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INKOOP EN LOGISTIEK\004 Team Inkoop Medisch + Bouw\Projecten 2020 Medisch\Custompack Perfusie\6 NvI\"/>
    </mc:Choice>
  </mc:AlternateContent>
  <bookViews>
    <workbookView xWindow="0" yWindow="0" windowWidth="23040" windowHeight="9210" tabRatio="839"/>
  </bookViews>
  <sheets>
    <sheet name="Bijlage 3 Eisen Custompack" sheetId="1" r:id="rId1"/>
    <sheet name="Bijlage 4 Prijzenblad" sheetId="7" r:id="rId2"/>
    <sheet name="Bijlage 5 Wensen Custompack" sheetId="2" r:id="rId3"/>
  </sheets>
  <definedNames>
    <definedName name="Print_Area" localSheetId="0">'Bijlage 3 Eisen Custompack'!$A$1:$C$122</definedName>
  </definedNames>
  <calcPr calcId="162913"/>
</workbook>
</file>

<file path=xl/calcChain.xml><?xml version="1.0" encoding="utf-8"?>
<calcChain xmlns="http://schemas.openxmlformats.org/spreadsheetml/2006/main">
  <c r="D8" i="2" l="1"/>
  <c r="D7" i="2"/>
  <c r="D5" i="2"/>
  <c r="D4" i="2"/>
  <c r="E17" i="7" l="1"/>
  <c r="C17" i="7"/>
  <c r="D17" i="7"/>
  <c r="E18" i="7" l="1"/>
  <c r="E19" i="7"/>
  <c r="E20" i="7" s="1"/>
  <c r="D16" i="7"/>
  <c r="C9" i="2" l="1"/>
  <c r="D9" i="2" l="1"/>
</calcChain>
</file>

<file path=xl/sharedStrings.xml><?xml version="1.0" encoding="utf-8"?>
<sst xmlns="http://schemas.openxmlformats.org/spreadsheetml/2006/main" count="370" uniqueCount="262">
  <si>
    <t>minimaal operating level maximaal 300 ml</t>
  </si>
  <si>
    <t>arteriële outletconnector ⅜”</t>
  </si>
  <si>
    <t>luer-lock poort bij de arteriële outlet</t>
  </si>
  <si>
    <t>purgevoorziening</t>
  </si>
  <si>
    <t>aansluiting voor arteriële bloedtemperatuurprobe.</t>
  </si>
  <si>
    <t>E1</t>
  </si>
  <si>
    <t>Eisen wet- en regelgeving</t>
  </si>
  <si>
    <t>Conform Eis</t>
  </si>
  <si>
    <t>E1.1</t>
  </si>
  <si>
    <t>Ja/Nee</t>
  </si>
  <si>
    <t>E1.2</t>
  </si>
  <si>
    <t>E1.3</t>
  </si>
  <si>
    <t>E1.4</t>
  </si>
  <si>
    <t>E1.5</t>
  </si>
  <si>
    <t>E2</t>
  </si>
  <si>
    <t>Eisen algemeen</t>
  </si>
  <si>
    <t>E2.2</t>
  </si>
  <si>
    <t>E2.3</t>
  </si>
  <si>
    <t>E2.4</t>
  </si>
  <si>
    <t>E3</t>
  </si>
  <si>
    <t>E3.1</t>
  </si>
  <si>
    <t>E3.2</t>
  </si>
  <si>
    <t>E3.3</t>
  </si>
  <si>
    <t>E4</t>
  </si>
  <si>
    <t>E4.1</t>
  </si>
  <si>
    <t>E4.2</t>
  </si>
  <si>
    <t>Inschrijver is op werkdagen tussen 8.00 uur en 17.30 uur ten alle tijden telefonisch bereikbaar.</t>
  </si>
  <si>
    <t>Inschrijver communiceert in de Nederlandse taal in het relatiebeheer, het bestelproces, dossiers en rapportages.</t>
  </si>
  <si>
    <t>U4</t>
  </si>
  <si>
    <t>Uitleg: monitoring Prestatie</t>
  </si>
  <si>
    <t>E5</t>
  </si>
  <si>
    <t>Eisen aan monitoring Prestatie en verslaglegging</t>
  </si>
  <si>
    <t>E5.1</t>
  </si>
  <si>
    <t>E5.2</t>
  </si>
  <si>
    <t>E6</t>
  </si>
  <si>
    <t>E6.3</t>
  </si>
  <si>
    <t>E7</t>
  </si>
  <si>
    <t>De uitgifte verpakking bevat minimaal de volgende informatie:</t>
  </si>
  <si>
    <t>- Omschrijving artikel</t>
  </si>
  <si>
    <t>- Lotnummer</t>
  </si>
  <si>
    <t>- Disposable</t>
  </si>
  <si>
    <t>- Artikelcode leverancier</t>
  </si>
  <si>
    <t>- CE + notified body</t>
  </si>
  <si>
    <t>- Steriel en pyrogeenvrij</t>
  </si>
  <si>
    <t>- Expiratiedatum</t>
  </si>
  <si>
    <t>- Barcode</t>
  </si>
  <si>
    <t>Aldus naar waarheid ingevuld:</t>
  </si>
  <si>
    <t>handtekening:</t>
  </si>
  <si>
    <t>De inhoud dient duidelijk aan de buitenkant vermeld te worden.</t>
  </si>
  <si>
    <t>Het Custompack is steriel verpakt.</t>
  </si>
  <si>
    <t>Eisen aan de Prijs</t>
  </si>
  <si>
    <t>veneuze slang, blauw gemarkeerd, ½ x 3/32</t>
  </si>
  <si>
    <t>arteriële slang, rood gemarkeerd, ⅜ x 3/32</t>
  </si>
  <si>
    <t>Het systeem wordt op een in overleg te bepalen mate pre-connected geleverd.</t>
  </si>
  <si>
    <t>Niet geconnecteerde tubing dient met eind-caps afgedopt te worden, waarbij een nader te bepalen kleurcodering gehanteerd zal worden.</t>
  </si>
  <si>
    <t>Alle aangeboden producten voldoen aan van toepassing zijnde ISO-EN-NEN normen, of een vergelijkbare -binnen Europa breed geaccepteerde- normering met het zelfde doel.</t>
  </si>
  <si>
    <t>E2.1</t>
  </si>
  <si>
    <t>E2.5</t>
  </si>
  <si>
    <t>E2.6</t>
  </si>
  <si>
    <t>Eisen aan verpakking</t>
  </si>
  <si>
    <t>Eisen aan het product algemeen</t>
  </si>
  <si>
    <t>reservoirwand moet transparant zijn en van kleurloos materiaal gemaakt</t>
  </si>
  <si>
    <t xml:space="preserve">Uitleg Prijs </t>
  </si>
  <si>
    <t>O</t>
  </si>
  <si>
    <t>O1</t>
  </si>
  <si>
    <t>U4.1</t>
  </si>
  <si>
    <t>E5.3</t>
  </si>
  <si>
    <t>E6.1</t>
  </si>
  <si>
    <t>E6.2</t>
  </si>
  <si>
    <t>E7.A1</t>
  </si>
  <si>
    <t>E7.A2</t>
  </si>
  <si>
    <t>E7.A3</t>
  </si>
  <si>
    <t>E7.B1</t>
  </si>
  <si>
    <t>E7.B2</t>
  </si>
  <si>
    <t>E7.B3</t>
  </si>
  <si>
    <t>E7.B4</t>
  </si>
  <si>
    <t>E7.B5</t>
  </si>
  <si>
    <t>E7.C1</t>
  </si>
  <si>
    <t>E7.C2</t>
  </si>
  <si>
    <t>E7.C3</t>
  </si>
  <si>
    <t>E7.C4</t>
  </si>
  <si>
    <t>E7.C5</t>
  </si>
  <si>
    <t>E7.C6</t>
  </si>
  <si>
    <t>E7.C7</t>
  </si>
  <si>
    <t>E7.C8</t>
  </si>
  <si>
    <t>E7.C9</t>
  </si>
  <si>
    <t>E7.C10</t>
  </si>
  <si>
    <t>E7.C11</t>
  </si>
  <si>
    <t>U8</t>
  </si>
  <si>
    <t>U8.1</t>
  </si>
  <si>
    <t>E5.4</t>
  </si>
  <si>
    <t>E5.5</t>
  </si>
  <si>
    <t>E5.6</t>
  </si>
  <si>
    <t>Eisen aan bestelproces en voorraadbeheer</t>
  </si>
  <si>
    <t>E8</t>
  </si>
  <si>
    <t>E8.1</t>
  </si>
  <si>
    <t>E8.2</t>
  </si>
  <si>
    <t>E8.3</t>
  </si>
  <si>
    <t>zuurstofslang groen (¼ x 1/16), met bacteriefilter (gasfilter)</t>
  </si>
  <si>
    <t>Uitleg bestelproces en voorraadbeheer</t>
  </si>
  <si>
    <t>U3</t>
  </si>
  <si>
    <t>U3.1</t>
  </si>
  <si>
    <t>aansluitingen (minimaal 3) voor ¼” slang, micropore-size gefilterd</t>
  </si>
  <si>
    <t>aansluiting(en) (minimaal 1) voor ¼" slang, macropore-size gefilterd</t>
  </si>
  <si>
    <t xml:space="preserve">De slangen zijn van een voor ECC-toepassing geschikte kwaliteit </t>
  </si>
  <si>
    <t>O4</t>
  </si>
  <si>
    <t>- Latexvrij (indien niet vermeld op de verpakking: Latexvrij certificaat bij verificatie overleggen).</t>
  </si>
  <si>
    <t>O5</t>
  </si>
  <si>
    <t>O6</t>
  </si>
  <si>
    <t>O7</t>
  </si>
  <si>
    <t>U3.2</t>
  </si>
  <si>
    <t>E3.4</t>
  </si>
  <si>
    <t>E2.7</t>
  </si>
  <si>
    <t xml:space="preserve">Alle onder A t/m C genoemde items (samen 1 set) zitten in 1 omverpakking. </t>
  </si>
  <si>
    <t>E7.B6</t>
  </si>
  <si>
    <t>E7.C12</t>
  </si>
  <si>
    <t>E7.C13</t>
  </si>
  <si>
    <t>Inschrijver is in staat om een conventioneel gesloten systeem te leveren.</t>
  </si>
  <si>
    <t>Het Custompack en de omverpakking bestaat uit latexvrij materiaal.</t>
  </si>
  <si>
    <t xml:space="preserve">Het “table”-gedeelte van de set wordt in een table-pack met harde schaal (transparant) verpakt, goed gezekerd met minimaal twee tapes. </t>
  </si>
  <si>
    <t>⅜” out flow-connector</t>
  </si>
  <si>
    <t>micro poreuze membraan, oppervlakte geschikt voor patiënten van 40 tot 120 kg</t>
  </si>
  <si>
    <t xml:space="preserve">wateraansluitingen van de heat exchanger zijn geschikt voor ½" Hansen-connectors. </t>
  </si>
  <si>
    <t xml:space="preserve">heat exchanger moet geschikt zijn voor een waterdruk van maximaal 2 bar (200 kPa) </t>
  </si>
  <si>
    <t>veneuze inlet connector ⅜”</t>
  </si>
  <si>
    <t>cardioplegie slang (3/16 x 1/16), doorzichtig/wit gemarkeerd, met klem en twee luer-lock connectors + cap</t>
  </si>
  <si>
    <t>veneuze bloedtemperatuurprobe in de veneuze lijn</t>
  </si>
  <si>
    <t>A. Collapsable veneus reservoir met de volgende specificatie:</t>
  </si>
  <si>
    <t>D.   Slangensysteem en toebehoren, met de volgende specificatie:</t>
  </si>
  <si>
    <t>E7.D1</t>
  </si>
  <si>
    <t>E7.D2</t>
  </si>
  <si>
    <t>E7.D3</t>
  </si>
  <si>
    <t>E7.D4</t>
  </si>
  <si>
    <t>E7.D5</t>
  </si>
  <si>
    <t>E7.D6</t>
  </si>
  <si>
    <t>E7.D7</t>
  </si>
  <si>
    <t>E7.D8</t>
  </si>
  <si>
    <t>E7.D9</t>
  </si>
  <si>
    <t>E7.D11</t>
  </si>
  <si>
    <t>E7.D12</t>
  </si>
  <si>
    <t>E7.D13</t>
  </si>
  <si>
    <t>E7.D14</t>
  </si>
  <si>
    <t>E7.D15</t>
  </si>
  <si>
    <t>E7.D16</t>
  </si>
  <si>
    <t>E7.D17</t>
  </si>
  <si>
    <t>E7.D18</t>
  </si>
  <si>
    <t>E7.D19</t>
  </si>
  <si>
    <t>B2. Cardiotomie reservoir (hardshell) met de volgende specificaties:</t>
  </si>
  <si>
    <t>purgelijn vanaf geïntegreerde arterieel filter (⅛ x 1/16), met luer-lock aansluitingen en met eenweg-klep</t>
  </si>
  <si>
    <t>recirculatielijn, ¼ x 1/16, voor verbinding van oxygenator/geïntegreerde arterieel filter met drie-weg kraan (large bore) en pressure dome</t>
  </si>
  <si>
    <t>C.   Oxygenator met geïntegreerde arterieel filter en heat exchanger, met de volgende specificatie:</t>
  </si>
  <si>
    <t>luer-lock poort (arterieelfilter voor ontluchting)</t>
  </si>
  <si>
    <t>flowrate ≥ 6,0 L/min</t>
  </si>
  <si>
    <t>Indien Inschrijver UMC een nieuwere versie aanbied zal dat geschieden tegen de zelfde prijs als het geoffreerde product bij deze aanbesteding.</t>
  </si>
  <si>
    <t>Inschrijver houdt t.b.v. UMC Custompacks op voorraad, waarbij inschrijver rekening houdt met een noodvoorraad van tenminste één maand afname van UMC en de voor inschrijver gangbare maak tijd.</t>
  </si>
  <si>
    <t>Indien de omverpakking bestaat uit herbruikbaar materiaal, worden de lege kratten gratis bij UMC goederenontvangst opgehaald door Inschrijver.</t>
  </si>
  <si>
    <t xml:space="preserve">De aangeboden prijs is per stuk, franco DDP bezorgt (bij Goederen ontvangst UMC), in Euro's ex BTW incl. alle hulpstukken en training voor gebruikers. </t>
  </si>
  <si>
    <t>Het  verpakkingsmateriaal ten behoeve van steriele medische hulpmiddelen voldoet aan de NEN EN ISO 11607 1:2009/A1:2014 of een vergelijkbare –binnen Europa breed geaccepteerde normering- met hetzelfde doel.</t>
  </si>
  <si>
    <t>Alle aangeboden producten voldoen aan alle van toepassing zijnde vigerende Nederlandse- en EU wet- en regelgeving, waaronder de Wet op Medische hulpmiddelen en Europese richtlijnen.</t>
  </si>
  <si>
    <t>Inschrijver stuurt  de CE certificaten op en wanneer het een klasse IIb of III betreft, conform Medical Device Directive 93/42/EEG ( of Verordening EU MDR 2017/745) een ondertekend door een notified body certificaat toe aan umc.</t>
  </si>
  <si>
    <t>Omschrijving aard en omvang opdracht</t>
  </si>
  <si>
    <t xml:space="preserve">De Custompacks worden geleverd inclusief een initiële training en/of klinische ondersteuning wanneer door umc’s gewenst. Deze eenmalige ondersteuning is bij de Prijs inbegrepen.  </t>
  </si>
  <si>
    <t>Maximaal aantal punten</t>
  </si>
  <si>
    <t>Inschrijver wordt verzocht een opgave in percentage af te geven van Gaseous microemboli (GME) Handling van de oxygenator waarmee inschreven is.</t>
  </si>
  <si>
    <r>
      <t xml:space="preserve">op </t>
    </r>
    <r>
      <rPr>
        <i/>
        <sz val="11"/>
        <color indexed="8"/>
        <rFont val="Calibri"/>
        <family val="2"/>
        <scheme val="minor"/>
      </rPr>
      <t>(datum)</t>
    </r>
    <r>
      <rPr>
        <sz val="11"/>
        <color indexed="8"/>
        <rFont val="Calibri"/>
        <family val="2"/>
        <scheme val="minor"/>
      </rPr>
      <t>:</t>
    </r>
  </si>
  <si>
    <r>
      <t xml:space="preserve">te </t>
    </r>
    <r>
      <rPr>
        <i/>
        <sz val="11"/>
        <color indexed="8"/>
        <rFont val="Calibri"/>
        <family val="2"/>
        <scheme val="minor"/>
      </rPr>
      <t>(plaats)</t>
    </r>
    <r>
      <rPr>
        <sz val="11"/>
        <color indexed="8"/>
        <rFont val="Calibri"/>
        <family val="2"/>
        <scheme val="minor"/>
      </rPr>
      <t>:</t>
    </r>
  </si>
  <si>
    <r>
      <t xml:space="preserve">door </t>
    </r>
    <r>
      <rPr>
        <i/>
        <sz val="11"/>
        <color indexed="8"/>
        <rFont val="Calibri"/>
        <family val="2"/>
        <scheme val="minor"/>
      </rPr>
      <t>(rechtsgeldig vertegenwoordiger)</t>
    </r>
    <r>
      <rPr>
        <sz val="11"/>
        <color indexed="8"/>
        <rFont val="Calibri"/>
        <family val="2"/>
        <scheme val="minor"/>
      </rPr>
      <t>:</t>
    </r>
  </si>
  <si>
    <r>
      <t xml:space="preserve">van </t>
    </r>
    <r>
      <rPr>
        <i/>
        <sz val="11"/>
        <color indexed="8"/>
        <rFont val="Calibri"/>
        <family val="2"/>
        <scheme val="minor"/>
      </rPr>
      <t>(bedrijf)</t>
    </r>
    <r>
      <rPr>
        <sz val="11"/>
        <color indexed="8"/>
        <rFont val="Calibri"/>
        <family val="2"/>
        <scheme val="minor"/>
      </rPr>
      <t>:</t>
    </r>
  </si>
  <si>
    <t>Gebruikerstest o.b.v. 10 steriele Custompacks.</t>
  </si>
  <si>
    <t xml:space="preserve">Inschrijver wordt verzocht het drukverval van de oxygenator in mmHg waarde aan te geven.  </t>
  </si>
  <si>
    <t xml:space="preserve">Beoordeling o.b.v. opgave Inschrijver van mmHg waarde waarbij de laagste waarde  de meeste punten krijgt.
Laagst waarde   = 100% van de punten
Nr. 2 =  60% van de punten
Nr. 3 =  30% van de punten
Overig = 0% van de punten
 </t>
  </si>
  <si>
    <r>
      <rPr>
        <sz val="11"/>
        <rFont val="Calibri"/>
        <family val="2"/>
        <scheme val="minor"/>
      </rPr>
      <t xml:space="preserve">• Inschrijver dient enkel de blanco velden te beantwoorden dan wel in te vullen.   </t>
    </r>
    <r>
      <rPr>
        <sz val="11"/>
        <color indexed="8"/>
        <rFont val="Calibri"/>
        <family val="2"/>
        <scheme val="minor"/>
      </rPr>
      <t xml:space="preserve">
• De tekst van dit document mag niet worden overgetypt, aangevuld noch gewijzigd.
• Inschrijver dient document te ondertekenen. </t>
    </r>
  </si>
  <si>
    <t>Kwaliteit totaal aantal punten</t>
  </si>
  <si>
    <t>Kwaliteit wensen</t>
  </si>
  <si>
    <t>W1</t>
  </si>
  <si>
    <t>W2</t>
  </si>
  <si>
    <t>W3</t>
  </si>
  <si>
    <t>W4</t>
  </si>
  <si>
    <t>W5</t>
  </si>
  <si>
    <t>Bijlage 5 Programma van Wensen behorende bij de Europese aanbesteding van Custompacks voor de afdeling Klinische Perfusie van het UMC</t>
  </si>
  <si>
    <t>Bijlage 3 Programma van Eisen behorende bij de Europese aanbesteding van Custompacks voor de afdeling Klinische Perfusie van het UMC</t>
  </si>
  <si>
    <t xml:space="preserve">Toekenning punten door beoordelingscommissie volgens Gebruikerstest.
</t>
  </si>
  <si>
    <t xml:space="preserve">Toekenning punten door beoordelingscommissie volgens Testprotocol en beoordelingsformulier. 
</t>
  </si>
  <si>
    <t>Inschrijver biedt een Custompack gebaseerd op de huidige pack volgens tekening in hoofdstuk 7 van de Leidraad. De definitieve tekening zal in samenspraak met de Klinisch Perfusionisten tot stand komen zonder consequentie voor de aangeboden Prijs.</t>
  </si>
  <si>
    <t xml:space="preserve">De kwalitatieve gunningscriteria bestaan uit wensen en een klinische Gebruikerstest van 10 steriele Custompacks. Inschrijver zal op verzoek van UMC 10 steriele Custompacks produceren en leveren tegen de aangeboden Prijs. De beoordelingscommissie bestaande uit verschillende perfusionisten zal vervolgens de Custompacks in klinische zetting testen en scoren o.b.v. het Testprotocol. Inschrijver zegt toe hieraan mee te werken. </t>
  </si>
  <si>
    <t>O2</t>
  </si>
  <si>
    <t>O3</t>
  </si>
  <si>
    <t xml:space="preserve">Inschrijver zegt toe akkoord te zijn met de planning volgens Leidraad. </t>
  </si>
  <si>
    <t>Indien een product  en/of onderdeel van het product gedurende de looptijd van de overeenkomst (incl. verlengingen) uit productie wordt genomen, garandeert inschrijver dat er een vervangend product/onderdeel wordt aangeboden, tegen dezelfde prijs, dat minimaal aan alle eisen en van toepassing zijnde wensen aangaande gebruiksvriendelijkheid voldoet zoals omschreven in dit programma van eisen en Gebruikerstest.</t>
  </si>
  <si>
    <t xml:space="preserve">Inschrijver zal op verzoek van UMC gedurende de Looptijd van Raamovereenkomst mee werken aan het eventueel doorvoeren van aanpassingen in de Custompack. Elke kleine wijziging of verandering naar een vergelijkbaar product (met dezelfde productspecificaties) zal kosteloos zijn en zal geen invloed hebben de aangeboden Prijs van Inschrijver. </t>
  </si>
  <si>
    <t>O8</t>
  </si>
  <si>
    <t>O9</t>
  </si>
  <si>
    <t>Akkoord omvang opdracht</t>
  </si>
  <si>
    <t>Informatief</t>
  </si>
  <si>
    <t>E8.4</t>
  </si>
  <si>
    <t>Bijlage 4 Prijzenblad- Custompack Perfusie</t>
  </si>
  <si>
    <t>Toelichting en invulinstructie bij prijzenblad Europese aanbesteding Custompacks</t>
  </si>
  <si>
    <t>Productomschrijving</t>
  </si>
  <si>
    <t>Geschatte afname per jaar</t>
  </si>
  <si>
    <t>arteriële poort voor bloedcardioplegie (auto-afsluitconnector/diaconnector) op slangetje indien niet ingebouwd op oxygenator</t>
  </si>
  <si>
    <t>cardiotomie zuigslang (¼ x 1/16), blauw gemarkeerd, met ⅜” pompsegment van PVC (3/8 x 3/32) met twee luer-lock connectors + cap</t>
  </si>
  <si>
    <t>cardiotomie zuigslang (¼ x 1/16), rood gemarkeerd, met terugslag klepje, met ⅜” pompsegment van PVC (⅜ x 3/32), met een luer-lock connector + cap</t>
  </si>
  <si>
    <t>linker vent zuigslang, wit gemarkeerd, een terugslag klepje met ¼” pompsegment van PVC (1/4 x 1/16)</t>
  </si>
  <si>
    <t>quick prime lijn (¼ x 1/16), met y-connector en twee quick prime spikes De spikes moeten geschikt zijn voor het (meerdere malen) aanprikken van infuusvloeistoffen met ontluchtingsklep</t>
  </si>
  <si>
    <t>Slangenconnecties worden met lijm, dan wel cable-tie, gezekerd.</t>
  </si>
  <si>
    <t>- GTIN</t>
  </si>
  <si>
    <t>- met Priming volume kleiner dan 1500 ml</t>
  </si>
  <si>
    <t>Eisen aan de componenten van de Custompack</t>
  </si>
  <si>
    <t xml:space="preserve">Luer-lock poorten in de veneuze lijn </t>
  </si>
  <si>
    <t xml:space="preserve">Het leveren van Custompacks aan de Perfusie afdeling van UMC. 
De Custompacks bestaan uit diverse disposable onderdelen zoals opgenomen in het PVE en tekening huidige UMC Custompack (zie hoofdstuk 7 van Leidraad).
De Custompack wordt gemonteerd op een hart-longmachine en wordt gebruikt bij open hartoperaties. De huidige hart-longmachine zijn van het merk LivaNova Stöckert S5 en C5 machines waarvan de oudste uit 2012 zijn. De UMC's verwachten de machines te moeten vervangen rond 2022/2023. De nieuwe Custompacks zullen mogelijk dan ook aangepast moeten worden. Inschrijver zegt toe hieraan mee te werken gedurende de Looptijd van Raamovereenkomst, zie ook eis O9.
Een Custompack (of hart long pack) betreft een systeem voor Extracorporale circulatie. Met behulp van het extracorporale circuit kan de Klinisch Perfusionist de lichaamscirculatie en de gaswisseling in de longen tijdelijk overnemen.
</t>
  </si>
  <si>
    <t>Uitgaande van de jaar forecast zal Inschrijver zelf ook een minimum voorraad aanleggen (of/en bij producent) om zodoende UMC binnen de afgesproken levertijd te kunnen leveren.</t>
  </si>
  <si>
    <t xml:space="preserve">UMC maakt gebruik van een voorraadbeheersysteem met scankaartjes. Op het moment dat het voorraadniveau gedaald is naar circa 3 maanden voorraad worden er packs bij besteld. Na ontvangst Bestelorder levert Inschrijver binnen 3 werkdagen de Custompacks.  </t>
  </si>
  <si>
    <t>E7.D10</t>
  </si>
  <si>
    <t>Systeem met Priming volume kleiner dan 1200 ml.</t>
  </si>
  <si>
    <t>O10</t>
  </si>
  <si>
    <t>Inschrijver voegt een tekening van zijn aangeboden Custompack toe aan de Inschrijving.</t>
  </si>
  <si>
    <t>Custompack Perfusie volgens PVE en tekening</t>
  </si>
  <si>
    <t>Prijsknikpunt onder plafond</t>
  </si>
  <si>
    <t>Aanbieding Inschrijver</t>
  </si>
  <si>
    <t>Verbergen</t>
  </si>
  <si>
    <t>Punten op prijs</t>
  </si>
  <si>
    <r>
      <t xml:space="preserve">op </t>
    </r>
    <r>
      <rPr>
        <i/>
        <sz val="11"/>
        <color indexed="8"/>
        <rFont val="Calibri"/>
        <family val="2"/>
        <scheme val="minor"/>
      </rPr>
      <t>(datum)</t>
    </r>
    <r>
      <rPr>
        <sz val="11"/>
        <color indexed="8"/>
        <rFont val="Calibri"/>
        <family val="2"/>
        <scheme val="minor"/>
      </rPr>
      <t xml:space="preserve">: 
te </t>
    </r>
    <r>
      <rPr>
        <i/>
        <sz val="11"/>
        <color indexed="8"/>
        <rFont val="Calibri"/>
        <family val="2"/>
        <scheme val="minor"/>
      </rPr>
      <t xml:space="preserve">(plaats): </t>
    </r>
    <r>
      <rPr>
        <sz val="11"/>
        <color indexed="8"/>
        <rFont val="Calibri"/>
        <family val="2"/>
        <scheme val="minor"/>
      </rPr>
      <t xml:space="preserve">
door </t>
    </r>
    <r>
      <rPr>
        <i/>
        <sz val="11"/>
        <color indexed="8"/>
        <rFont val="Calibri"/>
        <family val="2"/>
        <scheme val="minor"/>
      </rPr>
      <t>(rechtsgeldig vertegenwoordiger):</t>
    </r>
    <r>
      <rPr>
        <sz val="11"/>
        <color indexed="8"/>
        <rFont val="Calibri"/>
        <family val="2"/>
        <scheme val="minor"/>
      </rPr>
      <t xml:space="preserve">
van</t>
    </r>
    <r>
      <rPr>
        <i/>
        <sz val="11"/>
        <color indexed="8"/>
        <rFont val="Calibri"/>
        <family val="2"/>
        <scheme val="minor"/>
      </rPr>
      <t xml:space="preserve"> (bedrijf):
</t>
    </r>
    <r>
      <rPr>
        <sz val="11"/>
        <color indexed="8"/>
        <rFont val="Calibri"/>
        <family val="2"/>
        <scheme val="minor"/>
      </rPr>
      <t>handtekening</t>
    </r>
  </si>
  <si>
    <t>Inschrijven dient onderstaande vragen onvoorwaardelijk met "Ja" te beantwoorden in kolom C indien inschrijver aan betreffende eis kan voldoen. Of "Nee" in te vullen indien Inschrijver niet aan betreffende eis kan voldoen. Indien "Nee" wordt ingevuld, of "Ja maar"  wordt Inschrijver uitgesloten van verdere deelname.
Dit document dient geheel ingevuld en rechtsgeldig ondertekend toegevoegd te worden aan uw Inschrijving, blanco velden.</t>
  </si>
  <si>
    <t>Weging</t>
  </si>
  <si>
    <t xml:space="preserve">Toegekend percentage / punten
</t>
  </si>
  <si>
    <t xml:space="preserve">Beoordeling o.b.v. opgave Inschrijver waarbij hoogste percentage de meeste punten krijgt.
Hoogste percentage = 100% van de punten
Nr. 2 =  60% van de punten
Nr. 3 =  30% van de punten
Overig = 0% van de punten
</t>
  </si>
  <si>
    <r>
      <t xml:space="preserve">Antwoord Inschrijver </t>
    </r>
    <r>
      <rPr>
        <sz val="11"/>
        <color theme="1"/>
        <rFont val="Calibri"/>
        <family val="2"/>
        <scheme val="minor"/>
      </rPr>
      <t xml:space="preserve">
• Let op geen overige zaken opnemen, wordt niet gelezen en dus niet beoordeeld. Ook verwijzingen maken naar andere documenten, zullen niet in de beoordeling worden meegenomen.
</t>
    </r>
  </si>
  <si>
    <t xml:space="preserve">Op prijs zijn maximaal 300 punten en op kwaliteit zijn maximaal 700 punten te scoren. Het aanbestedingsresultaat wordt bepaald door de door Inschrijver behaalde punten op criteria prijs en criteria kwaliteit bij elkaar op te tellen.
Criteria kwaliteit bestaat uit 3 onderdelen: 1) Wensen 2) Gebruikerstest 3) specifieke oxygenator test volgens Testprotocol. De Inschrijver met de hoogste aantal punten is nr. 1.
De opdracht bestaat uit 1 Perceel. 
Gunningsverhouding: de uiteindelijke nummer 1 krijgt 60% van het volume gegund. De nummer 2: 40% van het volume.
</t>
  </si>
  <si>
    <t xml:space="preserve">Beoordeling o.b.v. opgave Inschrijver, minst mogelijke operating volume krijgt de meeste punten.
Laagste Priming volume  = 100% van de punten
Nr. 2 =   60% van de punten
Nr. 3 =   30% van de punten
</t>
  </si>
  <si>
    <t>flowrate minimaal 1 L/min - maximaal 8,0 L/min</t>
  </si>
  <si>
    <t>luer-lock poorten, minimaal 2 gefilterd, 2 ongefilterd</t>
  </si>
  <si>
    <t>De sets worden geleverd conform de CE vereisten inclusief een IFU (Instruction for use) in kartonnen omdoos.</t>
  </si>
  <si>
    <t xml:space="preserve">B-care probe in veneuze slang. </t>
  </si>
  <si>
    <t>- met Oppervlaktemodificatie (coating) van het oppervlak waarmee bloed in contact komt (behalve het oppervlak dat, technisch gezien, niet met oppervlaktemodificatie behandeld kan worden).</t>
  </si>
  <si>
    <t>capaciteit van minimaal 1200 ml</t>
  </si>
  <si>
    <t>cardiotomie reservoir met micro/macro filters</t>
  </si>
  <si>
    <t>pore-size kleiner dan 40 µ (arterieel filter)</t>
  </si>
  <si>
    <t xml:space="preserve">De prijs voor de Custompacks blijft gelijk gedurende de initiële looptijd van de overeenkomst ook al wordt er na gunning een onderdeel aangepast, bijvoorbeeld i.v.m. gebruiksgemak, doch binnen de eisen van dit programma. </t>
  </si>
  <si>
    <t xml:space="preserve">Inschrijver gaat akkoord met het niet indexeren of anderszins verhogen van de prijs tijdens de initiële looptijd van de overeenkomst. </t>
  </si>
  <si>
    <t>De overeenkomst heeft een initiële looptijd van 2 jaar met 2x optie op verlengingen met 1 jaar.</t>
  </si>
  <si>
    <t>Inschrijver garandeert dat alle prijzen vast zijn gedurende de initiële looptijd van de overeenkomst (2 jaar waarin er niet wordt geïndexeerd).</t>
  </si>
  <si>
    <t xml:space="preserve">De omvang van de Opdracht is gebaseerd op historische afnamecijfers, de totale UMC forecast behelst circa 900 Custompacks per jaar met een bovengrens van 120% en een ondergrens van 80% van gegarandeerde afnames. </t>
  </si>
  <si>
    <t xml:space="preserve">Inschrijver verplicht UMC nimmer tot het invoeren van een nieuwere versie van een product en/of onderdeel van het product, tijdens de looptijd van de overeenkomst inclusief verlengingen. Met uitzondering van wijzigingen die voortkomen uit wetswijziging of voortvloeien uit andere regelgeving. </t>
  </si>
  <si>
    <t xml:space="preserve">Inschrijver stelt UMC zo vroeg mogelijk (liefst 6 maanden van te voren) op de hoogte van het uit productie nemen van een product en/of onderdeel van het product. </t>
  </si>
  <si>
    <t xml:space="preserve">Partijen hebben minimaal 1x per jaar contact om de onderlinge relatie te evalueren, de voorraad te controleren en andere praktische aangelegenheden te bespreken. Hiertoe behoort eveneens een evaluatie van de samenwerking met de aangewezen contactpersoon/productspecialist. Het initiatief hiertoe wordt genomen door Leverancier. Het verslag inclusief eventuele verbeterpunten (zaken waarbij de prestatie van leverancier en/of het product afwijken van het Programma van Eisen en/of de Raamovereenkomst ) wordt door de contracteigenaar/hoofdgebruiker van UMC opgesteld en binnen een week aan leverancier toe gestuurd (cc Inkoop) ter accordering. 
</t>
  </si>
  <si>
    <t>Inschrijver zal, indien zijn prestatie afwijkt van het  gestelde in het Programma van Eisen en/of het product niet geschikt is voor het beoogd gebruik zoals benoemd in dit Programma van Eisen onder omschrijving van de opdracht (of de Overeenkomst), binnen twee weken zijn prestatie/product op het niveau zoals omschreven in dit Programma van Eisen en de Overeenkomst terug brengen. Indien dit niet lukt zal de Overeenkomst ontbonden worden.</t>
  </si>
  <si>
    <t xml:space="preserve">Inschrijver zal 1x per 6 maanden een accountoverzicht overleggen. Het accountoverzicht bevat minimaal alle relevante informatie betreffende: de afgenomen aantallen (Custompacks en Custompack gerelateerde producten), voorraad bij leverancier, % bestellingen geleverd binnen overeengekomen tijd, evt. Afwijkingen in het productie proces, indien van toepassing aantal kratten omverpakking retour.  </t>
  </si>
  <si>
    <t>- DEHP vrij</t>
  </si>
  <si>
    <t xml:space="preserve">sampleblok met minimun drie kranen, kleur-gecodeerd, met aangesloten tubing en luerlock aansluitingen.  </t>
  </si>
  <si>
    <t xml:space="preserve">De aangeboden prijs voor de Custompacks is inclusief de benodigde houders voor aan de Hartlongmachine. UMC beschikt over 7 Hartlongmachines. Het aantal benodigde houders per Inschrijver wordt voor aanvang van de testperiode en eventuele gunning in onderling overleg bepaald. Indien door Inschrijver gewenst kunnen de houders aan het einde van de contractperiode door UMC worden geretourneerd. </t>
  </si>
  <si>
    <t xml:space="preserve">Inschrijver hanteert een levertijd van 3 werkdagen aan na ontvangst Bestelorder UMC. (hieronder valt niet de initiële startproductie van de Custompacks). Producten besteld voor 12:00 uur worden maximaal 74 uur later voor 14:00 uur geleverd bij UMC, afdeling Goederenontvangst. </t>
  </si>
  <si>
    <t>Specifieke gebruikerstest oxygenator; temperatuur &amp; Prime.</t>
  </si>
  <si>
    <t xml:space="preserve">De houdbaarheid/expiratiedatum van het Custompack is nog minimaal 12 maanden na levering. Inschrijver wordt verzocht een toelichting op te nemen hoe om te gaan met voorraad wat dreigt te verlopen? </t>
  </si>
  <si>
    <t>Ja/Nee, plus toelichting</t>
  </si>
  <si>
    <t xml:space="preserve">Inschrijver met de beste prijs/kwaliteit verhouding wint de aanbesteding en krijgt 60% van het totaal volume Custompacks. De nummer 2 krijgt 40% van het volume Custompacks.
1.Inschrijver vult -in de blanco cel zijn prijs ex BTW maar inclusief (herbruikbare) omverpakking, levering ect.
2.Spreadsheet rekent automatisch de totaal aantal punten o.b.v. geoffreerde prijs, Dit is tevens uw score op Gunningscriterium Prijs.
3. Punten worden gescoord over een schaal van circa 15%, tussen € 420,- (Prijsplafond = 0 punten) en € 355,- ( = 300  punten). Formule hierbij: elke Euro onder Prijsplafond is circa 4,6 punten waard. 
4.Indien u een hogere prijs invult dan de plafondprijs wordt u uitgesloten van deelname.
5. Indien blijkt dat u wijzigingen heeft aangebracht in het spreadsheet op andere plekken dan hierboven genoemd, wordt u uitgesloten van deelname.
6. De totale afname is indicatief en gebaseerd op historisch jaarverbruik. De werkelijke afname is afhankelijk van het patiënten aanbod en niet UMC locatie gebonden.
7. Uw dient uw aanbod gestand te doen, ook indien u op basis van het aanbestedingsresultaat alleen in aanmerking komt voor 40% van het volume Custompacks.
8. Onderaan het prijzenblad vult u uw bedrijfsgegevens in en ondertekend u uw offerte.
</t>
  </si>
  <si>
    <t>%</t>
  </si>
  <si>
    <t>Het Prijsplafond van de Custompack is € 420. Inschrijver dient met een prijs gelijk of lager in te schrijven om in aanmerking te komen voor gunning. Indien het prijsplafond wordt overschreden door inschrijver wordt deze uitgesloten van verdere deelname.</t>
  </si>
  <si>
    <r>
      <t xml:space="preserve">Plafondprijs </t>
    </r>
    <r>
      <rPr>
        <b/>
        <sz val="11"/>
        <color rgb="FFFF0000"/>
        <rFont val="Calibri"/>
        <family val="2"/>
        <scheme val="minor"/>
      </rPr>
      <t>ex. BTW</t>
    </r>
  </si>
  <si>
    <t>VERWALLEN zie N.V.I.</t>
  </si>
  <si>
    <r>
      <t xml:space="preserve">Alle aangeboden producten zijn CE gecertificeerd volgens de MMD 93/42 EEG en Verordening EU MDR 2017/745 vanaf 26-05-2021.
</t>
    </r>
    <r>
      <rPr>
        <i/>
        <sz val="11"/>
        <color rgb="FFFF0000"/>
        <rFont val="Calibri"/>
        <family val="2"/>
        <scheme val="minor"/>
      </rPr>
      <t>Een garantie afgifte door Inschrijver dat alle benodigde activiteiten ondernomen worden om de deadline van de Verordening EU MDR 2017/745 van 26-05-2021 te halen is akkoord.</t>
    </r>
    <r>
      <rPr>
        <sz val="11"/>
        <color indexed="8"/>
        <rFont val="Calibri"/>
        <family val="2"/>
        <scheme val="minor"/>
      </rPr>
      <t xml:space="preserve"> </t>
    </r>
  </si>
  <si>
    <t>NVI vervallen</t>
  </si>
  <si>
    <r>
      <t xml:space="preserve">Tubing organizer (steriel, los, verpakt): geschikt voor 1X 1/2 x 3/32 PVC + 1X 3/8 x 3/32 PVC + 3X 1/4 x 1/16 PVC + 1X 3/16 x 1/16 PVC
</t>
    </r>
    <r>
      <rPr>
        <sz val="11"/>
        <color rgb="FFFF0000"/>
        <rFont val="Calibri"/>
        <family val="2"/>
        <scheme val="minor"/>
      </rPr>
      <t>NVI correctie, Leidend is de tubing in de huidige AUMC custom pack tekening.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</si>
</sst>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 #,##0.00_-;_-&quot;€&quot;\ * #,##0.00\-;_-&quot;€&quot;\ * &quot;-&quot;??_-;_-@_-"/>
    <numFmt numFmtId="165" formatCode="&quot;€&quot;#,##0.00"/>
  </numFmts>
  <fonts count="20" x14ac:knownFonts="1">
    <font>
      <sz val="11"/>
      <color theme="1"/>
      <name val="Calibri"/>
      <family val="2"/>
      <scheme val="minor"/>
    </font>
    <font>
      <sz val="8"/>
      <name val="Calibri"/>
      <family val="2"/>
    </font>
    <font>
      <sz val="11"/>
      <color theme="1"/>
      <name val="Calibri"/>
      <family val="2"/>
      <scheme val="minor"/>
    </font>
    <font>
      <sz val="11"/>
      <color rgb="FFFF0000"/>
      <name val="Calibri"/>
      <family val="2"/>
      <scheme val="minor"/>
    </font>
    <font>
      <b/>
      <sz val="16"/>
      <color indexed="8"/>
      <name val="Calibri"/>
      <family val="2"/>
      <scheme val="minor"/>
    </font>
    <font>
      <sz val="11"/>
      <color indexed="8"/>
      <name val="Calibri"/>
      <family val="2"/>
      <scheme val="minor"/>
    </font>
    <font>
      <sz val="11"/>
      <name val="Calibri"/>
      <family val="2"/>
      <scheme val="minor"/>
    </font>
    <font>
      <b/>
      <sz val="11"/>
      <color indexed="8"/>
      <name val="Calibri"/>
      <family val="2"/>
      <scheme val="minor"/>
    </font>
    <font>
      <sz val="11"/>
      <color indexed="10"/>
      <name val="Calibri"/>
      <family val="2"/>
      <scheme val="minor"/>
    </font>
    <font>
      <b/>
      <sz val="11"/>
      <color indexed="10"/>
      <name val="Calibri"/>
      <family val="2"/>
      <scheme val="minor"/>
    </font>
    <font>
      <b/>
      <sz val="11"/>
      <name val="Calibri"/>
      <family val="2"/>
      <scheme val="minor"/>
    </font>
    <font>
      <i/>
      <sz val="11"/>
      <color indexed="8"/>
      <name val="Calibri"/>
      <family val="2"/>
      <scheme val="minor"/>
    </font>
    <font>
      <b/>
      <u/>
      <sz val="11"/>
      <color indexed="8"/>
      <name val="Calibri"/>
      <family val="2"/>
      <scheme val="minor"/>
    </font>
    <font>
      <sz val="10"/>
      <name val="Arial"/>
      <family val="2"/>
    </font>
    <font>
      <sz val="11"/>
      <color rgb="FFC00000"/>
      <name val="Calibri"/>
      <family val="2"/>
      <scheme val="minor"/>
    </font>
    <font>
      <i/>
      <sz val="10"/>
      <color theme="1"/>
      <name val="Calibri"/>
      <family val="2"/>
      <scheme val="minor"/>
    </font>
    <font>
      <sz val="12"/>
      <color rgb="FFFF0000"/>
      <name val="Calibri"/>
      <family val="2"/>
      <scheme val="minor"/>
    </font>
    <font>
      <b/>
      <sz val="11"/>
      <color rgb="FFFF0000"/>
      <name val="Calibri"/>
      <family val="2"/>
      <scheme val="minor"/>
    </font>
    <font>
      <strike/>
      <sz val="11"/>
      <color rgb="FFFF0000"/>
      <name val="Calibri"/>
      <family val="2"/>
      <scheme val="minor"/>
    </font>
    <font>
      <i/>
      <sz val="11"/>
      <color rgb="FFFF0000"/>
      <name val="Calibri"/>
      <family val="2"/>
      <scheme val="minor"/>
    </font>
  </fonts>
  <fills count="1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theme="0" tint="-0.499984740745262"/>
        <bgColor indexed="64"/>
      </patternFill>
    </fill>
    <fill>
      <patternFill patternType="solid">
        <fgColor theme="0"/>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00B050"/>
        <bgColor indexed="64"/>
      </patternFill>
    </fill>
    <fill>
      <patternFill patternType="solid">
        <fgColor theme="8" tint="0.79998168889431442"/>
        <bgColor indexed="64"/>
      </patternFill>
    </fill>
  </fills>
  <borders count="36">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9" fontId="2" fillId="0" borderId="0" applyFont="0" applyFill="0" applyBorder="0" applyAlignment="0" applyProtection="0"/>
    <xf numFmtId="0" fontId="13" fillId="0" borderId="0"/>
  </cellStyleXfs>
  <cellXfs count="182">
    <xf numFmtId="0" fontId="0" fillId="0" borderId="0" xfId="0"/>
    <xf numFmtId="0" fontId="0" fillId="0" borderId="0" xfId="0" applyFont="1" applyAlignment="1">
      <alignment vertical="top" wrapText="1"/>
    </xf>
    <xf numFmtId="0" fontId="0" fillId="0" borderId="0" xfId="0" applyFont="1" applyAlignment="1">
      <alignment horizontal="center" vertical="top" wrapText="1"/>
    </xf>
    <xf numFmtId="0" fontId="5" fillId="0" borderId="0" xfId="0" applyFont="1" applyFill="1" applyBorder="1" applyAlignment="1">
      <alignment vertical="top" wrapText="1"/>
    </xf>
    <xf numFmtId="0" fontId="8" fillId="0" borderId="0" xfId="0" applyFont="1" applyFill="1" applyBorder="1" applyAlignment="1">
      <alignment vertical="top" wrapText="1"/>
    </xf>
    <xf numFmtId="0" fontId="5" fillId="4" borderId="12" xfId="0" applyFont="1" applyFill="1" applyBorder="1" applyAlignment="1">
      <alignment vertical="top" wrapText="1"/>
    </xf>
    <xf numFmtId="0" fontId="6" fillId="0" borderId="0" xfId="0" applyFont="1" applyFill="1" applyBorder="1" applyAlignment="1">
      <alignment vertical="top" wrapText="1"/>
    </xf>
    <xf numFmtId="0" fontId="7" fillId="4" borderId="8" xfId="0" applyFont="1" applyFill="1" applyBorder="1" applyAlignment="1" applyProtection="1">
      <alignment vertical="top" wrapText="1"/>
    </xf>
    <xf numFmtId="49" fontId="7" fillId="4" borderId="0" xfId="0" applyNumberFormat="1" applyFont="1" applyFill="1" applyBorder="1" applyAlignment="1" applyProtection="1">
      <alignment vertical="top" wrapText="1"/>
    </xf>
    <xf numFmtId="0" fontId="7" fillId="4" borderId="1" xfId="0" applyFont="1" applyFill="1" applyBorder="1" applyAlignment="1" applyProtection="1">
      <alignment vertical="top" wrapText="1"/>
    </xf>
    <xf numFmtId="0" fontId="7" fillId="4" borderId="15" xfId="0" applyFont="1" applyFill="1" applyBorder="1" applyAlignment="1" applyProtection="1">
      <alignment vertical="top" wrapText="1"/>
    </xf>
    <xf numFmtId="49" fontId="7" fillId="4" borderId="16" xfId="0" applyNumberFormat="1" applyFont="1" applyFill="1" applyBorder="1" applyAlignment="1" applyProtection="1">
      <alignment vertical="top" wrapText="1"/>
    </xf>
    <xf numFmtId="0" fontId="7" fillId="4" borderId="17" xfId="0" applyFont="1" applyFill="1" applyBorder="1" applyAlignment="1">
      <alignment vertical="top" wrapText="1"/>
    </xf>
    <xf numFmtId="0" fontId="7" fillId="4" borderId="3" xfId="0" applyFont="1" applyFill="1" applyBorder="1" applyAlignment="1">
      <alignment vertical="top" wrapText="1"/>
    </xf>
    <xf numFmtId="49" fontId="7" fillId="4" borderId="2" xfId="0" applyNumberFormat="1" applyFont="1" applyFill="1" applyBorder="1" applyAlignment="1">
      <alignment vertical="top" wrapText="1"/>
    </xf>
    <xf numFmtId="0" fontId="7" fillId="4" borderId="4" xfId="0" applyFont="1" applyFill="1" applyBorder="1" applyAlignment="1">
      <alignment vertical="top" wrapText="1"/>
    </xf>
    <xf numFmtId="0" fontId="9" fillId="0" borderId="0" xfId="0" applyFont="1" applyFill="1" applyBorder="1" applyAlignment="1">
      <alignment vertical="top" wrapText="1"/>
    </xf>
    <xf numFmtId="0" fontId="7" fillId="0" borderId="0" xfId="0" applyFont="1" applyFill="1" applyBorder="1" applyAlignment="1">
      <alignment vertical="top" wrapText="1"/>
    </xf>
    <xf numFmtId="0" fontId="10" fillId="4" borderId="3" xfId="0" applyFont="1" applyFill="1" applyBorder="1" applyAlignment="1">
      <alignment vertical="top" wrapText="1"/>
    </xf>
    <xf numFmtId="49" fontId="10" fillId="4" borderId="2" xfId="0" applyNumberFormat="1" applyFont="1" applyFill="1" applyBorder="1" applyAlignment="1">
      <alignment vertical="top" wrapText="1"/>
    </xf>
    <xf numFmtId="0" fontId="10" fillId="4" borderId="4" xfId="0" applyFont="1" applyFill="1" applyBorder="1" applyAlignment="1">
      <alignment vertical="top" wrapText="1"/>
    </xf>
    <xf numFmtId="0" fontId="10" fillId="0" borderId="0" xfId="0" applyFont="1" applyFill="1" applyBorder="1" applyAlignment="1">
      <alignment vertical="top" wrapText="1"/>
    </xf>
    <xf numFmtId="49" fontId="5" fillId="0" borderId="0" xfId="0" applyNumberFormat="1" applyFont="1" applyFill="1" applyBorder="1" applyAlignment="1">
      <alignment vertical="top" wrapText="1"/>
    </xf>
    <xf numFmtId="0" fontId="6" fillId="3" borderId="3" xfId="0" applyFont="1" applyFill="1" applyBorder="1" applyAlignment="1">
      <alignment vertical="top" wrapText="1"/>
    </xf>
    <xf numFmtId="0" fontId="10" fillId="3" borderId="2" xfId="0" applyFont="1" applyFill="1" applyBorder="1" applyAlignment="1">
      <alignment vertical="top" wrapText="1"/>
    </xf>
    <xf numFmtId="0" fontId="10" fillId="3" borderId="4" xfId="0" applyFont="1" applyFill="1" applyBorder="1" applyAlignment="1">
      <alignment vertical="top" wrapText="1"/>
    </xf>
    <xf numFmtId="0" fontId="6" fillId="8" borderId="3" xfId="0" applyFont="1" applyFill="1" applyBorder="1" applyAlignment="1">
      <alignment vertical="top" wrapText="1"/>
    </xf>
    <xf numFmtId="0" fontId="10" fillId="8" borderId="2" xfId="0" applyFont="1" applyFill="1" applyBorder="1" applyAlignment="1">
      <alignment vertical="top" wrapText="1"/>
    </xf>
    <xf numFmtId="0" fontId="6" fillId="8" borderId="4" xfId="0" applyFont="1" applyFill="1" applyBorder="1" applyAlignment="1">
      <alignment vertical="top" wrapText="1"/>
    </xf>
    <xf numFmtId="0" fontId="6" fillId="8" borderId="0" xfId="0" applyFont="1" applyFill="1" applyBorder="1" applyAlignment="1">
      <alignment vertical="top" wrapText="1"/>
    </xf>
    <xf numFmtId="0" fontId="6" fillId="5" borderId="0"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7" fillId="3" borderId="2" xfId="0" applyFont="1" applyFill="1" applyBorder="1" applyAlignment="1">
      <alignment vertical="top" wrapText="1"/>
    </xf>
    <xf numFmtId="0" fontId="7" fillId="7" borderId="3" xfId="0" applyFont="1" applyFill="1" applyBorder="1" applyAlignment="1">
      <alignment vertical="top" wrapText="1"/>
    </xf>
    <xf numFmtId="49" fontId="7" fillId="7" borderId="4" xfId="0" applyNumberFormat="1" applyFont="1" applyFill="1" applyBorder="1" applyAlignment="1">
      <alignment vertical="top" wrapText="1"/>
    </xf>
    <xf numFmtId="0" fontId="7" fillId="7" borderId="21" xfId="0" applyFont="1" applyFill="1" applyBorder="1" applyAlignment="1">
      <alignment vertical="top" wrapText="1"/>
    </xf>
    <xf numFmtId="49" fontId="7" fillId="0" borderId="0" xfId="0" applyNumberFormat="1" applyFont="1" applyFill="1" applyBorder="1" applyAlignment="1">
      <alignment vertical="top" wrapText="1"/>
    </xf>
    <xf numFmtId="164" fontId="7" fillId="0" borderId="0" xfId="0" applyNumberFormat="1" applyFont="1" applyFill="1" applyBorder="1" applyAlignment="1">
      <alignment vertical="top" wrapText="1"/>
    </xf>
    <xf numFmtId="0" fontId="5" fillId="6" borderId="8" xfId="0" applyFont="1" applyFill="1" applyBorder="1" applyAlignment="1">
      <alignment vertical="top" wrapText="1"/>
    </xf>
    <xf numFmtId="49" fontId="7" fillId="6" borderId="0" xfId="0" applyNumberFormat="1" applyFont="1" applyFill="1" applyBorder="1" applyAlignment="1">
      <alignment vertical="top" wrapText="1"/>
    </xf>
    <xf numFmtId="0" fontId="7" fillId="6" borderId="1" xfId="0" applyFont="1" applyFill="1" applyBorder="1" applyAlignment="1">
      <alignment vertical="top" wrapText="1"/>
    </xf>
    <xf numFmtId="0" fontId="12" fillId="0" borderId="0" xfId="0" applyFont="1" applyFill="1" applyBorder="1" applyAlignment="1">
      <alignment vertical="top" wrapText="1"/>
    </xf>
    <xf numFmtId="0" fontId="5" fillId="8" borderId="18" xfId="0" applyFont="1" applyFill="1" applyBorder="1" applyAlignment="1">
      <alignment vertical="top" wrapText="1"/>
    </xf>
    <xf numFmtId="0" fontId="5" fillId="8" borderId="18" xfId="0" applyFont="1" applyFill="1" applyBorder="1" applyAlignment="1">
      <alignment horizontal="center" vertical="top" wrapText="1"/>
    </xf>
    <xf numFmtId="0" fontId="5" fillId="8" borderId="25" xfId="0" applyFont="1" applyFill="1" applyBorder="1" applyAlignment="1">
      <alignment vertical="top" wrapText="1"/>
    </xf>
    <xf numFmtId="0" fontId="5" fillId="9" borderId="18" xfId="0" applyFont="1" applyFill="1" applyBorder="1" applyAlignment="1">
      <alignment horizontal="center" vertical="top" wrapText="1"/>
    </xf>
    <xf numFmtId="0" fontId="6" fillId="10" borderId="18" xfId="0" applyFont="1" applyFill="1" applyBorder="1" applyAlignment="1">
      <alignment vertical="top" wrapText="1"/>
    </xf>
    <xf numFmtId="0" fontId="6" fillId="10" borderId="19" xfId="0" applyFont="1" applyFill="1" applyBorder="1" applyAlignment="1">
      <alignment vertical="top" wrapText="1"/>
    </xf>
    <xf numFmtId="0" fontId="6" fillId="10" borderId="20" xfId="0" applyFont="1" applyFill="1" applyBorder="1" applyAlignment="1">
      <alignment vertical="top" wrapText="1"/>
    </xf>
    <xf numFmtId="49" fontId="7" fillId="4" borderId="13" xfId="0" applyNumberFormat="1" applyFont="1" applyFill="1" applyBorder="1" applyAlignment="1">
      <alignment vertical="top" wrapText="1"/>
    </xf>
    <xf numFmtId="0" fontId="10" fillId="7" borderId="1" xfId="0" applyFont="1" applyFill="1" applyBorder="1" applyAlignment="1">
      <alignment vertical="top" wrapText="1"/>
    </xf>
    <xf numFmtId="0" fontId="3" fillId="0" borderId="0" xfId="0" applyFont="1" applyFill="1" applyBorder="1" applyAlignment="1">
      <alignment vertical="top" wrapText="1"/>
    </xf>
    <xf numFmtId="0" fontId="14" fillId="0" borderId="0" xfId="0" applyFont="1" applyFill="1" applyBorder="1" applyAlignment="1">
      <alignment vertical="top" wrapText="1"/>
    </xf>
    <xf numFmtId="0" fontId="7" fillId="7" borderId="2" xfId="0" applyFont="1" applyFill="1" applyBorder="1" applyAlignment="1">
      <alignment vertical="top" wrapText="1"/>
    </xf>
    <xf numFmtId="0" fontId="7" fillId="7" borderId="4" xfId="0" applyFont="1" applyFill="1" applyBorder="1" applyAlignment="1">
      <alignment vertical="top" wrapText="1"/>
    </xf>
    <xf numFmtId="0" fontId="0" fillId="0" borderId="0" xfId="0" applyFont="1"/>
    <xf numFmtId="0" fontId="0" fillId="0" borderId="2" xfId="0" applyFont="1" applyBorder="1"/>
    <xf numFmtId="0" fontId="0" fillId="0" borderId="2" xfId="0" applyFont="1" applyBorder="1" applyAlignment="1">
      <alignment vertical="top"/>
    </xf>
    <xf numFmtId="165" fontId="0" fillId="5" borderId="2" xfId="0" applyNumberFormat="1" applyFont="1" applyFill="1" applyBorder="1" applyAlignment="1" applyProtection="1">
      <alignment horizontal="center" vertical="top"/>
      <protection locked="0"/>
    </xf>
    <xf numFmtId="164" fontId="0" fillId="13" borderId="2" xfId="0" applyNumberFormat="1" applyFont="1" applyFill="1" applyBorder="1" applyAlignment="1" applyProtection="1">
      <alignment horizontal="center" vertical="top"/>
      <protection hidden="1"/>
    </xf>
    <xf numFmtId="165" fontId="0" fillId="13" borderId="2" xfId="0" applyNumberFormat="1" applyFont="1" applyFill="1" applyBorder="1" applyAlignment="1" applyProtection="1">
      <alignment horizontal="center" vertical="top"/>
      <protection hidden="1"/>
    </xf>
    <xf numFmtId="165" fontId="0" fillId="11" borderId="29" xfId="0" applyNumberFormat="1" applyFont="1" applyFill="1" applyBorder="1" applyAlignment="1" applyProtection="1">
      <alignment horizontal="center" vertical="top"/>
      <protection hidden="1"/>
    </xf>
    <xf numFmtId="9" fontId="0" fillId="11" borderId="2" xfId="1" applyFont="1" applyFill="1" applyBorder="1" applyAlignment="1" applyProtection="1">
      <alignment horizontal="center" vertical="top"/>
      <protection hidden="1"/>
    </xf>
    <xf numFmtId="1" fontId="3" fillId="11" borderId="2" xfId="1" applyNumberFormat="1" applyFont="1" applyFill="1" applyBorder="1" applyAlignment="1" applyProtection="1">
      <alignment horizontal="center" vertical="top"/>
      <protection hidden="1"/>
    </xf>
    <xf numFmtId="0" fontId="0" fillId="0" borderId="29" xfId="0" applyFont="1" applyBorder="1"/>
    <xf numFmtId="0" fontId="0" fillId="10" borderId="0" xfId="0" applyFont="1" applyFill="1" applyBorder="1"/>
    <xf numFmtId="1" fontId="16" fillId="12" borderId="2" xfId="0" applyNumberFormat="1" applyFont="1" applyFill="1" applyBorder="1" applyAlignment="1" applyProtection="1">
      <alignment horizontal="center" vertical="top"/>
      <protection hidden="1"/>
    </xf>
    <xf numFmtId="0" fontId="0" fillId="10" borderId="8" xfId="0" applyFont="1" applyFill="1" applyBorder="1"/>
    <xf numFmtId="165" fontId="3" fillId="11" borderId="4" xfId="0" applyNumberFormat="1" applyFont="1" applyFill="1" applyBorder="1" applyAlignment="1" applyProtection="1">
      <alignment horizontal="left" vertical="top"/>
      <protection hidden="1"/>
    </xf>
    <xf numFmtId="0" fontId="0" fillId="0" borderId="26" xfId="0" applyFont="1" applyBorder="1"/>
    <xf numFmtId="0" fontId="0" fillId="0" borderId="3" xfId="0" applyFont="1" applyBorder="1"/>
    <xf numFmtId="1" fontId="3" fillId="11" borderId="4" xfId="0" applyNumberFormat="1" applyFont="1" applyFill="1" applyBorder="1" applyAlignment="1" applyProtection="1">
      <alignment horizontal="left" vertical="top"/>
      <protection hidden="1"/>
    </xf>
    <xf numFmtId="165" fontId="0" fillId="12" borderId="4" xfId="0" applyNumberFormat="1" applyFont="1" applyFill="1" applyBorder="1" applyAlignment="1" applyProtection="1">
      <alignment horizontal="left" vertical="top"/>
      <protection hidden="1"/>
    </xf>
    <xf numFmtId="0" fontId="0" fillId="10" borderId="0" xfId="0" applyFont="1" applyFill="1" applyBorder="1" applyAlignment="1">
      <alignment horizontal="center"/>
    </xf>
    <xf numFmtId="165" fontId="3" fillId="11" borderId="28" xfId="0" applyNumberFormat="1" applyFont="1" applyFill="1" applyBorder="1" applyAlignment="1" applyProtection="1">
      <alignment horizontal="left" vertical="top"/>
      <protection hidden="1"/>
    </xf>
    <xf numFmtId="0" fontId="0" fillId="10" borderId="1" xfId="0" applyFont="1" applyFill="1" applyBorder="1" applyAlignment="1" applyProtection="1">
      <alignment horizontal="left" vertical="top" wrapText="1"/>
    </xf>
    <xf numFmtId="165" fontId="0" fillId="10" borderId="1" xfId="0" applyNumberFormat="1" applyFont="1" applyFill="1" applyBorder="1" applyAlignment="1" applyProtection="1">
      <alignment horizontal="left" vertical="top"/>
      <protection hidden="1"/>
    </xf>
    <xf numFmtId="165" fontId="3" fillId="10" borderId="1" xfId="0" applyNumberFormat="1" applyFont="1" applyFill="1" applyBorder="1" applyAlignment="1" applyProtection="1">
      <alignment horizontal="left" vertical="top"/>
      <protection hidden="1"/>
    </xf>
    <xf numFmtId="0" fontId="10" fillId="10" borderId="19" xfId="0" applyFont="1" applyFill="1" applyBorder="1" applyAlignment="1">
      <alignment horizontal="center" vertical="top" wrapText="1"/>
    </xf>
    <xf numFmtId="9" fontId="10" fillId="9" borderId="19" xfId="0" applyNumberFormat="1" applyFont="1" applyFill="1" applyBorder="1" applyAlignment="1">
      <alignment horizontal="center" vertical="top" wrapText="1"/>
    </xf>
    <xf numFmtId="0" fontId="6" fillId="13" borderId="2" xfId="0" applyFont="1" applyFill="1" applyBorder="1" applyAlignment="1">
      <alignment vertical="top" wrapText="1"/>
    </xf>
    <xf numFmtId="0" fontId="5" fillId="13" borderId="3" xfId="0" applyFont="1" applyFill="1" applyBorder="1" applyAlignment="1">
      <alignment vertical="top" wrapText="1"/>
    </xf>
    <xf numFmtId="0" fontId="6" fillId="13" borderId="2" xfId="0" quotePrefix="1" applyFont="1" applyFill="1" applyBorder="1" applyAlignment="1">
      <alignment vertical="top" wrapText="1"/>
    </xf>
    <xf numFmtId="0" fontId="5" fillId="13" borderId="2" xfId="0" quotePrefix="1" applyFont="1" applyFill="1" applyBorder="1" applyAlignment="1">
      <alignment vertical="top" wrapText="1"/>
    </xf>
    <xf numFmtId="0" fontId="6" fillId="13" borderId="3" xfId="0" applyFont="1" applyFill="1" applyBorder="1" applyAlignment="1">
      <alignment vertical="top" wrapText="1"/>
    </xf>
    <xf numFmtId="49" fontId="6" fillId="13" borderId="2" xfId="0" applyNumberFormat="1" applyFont="1" applyFill="1" applyBorder="1" applyAlignment="1">
      <alignment vertical="top" wrapText="1"/>
    </xf>
    <xf numFmtId="49" fontId="5" fillId="13" borderId="2" xfId="0" applyNumberFormat="1" applyFont="1" applyFill="1" applyBorder="1" applyAlignment="1">
      <alignment vertical="top" wrapText="1"/>
    </xf>
    <xf numFmtId="0" fontId="5" fillId="13" borderId="2" xfId="0" applyFont="1" applyFill="1" applyBorder="1" applyAlignment="1">
      <alignment vertical="top" wrapText="1"/>
    </xf>
    <xf numFmtId="0" fontId="5" fillId="13" borderId="3" xfId="0" applyFont="1" applyFill="1" applyBorder="1" applyAlignment="1" applyProtection="1">
      <alignment vertical="top" wrapText="1"/>
    </xf>
    <xf numFmtId="0" fontId="5" fillId="13" borderId="2" xfId="0" applyFont="1" applyFill="1" applyBorder="1" applyAlignment="1" applyProtection="1">
      <alignment vertical="top" wrapText="1"/>
    </xf>
    <xf numFmtId="49" fontId="5" fillId="13" borderId="2" xfId="0" applyNumberFormat="1" applyFont="1" applyFill="1" applyBorder="1" applyAlignment="1" applyProtection="1">
      <alignment vertical="top" wrapText="1"/>
    </xf>
    <xf numFmtId="0" fontId="5" fillId="13" borderId="5" xfId="0" applyFont="1" applyFill="1" applyBorder="1" applyAlignment="1" applyProtection="1">
      <alignment vertical="top" wrapText="1"/>
    </xf>
    <xf numFmtId="49" fontId="5" fillId="13" borderId="6" xfId="0" applyNumberFormat="1" applyFont="1" applyFill="1" applyBorder="1" applyAlignment="1" applyProtection="1">
      <alignment vertical="top" wrapText="1"/>
    </xf>
    <xf numFmtId="49" fontId="6" fillId="13" borderId="2" xfId="0" applyNumberFormat="1" applyFont="1" applyFill="1" applyBorder="1" applyAlignment="1" applyProtection="1">
      <alignment vertical="top" wrapText="1"/>
    </xf>
    <xf numFmtId="0" fontId="6" fillId="13" borderId="2" xfId="0" applyFont="1" applyFill="1" applyBorder="1" applyAlignment="1" applyProtection="1">
      <alignment vertical="top" wrapText="1"/>
    </xf>
    <xf numFmtId="0" fontId="5" fillId="13" borderId="8" xfId="0" applyFont="1" applyFill="1" applyBorder="1" applyAlignment="1">
      <alignment vertical="top" wrapText="1"/>
    </xf>
    <xf numFmtId="0" fontId="6" fillId="13" borderId="23" xfId="0" applyFont="1" applyFill="1" applyBorder="1" applyAlignment="1">
      <alignment vertical="top" wrapText="1"/>
    </xf>
    <xf numFmtId="0" fontId="6" fillId="13" borderId="27" xfId="0" applyFont="1" applyFill="1" applyBorder="1" applyAlignment="1">
      <alignment vertical="top" wrapText="1"/>
    </xf>
    <xf numFmtId="0" fontId="6" fillId="13" borderId="26" xfId="0" applyFont="1" applyFill="1" applyBorder="1" applyAlignment="1">
      <alignment vertical="top" wrapText="1"/>
    </xf>
    <xf numFmtId="49" fontId="6" fillId="13" borderId="28" xfId="0" applyNumberFormat="1" applyFont="1" applyFill="1" applyBorder="1" applyAlignment="1">
      <alignment vertical="top" wrapText="1"/>
    </xf>
    <xf numFmtId="49" fontId="5" fillId="13" borderId="4" xfId="0" applyNumberFormat="1" applyFont="1" applyFill="1" applyBorder="1" applyAlignment="1">
      <alignment vertical="top" wrapText="1"/>
    </xf>
    <xf numFmtId="0" fontId="5" fillId="13" borderId="23" xfId="0" applyFont="1" applyFill="1" applyBorder="1" applyAlignment="1">
      <alignment vertical="top" wrapText="1"/>
    </xf>
    <xf numFmtId="49" fontId="5" fillId="13" borderId="24" xfId="0" applyNumberFormat="1" applyFont="1" applyFill="1" applyBorder="1" applyAlignment="1">
      <alignment vertical="top" wrapText="1"/>
    </xf>
    <xf numFmtId="0" fontId="6" fillId="13" borderId="5" xfId="0" applyFont="1" applyFill="1" applyBorder="1" applyAlignment="1">
      <alignment vertical="top" wrapText="1"/>
    </xf>
    <xf numFmtId="49" fontId="6" fillId="13" borderId="7" xfId="0" applyNumberFormat="1" applyFont="1" applyFill="1" applyBorder="1" applyAlignment="1">
      <alignment vertical="top" wrapText="1"/>
    </xf>
    <xf numFmtId="0" fontId="5" fillId="0" borderId="4" xfId="0"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top" wrapText="1"/>
      <protection locked="0"/>
    </xf>
    <xf numFmtId="0" fontId="6" fillId="0" borderId="4" xfId="0" applyFont="1" applyFill="1" applyBorder="1" applyAlignment="1" applyProtection="1">
      <alignment horizontal="center" vertical="top" wrapText="1"/>
      <protection locked="0"/>
    </xf>
    <xf numFmtId="0" fontId="5" fillId="2" borderId="4" xfId="0" applyFont="1" applyFill="1" applyBorder="1" applyAlignment="1" applyProtection="1">
      <alignment vertical="top" wrapText="1"/>
      <protection locked="0"/>
    </xf>
    <xf numFmtId="0" fontId="6" fillId="5" borderId="4" xfId="0" applyFont="1" applyFill="1" applyBorder="1" applyAlignment="1" applyProtection="1">
      <alignment horizontal="center" vertical="top" wrapText="1"/>
      <protection locked="0"/>
    </xf>
    <xf numFmtId="0" fontId="6" fillId="0" borderId="24" xfId="0" applyFont="1" applyFill="1" applyBorder="1" applyAlignment="1" applyProtection="1">
      <alignment horizontal="center" vertical="top" wrapText="1"/>
      <protection locked="0"/>
    </xf>
    <xf numFmtId="0" fontId="5" fillId="0" borderId="21" xfId="0" applyFont="1" applyFill="1" applyBorder="1" applyAlignment="1" applyProtection="1">
      <alignment horizontal="center" vertical="top" wrapText="1"/>
      <protection locked="0"/>
    </xf>
    <xf numFmtId="0" fontId="6" fillId="0" borderId="22" xfId="0" applyFont="1" applyFill="1" applyBorder="1" applyAlignment="1" applyProtection="1">
      <alignment horizontal="center" vertical="top" wrapText="1"/>
      <protection locked="0"/>
    </xf>
    <xf numFmtId="0" fontId="10" fillId="13" borderId="2" xfId="0" applyFont="1" applyFill="1" applyBorder="1" applyAlignment="1">
      <alignment horizontal="left" vertical="top" wrapText="1"/>
    </xf>
    <xf numFmtId="0" fontId="0" fillId="13" borderId="3" xfId="0" applyFont="1" applyFill="1" applyBorder="1"/>
    <xf numFmtId="0" fontId="0" fillId="13" borderId="30" xfId="0" applyFont="1" applyFill="1" applyBorder="1" applyAlignment="1">
      <alignment horizontal="center"/>
    </xf>
    <xf numFmtId="10" fontId="15" fillId="13" borderId="2" xfId="1" applyNumberFormat="1" applyFont="1" applyFill="1" applyBorder="1" applyAlignment="1" applyProtection="1">
      <alignment horizontal="center" vertical="top"/>
      <protection hidden="1"/>
    </xf>
    <xf numFmtId="9" fontId="6" fillId="13" borderId="3" xfId="0" applyNumberFormat="1" applyFont="1" applyFill="1" applyBorder="1" applyAlignment="1">
      <alignment vertical="top" wrapText="1"/>
    </xf>
    <xf numFmtId="0" fontId="5" fillId="6" borderId="12" xfId="0" applyFont="1" applyFill="1" applyBorder="1" applyAlignment="1">
      <alignment vertical="top" wrapText="1"/>
    </xf>
    <xf numFmtId="0" fontId="6" fillId="13" borderId="34" xfId="0" applyFont="1" applyFill="1" applyBorder="1" applyAlignment="1">
      <alignment vertical="top" wrapText="1"/>
    </xf>
    <xf numFmtId="0" fontId="6" fillId="13" borderId="35" xfId="0" applyFont="1" applyFill="1" applyBorder="1" applyAlignment="1">
      <alignment vertical="top" wrapText="1"/>
    </xf>
    <xf numFmtId="0" fontId="6" fillId="0" borderId="35" xfId="0" applyFont="1" applyFill="1" applyBorder="1" applyAlignment="1" applyProtection="1">
      <alignment vertical="top" wrapText="1"/>
      <protection locked="0"/>
    </xf>
    <xf numFmtId="0" fontId="3" fillId="0" borderId="0" xfId="0" applyFont="1" applyAlignment="1">
      <alignment vertical="top" wrapText="1"/>
    </xf>
    <xf numFmtId="0" fontId="3" fillId="0" borderId="35" xfId="0" applyFont="1" applyFill="1" applyBorder="1" applyAlignment="1" applyProtection="1">
      <alignment vertical="top" wrapText="1"/>
      <protection locked="0"/>
    </xf>
    <xf numFmtId="0" fontId="18" fillId="13" borderId="3" xfId="0" applyFont="1" applyFill="1" applyBorder="1" applyAlignment="1">
      <alignment vertical="top" wrapText="1"/>
    </xf>
    <xf numFmtId="0" fontId="18" fillId="13" borderId="3" xfId="0" applyFont="1" applyFill="1" applyBorder="1" applyAlignment="1">
      <alignment horizontal="center" vertical="top" wrapText="1"/>
    </xf>
    <xf numFmtId="9" fontId="18" fillId="9" borderId="3" xfId="1" applyFont="1" applyFill="1" applyBorder="1" applyAlignment="1">
      <alignment horizontal="center" vertical="top" wrapText="1"/>
    </xf>
    <xf numFmtId="0" fontId="3" fillId="13" borderId="26" xfId="0" applyFont="1" applyFill="1" applyBorder="1" applyAlignment="1">
      <alignment horizontal="center" vertical="top" wrapText="1"/>
    </xf>
    <xf numFmtId="0" fontId="3" fillId="13" borderId="3" xfId="0" applyFont="1" applyFill="1" applyBorder="1" applyAlignment="1">
      <alignment horizontal="center" vertical="top" wrapText="1"/>
    </xf>
    <xf numFmtId="9" fontId="3" fillId="9" borderId="26" xfId="1" applyFont="1" applyFill="1" applyBorder="1" applyAlignment="1">
      <alignment horizontal="center" vertical="top" wrapText="1"/>
    </xf>
    <xf numFmtId="9" fontId="3" fillId="9" borderId="3" xfId="1" applyFont="1" applyFill="1" applyBorder="1" applyAlignment="1">
      <alignment horizontal="center" vertical="top" wrapText="1"/>
    </xf>
    <xf numFmtId="49" fontId="18" fillId="13" borderId="2" xfId="0" quotePrefix="1" applyNumberFormat="1" applyFont="1" applyFill="1" applyBorder="1" applyAlignment="1">
      <alignment vertical="top" wrapText="1"/>
    </xf>
    <xf numFmtId="0" fontId="3" fillId="0" borderId="4" xfId="0" applyFont="1" applyFill="1" applyBorder="1" applyAlignment="1" applyProtection="1">
      <alignment horizontal="center" vertical="top" wrapText="1"/>
      <protection locked="0"/>
    </xf>
    <xf numFmtId="49" fontId="4" fillId="4" borderId="18" xfId="0" applyNumberFormat="1" applyFont="1" applyFill="1" applyBorder="1" applyAlignment="1">
      <alignment vertical="top" wrapText="1"/>
    </xf>
    <xf numFmtId="49" fontId="4" fillId="4" borderId="19" xfId="0" applyNumberFormat="1" applyFont="1" applyFill="1" applyBorder="1" applyAlignment="1">
      <alignment vertical="top" wrapText="1"/>
    </xf>
    <xf numFmtId="49" fontId="4" fillId="4" borderId="20" xfId="0" applyNumberFormat="1" applyFont="1" applyFill="1" applyBorder="1" applyAlignment="1">
      <alignment vertical="top" wrapText="1"/>
    </xf>
    <xf numFmtId="49" fontId="5" fillId="5" borderId="8" xfId="0" applyNumberFormat="1" applyFont="1" applyFill="1" applyBorder="1" applyAlignment="1" applyProtection="1">
      <alignment vertical="top" wrapText="1"/>
      <protection locked="0"/>
    </xf>
    <xf numFmtId="49" fontId="5" fillId="5" borderId="0" xfId="0" applyNumberFormat="1" applyFont="1" applyFill="1" applyBorder="1" applyAlignment="1" applyProtection="1">
      <alignment vertical="top" wrapText="1"/>
      <protection locked="0"/>
    </xf>
    <xf numFmtId="49" fontId="5" fillId="5" borderId="1" xfId="0" applyNumberFormat="1" applyFont="1" applyFill="1" applyBorder="1" applyAlignment="1" applyProtection="1">
      <alignment vertical="top" wrapText="1"/>
      <protection locked="0"/>
    </xf>
    <xf numFmtId="49" fontId="5" fillId="5" borderId="9" xfId="0" applyNumberFormat="1" applyFont="1" applyFill="1" applyBorder="1" applyAlignment="1" applyProtection="1">
      <alignment vertical="top" wrapText="1"/>
      <protection locked="0"/>
    </xf>
    <xf numFmtId="49" fontId="5" fillId="5" borderId="10" xfId="0" applyNumberFormat="1" applyFont="1" applyFill="1" applyBorder="1" applyAlignment="1" applyProtection="1">
      <alignment vertical="top" wrapText="1"/>
      <protection locked="0"/>
    </xf>
    <xf numFmtId="49" fontId="5" fillId="5" borderId="11" xfId="0" applyNumberFormat="1" applyFont="1" applyFill="1" applyBorder="1" applyAlignment="1" applyProtection="1">
      <alignment vertical="top" wrapText="1"/>
      <protection locked="0"/>
    </xf>
    <xf numFmtId="0" fontId="5" fillId="10" borderId="18" xfId="0" applyFont="1" applyFill="1" applyBorder="1" applyAlignment="1">
      <alignment vertical="top" wrapText="1"/>
    </xf>
    <xf numFmtId="0" fontId="0" fillId="10" borderId="19" xfId="0" applyFont="1" applyFill="1" applyBorder="1" applyAlignment="1">
      <alignment vertical="top" wrapText="1"/>
    </xf>
    <xf numFmtId="0" fontId="0" fillId="10" borderId="20" xfId="0" applyFont="1" applyFill="1" applyBorder="1" applyAlignment="1">
      <alignment vertical="top" wrapText="1"/>
    </xf>
    <xf numFmtId="0" fontId="0" fillId="0" borderId="19" xfId="0" applyFont="1" applyBorder="1" applyAlignment="1"/>
    <xf numFmtId="0" fontId="0" fillId="0" borderId="20" xfId="0" applyFont="1" applyBorder="1" applyAlignment="1"/>
    <xf numFmtId="0" fontId="10" fillId="8" borderId="12" xfId="0" applyFont="1" applyFill="1" applyBorder="1" applyAlignment="1">
      <alignment horizontal="left" wrapText="1"/>
    </xf>
    <xf numFmtId="0" fontId="10" fillId="8" borderId="13" xfId="0" applyFont="1" applyFill="1" applyBorder="1" applyAlignment="1">
      <alignment horizontal="left" wrapText="1"/>
    </xf>
    <xf numFmtId="0" fontId="10" fillId="8" borderId="14" xfId="0" applyFont="1" applyFill="1" applyBorder="1" applyAlignment="1">
      <alignment horizontal="left" wrapText="1"/>
    </xf>
    <xf numFmtId="0" fontId="7" fillId="6" borderId="12" xfId="0" applyFont="1" applyFill="1" applyBorder="1" applyAlignment="1">
      <alignment vertical="top" wrapText="1"/>
    </xf>
    <xf numFmtId="0" fontId="0" fillId="0" borderId="13" xfId="0" applyFont="1" applyBorder="1" applyAlignment="1"/>
    <xf numFmtId="0" fontId="0" fillId="0" borderId="14" xfId="0" applyFont="1" applyBorder="1" applyAlignment="1"/>
    <xf numFmtId="49" fontId="5" fillId="5" borderId="12" xfId="0" applyNumberFormat="1" applyFont="1" applyFill="1" applyBorder="1" applyAlignment="1" applyProtection="1">
      <alignment vertical="top" wrapText="1"/>
      <protection locked="0"/>
    </xf>
    <xf numFmtId="49" fontId="5" fillId="5" borderId="13" xfId="0" applyNumberFormat="1" applyFont="1" applyFill="1" applyBorder="1" applyAlignment="1" applyProtection="1">
      <alignment vertical="top" wrapText="1"/>
      <protection locked="0"/>
    </xf>
    <xf numFmtId="0" fontId="0" fillId="0" borderId="13" xfId="0" applyFont="1" applyBorder="1" applyAlignment="1" applyProtection="1">
      <protection locked="0"/>
    </xf>
    <xf numFmtId="0" fontId="0" fillId="0" borderId="14" xfId="0" applyFont="1" applyBorder="1" applyAlignment="1" applyProtection="1">
      <protection locked="0"/>
    </xf>
    <xf numFmtId="0" fontId="0" fillId="0" borderId="8" xfId="0" applyFont="1" applyBorder="1" applyAlignment="1" applyProtection="1">
      <protection locked="0"/>
    </xf>
    <xf numFmtId="0" fontId="0" fillId="0" borderId="0" xfId="0" applyFont="1" applyBorder="1" applyAlignment="1" applyProtection="1">
      <protection locked="0"/>
    </xf>
    <xf numFmtId="0" fontId="0" fillId="0" borderId="1" xfId="0" applyFont="1" applyBorder="1" applyAlignment="1" applyProtection="1">
      <protection locked="0"/>
    </xf>
    <xf numFmtId="0" fontId="0" fillId="0" borderId="9" xfId="0" applyFont="1" applyBorder="1" applyAlignment="1" applyProtection="1">
      <protection locked="0"/>
    </xf>
    <xf numFmtId="0" fontId="0" fillId="0" borderId="10" xfId="0" applyFont="1" applyBorder="1" applyAlignment="1" applyProtection="1">
      <protection locked="0"/>
    </xf>
    <xf numFmtId="0" fontId="0" fillId="0" borderId="11" xfId="0" applyFont="1" applyBorder="1" applyAlignment="1" applyProtection="1">
      <protection locked="0"/>
    </xf>
    <xf numFmtId="0" fontId="6" fillId="10" borderId="31" xfId="0" applyFont="1" applyFill="1" applyBorder="1" applyAlignment="1">
      <alignment horizontal="left" vertical="top" wrapText="1"/>
    </xf>
    <xf numFmtId="0" fontId="0" fillId="10" borderId="32" xfId="0" applyFont="1" applyFill="1" applyBorder="1" applyAlignment="1">
      <alignment horizontal="left" vertical="top" wrapText="1"/>
    </xf>
    <xf numFmtId="0" fontId="0" fillId="10" borderId="33" xfId="0" applyFont="1" applyFill="1" applyBorder="1" applyAlignment="1">
      <alignment horizontal="left" vertical="top" wrapText="1"/>
    </xf>
    <xf numFmtId="0" fontId="0" fillId="10" borderId="8" xfId="0" applyFont="1" applyFill="1" applyBorder="1" applyAlignment="1">
      <alignment horizontal="left" vertical="top" wrapText="1"/>
    </xf>
    <xf numFmtId="0" fontId="0" fillId="10" borderId="0" xfId="0" applyFont="1" applyFill="1" applyBorder="1" applyAlignment="1">
      <alignment horizontal="left" vertical="top" wrapText="1"/>
    </xf>
    <xf numFmtId="0" fontId="0" fillId="10" borderId="1" xfId="0" applyFont="1" applyFill="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0" xfId="0"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11" xfId="0" applyBorder="1" applyAlignment="1" applyProtection="1">
      <alignment vertical="top" wrapText="1"/>
      <protection locked="0"/>
    </xf>
    <xf numFmtId="49" fontId="7" fillId="6" borderId="13" xfId="0" applyNumberFormat="1" applyFont="1" applyFill="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9" xfId="0" applyBorder="1" applyAlignment="1">
      <alignment vertical="top" wrapText="1"/>
    </xf>
    <xf numFmtId="0" fontId="0" fillId="0" borderId="20" xfId="0" applyBorder="1" applyAlignment="1">
      <alignment vertical="top" wrapText="1"/>
    </xf>
  </cellXfs>
  <cellStyles count="3">
    <cellStyle name="Normal" xfId="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J128"/>
  <sheetViews>
    <sheetView tabSelected="1" zoomScale="70" zoomScaleNormal="70" zoomScaleSheetLayoutView="120" workbookViewId="0">
      <selection sqref="A1:C1"/>
    </sheetView>
  </sheetViews>
  <sheetFormatPr defaultColWidth="9.140625" defaultRowHeight="15" x14ac:dyDescent="0.25"/>
  <cols>
    <col min="1" max="1" width="9.140625" style="3"/>
    <col min="2" max="2" width="133.85546875" style="3" customWidth="1"/>
    <col min="3" max="3" width="15.7109375" style="3" customWidth="1"/>
    <col min="4" max="4" width="83.7109375" style="4" customWidth="1"/>
    <col min="5" max="5" width="16.5703125" style="3" customWidth="1"/>
    <col min="6" max="16384" width="9.140625" style="3"/>
  </cols>
  <sheetData>
    <row r="1" spans="1:4" ht="48.75" customHeight="1" thickBot="1" x14ac:dyDescent="0.3">
      <c r="A1" s="134" t="s">
        <v>180</v>
      </c>
      <c r="B1" s="135"/>
      <c r="C1" s="136"/>
    </row>
    <row r="2" spans="1:4" ht="75" customHeight="1" thickBot="1" x14ac:dyDescent="0.3">
      <c r="A2" s="143" t="s">
        <v>222</v>
      </c>
      <c r="B2" s="144"/>
      <c r="C2" s="145"/>
    </row>
    <row r="3" spans="1:4" ht="36" customHeight="1" x14ac:dyDescent="0.25">
      <c r="A3" s="5" t="s">
        <v>63</v>
      </c>
      <c r="B3" s="50" t="s">
        <v>160</v>
      </c>
      <c r="C3" s="12" t="s">
        <v>192</v>
      </c>
    </row>
    <row r="4" spans="1:4" s="6" customFormat="1" ht="165" x14ac:dyDescent="0.25">
      <c r="A4" s="85" t="s">
        <v>64</v>
      </c>
      <c r="B4" s="86" t="s">
        <v>209</v>
      </c>
      <c r="C4" s="106" t="s">
        <v>9</v>
      </c>
      <c r="D4" s="53"/>
    </row>
    <row r="5" spans="1:4" s="6" customFormat="1" ht="30" x14ac:dyDescent="0.25">
      <c r="A5" s="85" t="s">
        <v>185</v>
      </c>
      <c r="B5" s="86" t="s">
        <v>241</v>
      </c>
      <c r="C5" s="106" t="s">
        <v>9</v>
      </c>
    </row>
    <row r="6" spans="1:4" s="6" customFormat="1" ht="30" x14ac:dyDescent="0.25">
      <c r="A6" s="85" t="s">
        <v>186</v>
      </c>
      <c r="B6" s="86" t="s">
        <v>183</v>
      </c>
      <c r="C6" s="106" t="s">
        <v>9</v>
      </c>
    </row>
    <row r="7" spans="1:4" ht="57" customHeight="1" x14ac:dyDescent="0.25">
      <c r="A7" s="85" t="s">
        <v>105</v>
      </c>
      <c r="B7" s="86" t="s">
        <v>184</v>
      </c>
      <c r="C7" s="106" t="s">
        <v>9</v>
      </c>
    </row>
    <row r="8" spans="1:4" ht="30" x14ac:dyDescent="0.25">
      <c r="A8" s="85" t="s">
        <v>107</v>
      </c>
      <c r="B8" s="86" t="s">
        <v>161</v>
      </c>
      <c r="C8" s="106" t="s">
        <v>9</v>
      </c>
    </row>
    <row r="9" spans="1:4" ht="105" x14ac:dyDescent="0.25">
      <c r="A9" s="85" t="s">
        <v>108</v>
      </c>
      <c r="B9" s="86" t="s">
        <v>227</v>
      </c>
      <c r="C9" s="106" t="s">
        <v>9</v>
      </c>
    </row>
    <row r="10" spans="1:4" x14ac:dyDescent="0.25">
      <c r="A10" s="85" t="s">
        <v>109</v>
      </c>
      <c r="B10" s="86" t="s">
        <v>239</v>
      </c>
      <c r="C10" s="106" t="s">
        <v>9</v>
      </c>
    </row>
    <row r="11" spans="1:4" x14ac:dyDescent="0.25">
      <c r="A11" s="85" t="s">
        <v>190</v>
      </c>
      <c r="B11" s="86" t="s">
        <v>187</v>
      </c>
      <c r="C11" s="106" t="s">
        <v>9</v>
      </c>
    </row>
    <row r="12" spans="1:4" ht="45" x14ac:dyDescent="0.25">
      <c r="A12" s="88" t="s">
        <v>191</v>
      </c>
      <c r="B12" s="86" t="s">
        <v>189</v>
      </c>
      <c r="C12" s="106" t="s">
        <v>9</v>
      </c>
    </row>
    <row r="13" spans="1:4" x14ac:dyDescent="0.25">
      <c r="A13" s="88" t="s">
        <v>214</v>
      </c>
      <c r="B13" s="86" t="s">
        <v>215</v>
      </c>
      <c r="C13" s="106" t="s">
        <v>9</v>
      </c>
    </row>
    <row r="14" spans="1:4" x14ac:dyDescent="0.25">
      <c r="A14" s="7" t="s">
        <v>5</v>
      </c>
      <c r="B14" s="8" t="s">
        <v>6</v>
      </c>
      <c r="C14" s="9" t="s">
        <v>7</v>
      </c>
    </row>
    <row r="15" spans="1:4" ht="30" x14ac:dyDescent="0.25">
      <c r="A15" s="89" t="s">
        <v>8</v>
      </c>
      <c r="B15" s="90" t="s">
        <v>158</v>
      </c>
      <c r="C15" s="106" t="s">
        <v>9</v>
      </c>
    </row>
    <row r="16" spans="1:4" ht="30" x14ac:dyDescent="0.25">
      <c r="A16" s="89" t="s">
        <v>10</v>
      </c>
      <c r="B16" s="91" t="s">
        <v>55</v>
      </c>
      <c r="C16" s="106" t="s">
        <v>9</v>
      </c>
    </row>
    <row r="17" spans="1:5" ht="45" x14ac:dyDescent="0.25">
      <c r="A17" s="89" t="s">
        <v>11</v>
      </c>
      <c r="B17" s="91" t="s">
        <v>259</v>
      </c>
      <c r="C17" s="106" t="s">
        <v>9</v>
      </c>
    </row>
    <row r="18" spans="1:5" ht="30" x14ac:dyDescent="0.25">
      <c r="A18" s="89" t="s">
        <v>12</v>
      </c>
      <c r="B18" s="91" t="s">
        <v>159</v>
      </c>
      <c r="C18" s="106" t="s">
        <v>9</v>
      </c>
    </row>
    <row r="19" spans="1:5" ht="30.75" thickBot="1" x14ac:dyDescent="0.3">
      <c r="A19" s="92" t="s">
        <v>13</v>
      </c>
      <c r="B19" s="93" t="s">
        <v>157</v>
      </c>
      <c r="C19" s="107" t="s">
        <v>9</v>
      </c>
    </row>
    <row r="20" spans="1:5" x14ac:dyDescent="0.25">
      <c r="A20" s="10" t="s">
        <v>14</v>
      </c>
      <c r="B20" s="11" t="s">
        <v>15</v>
      </c>
      <c r="C20" s="12" t="s">
        <v>7</v>
      </c>
    </row>
    <row r="21" spans="1:5" ht="45" x14ac:dyDescent="0.25">
      <c r="A21" s="89" t="s">
        <v>56</v>
      </c>
      <c r="B21" s="94" t="s">
        <v>242</v>
      </c>
      <c r="C21" s="106" t="s">
        <v>9</v>
      </c>
    </row>
    <row r="22" spans="1:5" x14ac:dyDescent="0.25">
      <c r="A22" s="89" t="s">
        <v>16</v>
      </c>
      <c r="B22" s="91" t="s">
        <v>153</v>
      </c>
      <c r="C22" s="106" t="s">
        <v>9</v>
      </c>
    </row>
    <row r="23" spans="1:5" ht="28.15" customHeight="1" x14ac:dyDescent="0.25">
      <c r="A23" s="89" t="s">
        <v>17</v>
      </c>
      <c r="B23" s="90" t="s">
        <v>240</v>
      </c>
      <c r="C23" s="106" t="s">
        <v>9</v>
      </c>
    </row>
    <row r="24" spans="1:5" ht="45" x14ac:dyDescent="0.25">
      <c r="A24" s="89" t="s">
        <v>18</v>
      </c>
      <c r="B24" s="95" t="s">
        <v>188</v>
      </c>
      <c r="C24" s="106" t="s">
        <v>9</v>
      </c>
    </row>
    <row r="25" spans="1:5" ht="30" x14ac:dyDescent="0.25">
      <c r="A25" s="89" t="s">
        <v>57</v>
      </c>
      <c r="B25" s="90" t="s">
        <v>243</v>
      </c>
      <c r="C25" s="106" t="s">
        <v>9</v>
      </c>
    </row>
    <row r="26" spans="1:5" ht="20.25" customHeight="1" x14ac:dyDescent="0.25">
      <c r="A26" s="82" t="s">
        <v>58</v>
      </c>
      <c r="B26" s="87" t="s">
        <v>118</v>
      </c>
      <c r="C26" s="106" t="s">
        <v>9</v>
      </c>
    </row>
    <row r="27" spans="1:5" ht="30" x14ac:dyDescent="0.25">
      <c r="A27" s="82" t="s">
        <v>112</v>
      </c>
      <c r="B27" s="87" t="s">
        <v>252</v>
      </c>
      <c r="C27" s="106" t="s">
        <v>253</v>
      </c>
    </row>
    <row r="28" spans="1:5" s="17" customFormat="1" x14ac:dyDescent="0.25">
      <c r="A28" s="13" t="s">
        <v>100</v>
      </c>
      <c r="B28" s="14" t="s">
        <v>99</v>
      </c>
      <c r="C28" s="15"/>
      <c r="D28" s="16"/>
    </row>
    <row r="29" spans="1:5" s="6" customFormat="1" ht="30" x14ac:dyDescent="0.25">
      <c r="A29" s="85" t="s">
        <v>101</v>
      </c>
      <c r="B29" s="86" t="s">
        <v>211</v>
      </c>
      <c r="C29" s="15" t="s">
        <v>193</v>
      </c>
      <c r="D29" s="4"/>
      <c r="E29" s="52"/>
    </row>
    <row r="30" spans="1:5" ht="30" x14ac:dyDescent="0.25">
      <c r="A30" s="82" t="s">
        <v>110</v>
      </c>
      <c r="B30" s="87" t="s">
        <v>210</v>
      </c>
      <c r="C30" s="15" t="s">
        <v>193</v>
      </c>
    </row>
    <row r="31" spans="1:5" s="17" customFormat="1" x14ac:dyDescent="0.25">
      <c r="A31" s="13" t="s">
        <v>19</v>
      </c>
      <c r="B31" s="14" t="s">
        <v>93</v>
      </c>
      <c r="C31" s="15" t="s">
        <v>7</v>
      </c>
      <c r="D31" s="4"/>
    </row>
    <row r="32" spans="1:5" ht="30" x14ac:dyDescent="0.25">
      <c r="A32" s="82" t="s">
        <v>20</v>
      </c>
      <c r="B32" s="87" t="s">
        <v>154</v>
      </c>
      <c r="C32" s="106" t="s">
        <v>9</v>
      </c>
    </row>
    <row r="33" spans="1:4" ht="30" x14ac:dyDescent="0.25">
      <c r="A33" s="82" t="s">
        <v>21</v>
      </c>
      <c r="B33" s="87" t="s">
        <v>250</v>
      </c>
      <c r="C33" s="106" t="s">
        <v>9</v>
      </c>
      <c r="D33" s="3"/>
    </row>
    <row r="34" spans="1:4" x14ac:dyDescent="0.25">
      <c r="A34" s="82" t="s">
        <v>22</v>
      </c>
      <c r="B34" s="87" t="s">
        <v>26</v>
      </c>
      <c r="C34" s="106" t="s">
        <v>9</v>
      </c>
    </row>
    <row r="35" spans="1:4" x14ac:dyDescent="0.25">
      <c r="A35" s="96" t="s">
        <v>111</v>
      </c>
      <c r="B35" s="87" t="s">
        <v>27</v>
      </c>
      <c r="C35" s="106" t="s">
        <v>9</v>
      </c>
    </row>
    <row r="36" spans="1:4" s="17" customFormat="1" x14ac:dyDescent="0.25">
      <c r="A36" s="13" t="s">
        <v>28</v>
      </c>
      <c r="B36" s="14" t="s">
        <v>29</v>
      </c>
      <c r="C36" s="15"/>
      <c r="D36" s="16"/>
    </row>
    <row r="37" spans="1:4" ht="91.9" customHeight="1" x14ac:dyDescent="0.25">
      <c r="A37" s="82" t="s">
        <v>65</v>
      </c>
      <c r="B37" s="86" t="s">
        <v>244</v>
      </c>
      <c r="C37" s="15" t="s">
        <v>193</v>
      </c>
    </row>
    <row r="38" spans="1:4" s="17" customFormat="1" x14ac:dyDescent="0.25">
      <c r="A38" s="13" t="s">
        <v>23</v>
      </c>
      <c r="B38" s="14" t="s">
        <v>31</v>
      </c>
      <c r="C38" s="15" t="s">
        <v>7</v>
      </c>
      <c r="D38" s="16"/>
    </row>
    <row r="39" spans="1:4" ht="60" x14ac:dyDescent="0.25">
      <c r="A39" s="82" t="s">
        <v>24</v>
      </c>
      <c r="B39" s="87" t="s">
        <v>245</v>
      </c>
      <c r="C39" s="106" t="s">
        <v>9</v>
      </c>
    </row>
    <row r="40" spans="1:4" s="6" customFormat="1" ht="63" customHeight="1" x14ac:dyDescent="0.25">
      <c r="A40" s="85" t="s">
        <v>25</v>
      </c>
      <c r="B40" s="86" t="s">
        <v>246</v>
      </c>
      <c r="C40" s="108" t="s">
        <v>9</v>
      </c>
    </row>
    <row r="41" spans="1:4" s="21" customFormat="1" x14ac:dyDescent="0.25">
      <c r="A41" s="18" t="s">
        <v>30</v>
      </c>
      <c r="B41" s="19" t="s">
        <v>59</v>
      </c>
      <c r="C41" s="20" t="s">
        <v>7</v>
      </c>
      <c r="D41" s="6"/>
    </row>
    <row r="42" spans="1:4" s="6" customFormat="1" x14ac:dyDescent="0.25">
      <c r="A42" s="85" t="s">
        <v>32</v>
      </c>
      <c r="B42" s="86" t="s">
        <v>113</v>
      </c>
      <c r="C42" s="108" t="s">
        <v>9</v>
      </c>
    </row>
    <row r="43" spans="1:4" s="6" customFormat="1" x14ac:dyDescent="0.25">
      <c r="A43" s="85" t="s">
        <v>33</v>
      </c>
      <c r="B43" s="86" t="s">
        <v>231</v>
      </c>
      <c r="C43" s="108" t="s">
        <v>9</v>
      </c>
    </row>
    <row r="44" spans="1:4" s="6" customFormat="1" x14ac:dyDescent="0.25">
      <c r="A44" s="85" t="s">
        <v>66</v>
      </c>
      <c r="B44" s="86" t="s">
        <v>48</v>
      </c>
      <c r="C44" s="108" t="s">
        <v>9</v>
      </c>
    </row>
    <row r="45" spans="1:4" s="6" customFormat="1" x14ac:dyDescent="0.25">
      <c r="A45" s="85" t="s">
        <v>90</v>
      </c>
      <c r="B45" s="86" t="s">
        <v>155</v>
      </c>
      <c r="C45" s="108" t="s">
        <v>9</v>
      </c>
    </row>
    <row r="46" spans="1:4" x14ac:dyDescent="0.25">
      <c r="A46" s="82" t="s">
        <v>91</v>
      </c>
      <c r="B46" s="87" t="s">
        <v>49</v>
      </c>
      <c r="C46" s="106" t="s">
        <v>9</v>
      </c>
    </row>
    <row r="47" spans="1:4" x14ac:dyDescent="0.25">
      <c r="A47" s="82" t="s">
        <v>92</v>
      </c>
      <c r="B47" s="87" t="s">
        <v>37</v>
      </c>
      <c r="C47" s="109"/>
    </row>
    <row r="48" spans="1:4" x14ac:dyDescent="0.25">
      <c r="A48" s="82"/>
      <c r="B48" s="87" t="s">
        <v>38</v>
      </c>
      <c r="C48" s="106" t="s">
        <v>9</v>
      </c>
    </row>
    <row r="49" spans="1:4" x14ac:dyDescent="0.25">
      <c r="A49" s="82"/>
      <c r="B49" s="87" t="s">
        <v>39</v>
      </c>
      <c r="C49" s="106" t="s">
        <v>9</v>
      </c>
    </row>
    <row r="50" spans="1:4" x14ac:dyDescent="0.25">
      <c r="A50" s="82"/>
      <c r="B50" s="87" t="s">
        <v>40</v>
      </c>
      <c r="C50" s="106" t="s">
        <v>9</v>
      </c>
    </row>
    <row r="51" spans="1:4" x14ac:dyDescent="0.25">
      <c r="A51" s="82"/>
      <c r="B51" s="87" t="s">
        <v>41</v>
      </c>
      <c r="C51" s="106" t="s">
        <v>9</v>
      </c>
    </row>
    <row r="52" spans="1:4" x14ac:dyDescent="0.25">
      <c r="A52" s="82"/>
      <c r="B52" s="87" t="s">
        <v>42</v>
      </c>
      <c r="C52" s="106" t="s">
        <v>9</v>
      </c>
    </row>
    <row r="53" spans="1:4" x14ac:dyDescent="0.25">
      <c r="A53" s="82"/>
      <c r="B53" s="87" t="s">
        <v>106</v>
      </c>
      <c r="C53" s="106" t="s">
        <v>9</v>
      </c>
    </row>
    <row r="54" spans="1:4" x14ac:dyDescent="0.25">
      <c r="A54" s="82"/>
      <c r="B54" s="87" t="s">
        <v>43</v>
      </c>
      <c r="C54" s="106" t="s">
        <v>9</v>
      </c>
    </row>
    <row r="55" spans="1:4" x14ac:dyDescent="0.25">
      <c r="A55" s="82"/>
      <c r="B55" s="87" t="s">
        <v>44</v>
      </c>
      <c r="C55" s="106" t="s">
        <v>9</v>
      </c>
    </row>
    <row r="56" spans="1:4" x14ac:dyDescent="0.25">
      <c r="A56" s="82"/>
      <c r="B56" s="87" t="s">
        <v>45</v>
      </c>
      <c r="C56" s="106" t="s">
        <v>9</v>
      </c>
    </row>
    <row r="57" spans="1:4" x14ac:dyDescent="0.25">
      <c r="A57" s="82"/>
      <c r="B57" s="87" t="s">
        <v>205</v>
      </c>
      <c r="C57" s="106" t="s">
        <v>9</v>
      </c>
    </row>
    <row r="58" spans="1:4" x14ac:dyDescent="0.25">
      <c r="A58" s="82"/>
      <c r="B58" s="132" t="s">
        <v>247</v>
      </c>
      <c r="C58" s="133" t="s">
        <v>260</v>
      </c>
    </row>
    <row r="59" spans="1:4" s="21" customFormat="1" x14ac:dyDescent="0.25">
      <c r="A59" s="18" t="s">
        <v>34</v>
      </c>
      <c r="B59" s="19" t="s">
        <v>60</v>
      </c>
      <c r="C59" s="15" t="s">
        <v>7</v>
      </c>
      <c r="D59" s="16"/>
    </row>
    <row r="60" spans="1:4" x14ac:dyDescent="0.25">
      <c r="A60" s="82" t="s">
        <v>67</v>
      </c>
      <c r="B60" s="83" t="s">
        <v>117</v>
      </c>
      <c r="C60" s="106" t="s">
        <v>9</v>
      </c>
    </row>
    <row r="61" spans="1:4" x14ac:dyDescent="0.25">
      <c r="A61" s="82" t="s">
        <v>68</v>
      </c>
      <c r="B61" s="84" t="s">
        <v>206</v>
      </c>
      <c r="C61" s="106" t="s">
        <v>9</v>
      </c>
    </row>
    <row r="62" spans="1:4" ht="30" x14ac:dyDescent="0.25">
      <c r="A62" s="82" t="s">
        <v>35</v>
      </c>
      <c r="B62" s="84" t="s">
        <v>233</v>
      </c>
      <c r="C62" s="106" t="s">
        <v>9</v>
      </c>
    </row>
    <row r="63" spans="1:4" x14ac:dyDescent="0.25">
      <c r="A63" s="18" t="s">
        <v>36</v>
      </c>
      <c r="B63" s="19" t="s">
        <v>207</v>
      </c>
      <c r="C63" s="15" t="s">
        <v>7</v>
      </c>
    </row>
    <row r="64" spans="1:4" s="6" customFormat="1" x14ac:dyDescent="0.25">
      <c r="A64" s="23"/>
      <c r="B64" s="24" t="s">
        <v>127</v>
      </c>
      <c r="C64" s="25"/>
    </row>
    <row r="65" spans="1:166" x14ac:dyDescent="0.25">
      <c r="A65" s="85" t="s">
        <v>69</v>
      </c>
      <c r="B65" s="81" t="s">
        <v>229</v>
      </c>
      <c r="C65" s="108" t="s">
        <v>9</v>
      </c>
    </row>
    <row r="66" spans="1:166" x14ac:dyDescent="0.25">
      <c r="A66" s="85" t="s">
        <v>70</v>
      </c>
      <c r="B66" s="81" t="s">
        <v>234</v>
      </c>
      <c r="C66" s="108" t="s">
        <v>9</v>
      </c>
    </row>
    <row r="67" spans="1:166" x14ac:dyDescent="0.25">
      <c r="A67" s="85" t="s">
        <v>71</v>
      </c>
      <c r="B67" s="81" t="s">
        <v>0</v>
      </c>
      <c r="C67" s="108" t="s">
        <v>9</v>
      </c>
    </row>
    <row r="68" spans="1:166" s="29" customFormat="1" x14ac:dyDescent="0.25">
      <c r="A68" s="26"/>
      <c r="B68" s="27" t="s">
        <v>147</v>
      </c>
      <c r="C68" s="28"/>
      <c r="D68" s="4"/>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row>
    <row r="69" spans="1:166" s="30" customFormat="1" x14ac:dyDescent="0.25">
      <c r="A69" s="85" t="s">
        <v>72</v>
      </c>
      <c r="B69" s="81" t="s">
        <v>235</v>
      </c>
      <c r="C69" s="110" t="s">
        <v>9</v>
      </c>
      <c r="D69" s="4"/>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row>
    <row r="70" spans="1:166" s="30" customFormat="1" x14ac:dyDescent="0.25">
      <c r="A70" s="85" t="s">
        <v>73</v>
      </c>
      <c r="B70" s="81" t="s">
        <v>102</v>
      </c>
      <c r="C70" s="110" t="s">
        <v>9</v>
      </c>
      <c r="D70" s="4"/>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c r="DL70" s="3"/>
      <c r="DM70" s="3"/>
      <c r="DN70" s="3"/>
      <c r="DO70" s="3"/>
      <c r="DP70" s="3"/>
      <c r="DQ70" s="3"/>
      <c r="DR70" s="3"/>
      <c r="DS70" s="3"/>
      <c r="DT70" s="3"/>
      <c r="DU70" s="3"/>
      <c r="DV70" s="3"/>
      <c r="DW70" s="3"/>
      <c r="DX70" s="3"/>
      <c r="DY70" s="3"/>
      <c r="DZ70" s="3"/>
      <c r="EA70" s="3"/>
      <c r="EB70" s="3"/>
      <c r="EC70" s="3"/>
      <c r="ED70" s="3"/>
      <c r="EE70" s="3"/>
      <c r="EF70" s="3"/>
      <c r="EG70" s="3"/>
      <c r="EH70" s="3"/>
      <c r="EI70" s="3"/>
      <c r="EJ70" s="3"/>
      <c r="EK70" s="3"/>
      <c r="EL70" s="3"/>
      <c r="EM70" s="3"/>
      <c r="EN70" s="3"/>
      <c r="EO70" s="3"/>
      <c r="EP70" s="3"/>
      <c r="EQ70" s="3"/>
      <c r="ER70" s="3"/>
      <c r="ES70" s="3"/>
      <c r="ET70" s="3"/>
      <c r="EU70" s="3"/>
      <c r="EV70" s="3"/>
      <c r="EW70" s="3"/>
      <c r="EX70" s="3"/>
      <c r="EY70" s="3"/>
      <c r="EZ70" s="3"/>
      <c r="FA70" s="3"/>
      <c r="FB70" s="3"/>
      <c r="FC70" s="3"/>
      <c r="FD70" s="3"/>
      <c r="FE70" s="3"/>
      <c r="FF70" s="3"/>
      <c r="FG70" s="3"/>
      <c r="FH70" s="3"/>
      <c r="FI70" s="3"/>
      <c r="FJ70" s="3"/>
    </row>
    <row r="71" spans="1:166" s="30" customFormat="1" x14ac:dyDescent="0.25">
      <c r="A71" s="85" t="s">
        <v>74</v>
      </c>
      <c r="B71" s="81" t="s">
        <v>230</v>
      </c>
      <c r="C71" s="110" t="s">
        <v>9</v>
      </c>
      <c r="D71" s="4"/>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row>
    <row r="72" spans="1:166" s="30" customFormat="1" x14ac:dyDescent="0.25">
      <c r="A72" s="85" t="s">
        <v>75</v>
      </c>
      <c r="B72" s="81" t="s">
        <v>120</v>
      </c>
      <c r="C72" s="110" t="s">
        <v>9</v>
      </c>
      <c r="D72" s="4"/>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row>
    <row r="73" spans="1:166" s="30" customFormat="1" x14ac:dyDescent="0.25">
      <c r="A73" s="85" t="s">
        <v>76</v>
      </c>
      <c r="B73" s="81" t="s">
        <v>61</v>
      </c>
      <c r="C73" s="110" t="s">
        <v>9</v>
      </c>
      <c r="D73" s="4"/>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c r="DL73" s="3"/>
      <c r="DM73" s="3"/>
      <c r="DN73" s="3"/>
      <c r="DO73" s="3"/>
      <c r="DP73" s="3"/>
      <c r="DQ73" s="3"/>
      <c r="DR73" s="3"/>
      <c r="DS73" s="3"/>
      <c r="DT73" s="3"/>
      <c r="DU73" s="3"/>
      <c r="DV73" s="3"/>
      <c r="DW73" s="3"/>
      <c r="DX73" s="3"/>
      <c r="DY73" s="3"/>
      <c r="DZ73" s="3"/>
      <c r="EA73" s="3"/>
      <c r="EB73" s="3"/>
      <c r="EC73" s="3"/>
      <c r="ED73" s="3"/>
      <c r="EE73" s="3"/>
      <c r="EF73" s="3"/>
      <c r="EG73" s="3"/>
      <c r="EH73" s="3"/>
      <c r="EI73" s="3"/>
      <c r="EJ73" s="3"/>
      <c r="EK73" s="3"/>
      <c r="EL73" s="3"/>
      <c r="EM73" s="3"/>
      <c r="EN73" s="3"/>
      <c r="EO73" s="3"/>
      <c r="EP73" s="3"/>
      <c r="EQ73" s="3"/>
      <c r="ER73" s="3"/>
      <c r="ES73" s="3"/>
      <c r="ET73" s="3"/>
      <c r="EU73" s="3"/>
      <c r="EV73" s="3"/>
      <c r="EW73" s="3"/>
      <c r="EX73" s="3"/>
      <c r="EY73" s="3"/>
      <c r="EZ73" s="3"/>
      <c r="FA73" s="3"/>
      <c r="FB73" s="3"/>
      <c r="FC73" s="3"/>
      <c r="FD73" s="3"/>
      <c r="FE73" s="3"/>
      <c r="FF73" s="3"/>
      <c r="FG73" s="3"/>
      <c r="FH73" s="3"/>
      <c r="FI73" s="3"/>
      <c r="FJ73" s="3"/>
    </row>
    <row r="74" spans="1:166" s="30" customFormat="1" x14ac:dyDescent="0.25">
      <c r="A74" s="85" t="s">
        <v>114</v>
      </c>
      <c r="B74" s="81" t="s">
        <v>103</v>
      </c>
      <c r="C74" s="110" t="s">
        <v>9</v>
      </c>
      <c r="D74" s="4"/>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c r="DL74" s="3"/>
      <c r="DM74" s="3"/>
      <c r="DN74" s="3"/>
      <c r="DO74" s="3"/>
      <c r="DP74" s="3"/>
      <c r="DQ74" s="3"/>
      <c r="DR74" s="3"/>
      <c r="DS74" s="3"/>
      <c r="DT74" s="3"/>
      <c r="DU74" s="3"/>
      <c r="DV74" s="3"/>
      <c r="DW74" s="3"/>
      <c r="DX74" s="3"/>
      <c r="DY74" s="3"/>
      <c r="DZ74" s="3"/>
      <c r="EA74" s="3"/>
      <c r="EB74" s="3"/>
      <c r="EC74" s="3"/>
      <c r="ED74" s="3"/>
      <c r="EE74" s="3"/>
      <c r="EF74" s="3"/>
      <c r="EG74" s="3"/>
      <c r="EH74" s="3"/>
      <c r="EI74" s="3"/>
      <c r="EJ74" s="3"/>
      <c r="EK74" s="3"/>
      <c r="EL74" s="3"/>
      <c r="EM74" s="3"/>
      <c r="EN74" s="3"/>
      <c r="EO74" s="3"/>
      <c r="EP74" s="3"/>
      <c r="EQ74" s="3"/>
      <c r="ER74" s="3"/>
      <c r="ES74" s="3"/>
      <c r="ET74" s="3"/>
      <c r="EU74" s="3"/>
      <c r="EV74" s="3"/>
      <c r="EW74" s="3"/>
      <c r="EX74" s="3"/>
      <c r="EY74" s="3"/>
      <c r="EZ74" s="3"/>
      <c r="FA74" s="3"/>
      <c r="FB74" s="3"/>
      <c r="FC74" s="3"/>
      <c r="FD74" s="3"/>
      <c r="FE74" s="3"/>
      <c r="FF74" s="3"/>
      <c r="FG74" s="3"/>
      <c r="FH74" s="3"/>
      <c r="FI74" s="3"/>
      <c r="FJ74" s="3"/>
    </row>
    <row r="75" spans="1:166" x14ac:dyDescent="0.25">
      <c r="A75" s="31"/>
      <c r="B75" s="24" t="s">
        <v>150</v>
      </c>
      <c r="C75" s="32"/>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row>
    <row r="76" spans="1:166" x14ac:dyDescent="0.25">
      <c r="A76" s="82" t="s">
        <v>77</v>
      </c>
      <c r="B76" s="81" t="s">
        <v>236</v>
      </c>
      <c r="C76" s="106" t="s">
        <v>9</v>
      </c>
    </row>
    <row r="77" spans="1:166" x14ac:dyDescent="0.25">
      <c r="A77" s="82" t="s">
        <v>78</v>
      </c>
      <c r="B77" s="81" t="s">
        <v>151</v>
      </c>
      <c r="C77" s="106" t="s">
        <v>9</v>
      </c>
    </row>
    <row r="78" spans="1:166" x14ac:dyDescent="0.25">
      <c r="A78" s="82" t="s">
        <v>79</v>
      </c>
      <c r="B78" s="81" t="s">
        <v>121</v>
      </c>
      <c r="C78" s="106" t="s">
        <v>9</v>
      </c>
    </row>
    <row r="79" spans="1:166" x14ac:dyDescent="0.25">
      <c r="A79" s="82" t="s">
        <v>80</v>
      </c>
      <c r="B79" s="81" t="s">
        <v>152</v>
      </c>
      <c r="C79" s="106" t="s">
        <v>9</v>
      </c>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c r="CJ79" s="6"/>
      <c r="CK79" s="6"/>
      <c r="CL79" s="6"/>
      <c r="CM79" s="6"/>
      <c r="CN79" s="6"/>
      <c r="CO79" s="6"/>
      <c r="CP79" s="6"/>
      <c r="CQ79" s="6"/>
      <c r="CR79" s="6"/>
      <c r="CS79" s="6"/>
      <c r="CT79" s="6"/>
      <c r="CU79" s="6"/>
      <c r="CV79" s="6"/>
      <c r="CW79" s="6"/>
      <c r="CX79" s="6"/>
      <c r="CY79" s="6"/>
      <c r="CZ79" s="6"/>
      <c r="DA79" s="6"/>
      <c r="DB79" s="6"/>
      <c r="DC79" s="6"/>
      <c r="DD79" s="6"/>
      <c r="DE79" s="6"/>
      <c r="DF79" s="6"/>
      <c r="DG79" s="6"/>
      <c r="DH79" s="6"/>
      <c r="DI79" s="6"/>
      <c r="DJ79" s="6"/>
      <c r="DK79" s="6"/>
      <c r="DL79" s="6"/>
      <c r="DM79" s="6"/>
      <c r="DN79" s="6"/>
      <c r="DO79" s="6"/>
      <c r="DP79" s="6"/>
      <c r="DQ79" s="6"/>
      <c r="DR79" s="6"/>
      <c r="DS79" s="6"/>
      <c r="DT79" s="6"/>
      <c r="DU79" s="6"/>
      <c r="DV79" s="6"/>
      <c r="DW79" s="6"/>
      <c r="DX79" s="6"/>
      <c r="DY79" s="6"/>
      <c r="DZ79" s="6"/>
      <c r="EA79" s="6"/>
      <c r="EB79" s="6"/>
      <c r="EC79" s="6"/>
      <c r="ED79" s="6"/>
      <c r="EE79" s="6"/>
      <c r="EF79" s="6"/>
      <c r="EG79" s="6"/>
      <c r="EH79" s="6"/>
      <c r="EI79" s="6"/>
      <c r="EJ79" s="6"/>
      <c r="EK79" s="6"/>
      <c r="EL79" s="6"/>
      <c r="EM79" s="6"/>
      <c r="EN79" s="6"/>
      <c r="EO79" s="6"/>
      <c r="EP79" s="6"/>
      <c r="EQ79" s="6"/>
      <c r="ER79" s="6"/>
      <c r="ES79" s="6"/>
      <c r="ET79" s="6"/>
      <c r="EU79" s="6"/>
      <c r="EV79" s="6"/>
      <c r="EW79" s="6"/>
      <c r="EX79" s="6"/>
      <c r="EY79" s="6"/>
      <c r="EZ79" s="6"/>
      <c r="FA79" s="6"/>
      <c r="FB79" s="6"/>
      <c r="FC79" s="6"/>
      <c r="FD79" s="6"/>
      <c r="FE79" s="6"/>
      <c r="FF79" s="6"/>
      <c r="FG79" s="6"/>
      <c r="FH79" s="6"/>
      <c r="FI79" s="6"/>
      <c r="FJ79" s="6"/>
    </row>
    <row r="80" spans="1:166" x14ac:dyDescent="0.25">
      <c r="A80" s="82" t="s">
        <v>81</v>
      </c>
      <c r="B80" s="81" t="s">
        <v>122</v>
      </c>
      <c r="C80" s="106" t="s">
        <v>9</v>
      </c>
    </row>
    <row r="81" spans="1:3" x14ac:dyDescent="0.25">
      <c r="A81" s="82" t="s">
        <v>82</v>
      </c>
      <c r="B81" s="81" t="s">
        <v>123</v>
      </c>
      <c r="C81" s="106" t="s">
        <v>9</v>
      </c>
    </row>
    <row r="82" spans="1:3" x14ac:dyDescent="0.25">
      <c r="A82" s="82" t="s">
        <v>83</v>
      </c>
      <c r="B82" s="81" t="s">
        <v>124</v>
      </c>
      <c r="C82" s="106" t="s">
        <v>9</v>
      </c>
    </row>
    <row r="83" spans="1:3" x14ac:dyDescent="0.25">
      <c r="A83" s="82" t="s">
        <v>84</v>
      </c>
      <c r="B83" s="81" t="s">
        <v>1</v>
      </c>
      <c r="C83" s="106" t="s">
        <v>9</v>
      </c>
    </row>
    <row r="84" spans="1:3" x14ac:dyDescent="0.25">
      <c r="A84" s="82" t="s">
        <v>85</v>
      </c>
      <c r="B84" s="81" t="s">
        <v>199</v>
      </c>
      <c r="C84" s="106" t="s">
        <v>9</v>
      </c>
    </row>
    <row r="85" spans="1:3" x14ac:dyDescent="0.25">
      <c r="A85" s="82" t="s">
        <v>86</v>
      </c>
      <c r="B85" s="81" t="s">
        <v>2</v>
      </c>
      <c r="C85" s="106" t="s">
        <v>9</v>
      </c>
    </row>
    <row r="86" spans="1:3" x14ac:dyDescent="0.25">
      <c r="A86" s="82" t="s">
        <v>87</v>
      </c>
      <c r="B86" s="88" t="s">
        <v>248</v>
      </c>
      <c r="C86" s="106" t="s">
        <v>9</v>
      </c>
    </row>
    <row r="87" spans="1:3" x14ac:dyDescent="0.25">
      <c r="A87" s="82" t="s">
        <v>115</v>
      </c>
      <c r="B87" s="88" t="s">
        <v>3</v>
      </c>
      <c r="C87" s="106" t="s">
        <v>9</v>
      </c>
    </row>
    <row r="88" spans="1:3" x14ac:dyDescent="0.25">
      <c r="A88" s="82" t="s">
        <v>116</v>
      </c>
      <c r="B88" s="88" t="s">
        <v>4</v>
      </c>
      <c r="C88" s="106" t="s">
        <v>9</v>
      </c>
    </row>
    <row r="89" spans="1:3" x14ac:dyDescent="0.25">
      <c r="A89" s="31"/>
      <c r="B89" s="33" t="s">
        <v>128</v>
      </c>
      <c r="C89" s="32"/>
    </row>
    <row r="90" spans="1:3" x14ac:dyDescent="0.25">
      <c r="A90" s="85" t="s">
        <v>129</v>
      </c>
      <c r="B90" s="81" t="s">
        <v>104</v>
      </c>
      <c r="C90" s="108" t="s">
        <v>9</v>
      </c>
    </row>
    <row r="91" spans="1:3" x14ac:dyDescent="0.25">
      <c r="A91" s="85" t="s">
        <v>130</v>
      </c>
      <c r="B91" s="81" t="s">
        <v>148</v>
      </c>
      <c r="C91" s="108" t="s">
        <v>9</v>
      </c>
    </row>
    <row r="92" spans="1:3" x14ac:dyDescent="0.25">
      <c r="A92" s="85" t="s">
        <v>131</v>
      </c>
      <c r="B92" s="81" t="s">
        <v>149</v>
      </c>
      <c r="C92" s="108" t="s">
        <v>9</v>
      </c>
    </row>
    <row r="93" spans="1:3" x14ac:dyDescent="0.25">
      <c r="A93" s="85" t="s">
        <v>132</v>
      </c>
      <c r="B93" s="81" t="s">
        <v>200</v>
      </c>
      <c r="C93" s="108" t="s">
        <v>9</v>
      </c>
    </row>
    <row r="94" spans="1:3" ht="30" x14ac:dyDescent="0.25">
      <c r="A94" s="85" t="s">
        <v>133</v>
      </c>
      <c r="B94" s="81" t="s">
        <v>201</v>
      </c>
      <c r="C94" s="108" t="s">
        <v>9</v>
      </c>
    </row>
    <row r="95" spans="1:3" x14ac:dyDescent="0.25">
      <c r="A95" s="85" t="s">
        <v>134</v>
      </c>
      <c r="B95" s="81" t="s">
        <v>202</v>
      </c>
      <c r="C95" s="108" t="s">
        <v>9</v>
      </c>
    </row>
    <row r="96" spans="1:3" x14ac:dyDescent="0.25">
      <c r="A96" s="85" t="s">
        <v>135</v>
      </c>
      <c r="B96" s="81" t="s">
        <v>125</v>
      </c>
      <c r="C96" s="108" t="s">
        <v>9</v>
      </c>
    </row>
    <row r="97" spans="1:4" x14ac:dyDescent="0.25">
      <c r="A97" s="85" t="s">
        <v>136</v>
      </c>
      <c r="B97" s="81" t="s">
        <v>51</v>
      </c>
      <c r="C97" s="108" t="s">
        <v>9</v>
      </c>
    </row>
    <row r="98" spans="1:4" x14ac:dyDescent="0.25">
      <c r="A98" s="85" t="s">
        <v>137</v>
      </c>
      <c r="B98" s="81" t="s">
        <v>52</v>
      </c>
      <c r="C98" s="108" t="s">
        <v>9</v>
      </c>
    </row>
    <row r="99" spans="1:4" ht="30" customHeight="1" x14ac:dyDescent="0.25">
      <c r="A99" s="85" t="s">
        <v>212</v>
      </c>
      <c r="B99" s="81" t="s">
        <v>203</v>
      </c>
      <c r="C99" s="108" t="s">
        <v>9</v>
      </c>
    </row>
    <row r="100" spans="1:4" x14ac:dyDescent="0.25">
      <c r="A100" s="85" t="s">
        <v>138</v>
      </c>
      <c r="B100" s="81" t="s">
        <v>98</v>
      </c>
      <c r="C100" s="108" t="s">
        <v>9</v>
      </c>
    </row>
    <row r="101" spans="1:4" ht="30" x14ac:dyDescent="0.25">
      <c r="A101" s="85" t="s">
        <v>139</v>
      </c>
      <c r="B101" s="81" t="s">
        <v>261</v>
      </c>
      <c r="C101" s="108" t="s">
        <v>9</v>
      </c>
    </row>
    <row r="102" spans="1:4" x14ac:dyDescent="0.25">
      <c r="A102" s="85" t="s">
        <v>140</v>
      </c>
      <c r="B102" s="81" t="s">
        <v>53</v>
      </c>
      <c r="C102" s="108" t="s">
        <v>9</v>
      </c>
    </row>
    <row r="103" spans="1:4" x14ac:dyDescent="0.25">
      <c r="A103" s="85" t="s">
        <v>141</v>
      </c>
      <c r="B103" s="81" t="s">
        <v>232</v>
      </c>
      <c r="C103" s="108" t="s">
        <v>9</v>
      </c>
    </row>
    <row r="104" spans="1:4" x14ac:dyDescent="0.25">
      <c r="A104" s="85" t="s">
        <v>142</v>
      </c>
      <c r="B104" s="81" t="s">
        <v>208</v>
      </c>
      <c r="C104" s="108" t="s">
        <v>9</v>
      </c>
    </row>
    <row r="105" spans="1:4" x14ac:dyDescent="0.25">
      <c r="A105" s="85" t="s">
        <v>143</v>
      </c>
      <c r="B105" s="81" t="s">
        <v>126</v>
      </c>
      <c r="C105" s="108" t="s">
        <v>9</v>
      </c>
    </row>
    <row r="106" spans="1:4" x14ac:dyDescent="0.25">
      <c r="A106" s="85" t="s">
        <v>144</v>
      </c>
      <c r="B106" s="81" t="s">
        <v>204</v>
      </c>
      <c r="C106" s="108" t="s">
        <v>9</v>
      </c>
    </row>
    <row r="107" spans="1:4" x14ac:dyDescent="0.25">
      <c r="A107" s="85" t="s">
        <v>145</v>
      </c>
      <c r="B107" s="81" t="s">
        <v>54</v>
      </c>
      <c r="C107" s="108" t="s">
        <v>9</v>
      </c>
    </row>
    <row r="108" spans="1:4" x14ac:dyDescent="0.25">
      <c r="A108" s="97" t="s">
        <v>146</v>
      </c>
      <c r="B108" s="98" t="s">
        <v>119</v>
      </c>
      <c r="C108" s="111" t="s">
        <v>9</v>
      </c>
    </row>
    <row r="109" spans="1:4" s="17" customFormat="1" x14ac:dyDescent="0.25">
      <c r="A109" s="34" t="s">
        <v>88</v>
      </c>
      <c r="B109" s="54" t="s">
        <v>62</v>
      </c>
      <c r="C109" s="55"/>
      <c r="D109" s="16"/>
    </row>
    <row r="110" spans="1:4" s="6" customFormat="1" ht="45" customHeight="1" x14ac:dyDescent="0.25">
      <c r="A110" s="99" t="s">
        <v>89</v>
      </c>
      <c r="B110" s="100" t="s">
        <v>256</v>
      </c>
      <c r="C110" s="51" t="s">
        <v>193</v>
      </c>
    </row>
    <row r="111" spans="1:4" s="17" customFormat="1" x14ac:dyDescent="0.25">
      <c r="A111" s="34" t="s">
        <v>94</v>
      </c>
      <c r="B111" s="35" t="s">
        <v>50</v>
      </c>
      <c r="C111" s="36" t="s">
        <v>7</v>
      </c>
      <c r="D111" s="16"/>
    </row>
    <row r="112" spans="1:4" ht="32.25" customHeight="1" x14ac:dyDescent="0.25">
      <c r="A112" s="82" t="s">
        <v>95</v>
      </c>
      <c r="B112" s="101" t="s">
        <v>156</v>
      </c>
      <c r="C112" s="112" t="s">
        <v>9</v>
      </c>
    </row>
    <row r="113" spans="1:4" ht="33.75" customHeight="1" x14ac:dyDescent="0.25">
      <c r="A113" s="82" t="s">
        <v>96</v>
      </c>
      <c r="B113" s="101" t="s">
        <v>237</v>
      </c>
      <c r="C113" s="112" t="s">
        <v>9</v>
      </c>
    </row>
    <row r="114" spans="1:4" ht="30.75" customHeight="1" x14ac:dyDescent="0.25">
      <c r="A114" s="102" t="s">
        <v>97</v>
      </c>
      <c r="B114" s="103" t="s">
        <v>238</v>
      </c>
      <c r="C114" s="112" t="s">
        <v>9</v>
      </c>
    </row>
    <row r="115" spans="1:4" ht="45.75" thickBot="1" x14ac:dyDescent="0.3">
      <c r="A115" s="104" t="s">
        <v>194</v>
      </c>
      <c r="B115" s="105" t="s">
        <v>249</v>
      </c>
      <c r="C115" s="113" t="s">
        <v>9</v>
      </c>
    </row>
    <row r="116" spans="1:4" s="17" customFormat="1" ht="3" customHeight="1" x14ac:dyDescent="0.25">
      <c r="B116" s="37"/>
      <c r="C116" s="38"/>
      <c r="D116" s="16"/>
    </row>
    <row r="117" spans="1:4" x14ac:dyDescent="0.25">
      <c r="A117" s="39"/>
      <c r="B117" s="40" t="s">
        <v>46</v>
      </c>
      <c r="C117" s="41"/>
    </row>
    <row r="118" spans="1:4" x14ac:dyDescent="0.25">
      <c r="A118" s="137" t="s">
        <v>164</v>
      </c>
      <c r="B118" s="138"/>
      <c r="C118" s="139"/>
    </row>
    <row r="119" spans="1:4" x14ac:dyDescent="0.25">
      <c r="A119" s="137" t="s">
        <v>165</v>
      </c>
      <c r="B119" s="138"/>
      <c r="C119" s="139"/>
    </row>
    <row r="120" spans="1:4" x14ac:dyDescent="0.25">
      <c r="A120" s="137" t="s">
        <v>166</v>
      </c>
      <c r="B120" s="138"/>
      <c r="C120" s="139"/>
    </row>
    <row r="121" spans="1:4" x14ac:dyDescent="0.25">
      <c r="A121" s="137" t="s">
        <v>167</v>
      </c>
      <c r="B121" s="138"/>
      <c r="C121" s="139"/>
    </row>
    <row r="122" spans="1:4" ht="15.75" thickBot="1" x14ac:dyDescent="0.3">
      <c r="A122" s="140" t="s">
        <v>47</v>
      </c>
      <c r="B122" s="141"/>
      <c r="C122" s="142"/>
    </row>
    <row r="123" spans="1:4" x14ac:dyDescent="0.25">
      <c r="B123" s="22"/>
    </row>
    <row r="125" spans="1:4" x14ac:dyDescent="0.25">
      <c r="B125" s="42"/>
    </row>
    <row r="126" spans="1:4" x14ac:dyDescent="0.25">
      <c r="B126" s="17"/>
    </row>
    <row r="128" spans="1:4" x14ac:dyDescent="0.25">
      <c r="B128" s="17"/>
    </row>
  </sheetData>
  <sheetProtection algorithmName="SHA-512" hashValue="UTNJEW73ua/bnMo+w7M3Ol2oSMG3L2DXLafy5ZPcrSxxWxL72xzE49G6xUds6TaZE4jqyt6jlSBo//Hy1iIS9A==" saltValue="47Cxzo6EdxyJk9tYnLAmEQ==" spinCount="100000" sheet="1" objects="1" scenarios="1"/>
  <mergeCells count="7">
    <mergeCell ref="A1:C1"/>
    <mergeCell ref="A119:C119"/>
    <mergeCell ref="A120:C120"/>
    <mergeCell ref="A121:C121"/>
    <mergeCell ref="A122:C122"/>
    <mergeCell ref="A118:C118"/>
    <mergeCell ref="A2:C2"/>
  </mergeCells>
  <phoneticPr fontId="1" type="noConversion"/>
  <pageMargins left="0.25" right="0.25" top="0.75" bottom="0.75" header="0.3" footer="0.3"/>
  <pageSetup paperSize="8" scale="89" fitToHeight="0" orientation="portrait" r:id="rId1"/>
  <headerFooter>
    <oddHeader>&amp;CAMC EUA Custompacks</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zoomScale="90" zoomScaleNormal="90" workbookViewId="0">
      <selection activeCell="C15" sqref="C15"/>
    </sheetView>
  </sheetViews>
  <sheetFormatPr defaultColWidth="8.85546875" defaultRowHeight="15" x14ac:dyDescent="0.25"/>
  <cols>
    <col min="1" max="1" width="61" style="56" customWidth="1"/>
    <col min="2" max="2" width="18.42578125" style="56" customWidth="1"/>
    <col min="3" max="3" width="20.42578125" style="56" customWidth="1"/>
    <col min="4" max="4" width="13.42578125" style="56" customWidth="1"/>
    <col min="5" max="5" width="17" style="56" customWidth="1"/>
    <col min="6" max="6" width="19.140625" style="56" customWidth="1"/>
    <col min="7" max="16384" width="8.85546875" style="56"/>
  </cols>
  <sheetData>
    <row r="1" spans="1:6" ht="21.75" thickBot="1" x14ac:dyDescent="0.3">
      <c r="A1" s="134" t="s">
        <v>195</v>
      </c>
      <c r="B1" s="135"/>
      <c r="C1" s="135"/>
      <c r="D1" s="146"/>
      <c r="E1" s="146"/>
      <c r="F1" s="147"/>
    </row>
    <row r="2" spans="1:6" x14ac:dyDescent="0.25">
      <c r="A2" s="148" t="s">
        <v>196</v>
      </c>
      <c r="B2" s="149"/>
      <c r="C2" s="149"/>
      <c r="D2" s="149"/>
      <c r="E2" s="149"/>
      <c r="F2" s="150"/>
    </row>
    <row r="3" spans="1:6" x14ac:dyDescent="0.25">
      <c r="A3" s="164" t="s">
        <v>254</v>
      </c>
      <c r="B3" s="165"/>
      <c r="C3" s="165"/>
      <c r="D3" s="165"/>
      <c r="E3" s="165"/>
      <c r="F3" s="166"/>
    </row>
    <row r="4" spans="1:6" x14ac:dyDescent="0.25">
      <c r="A4" s="167"/>
      <c r="B4" s="168"/>
      <c r="C4" s="168"/>
      <c r="D4" s="168"/>
      <c r="E4" s="168"/>
      <c r="F4" s="169"/>
    </row>
    <row r="5" spans="1:6" x14ac:dyDescent="0.25">
      <c r="A5" s="167"/>
      <c r="B5" s="168"/>
      <c r="C5" s="168"/>
      <c r="D5" s="168"/>
      <c r="E5" s="168"/>
      <c r="F5" s="169"/>
    </row>
    <row r="6" spans="1:6" x14ac:dyDescent="0.25">
      <c r="A6" s="167"/>
      <c r="B6" s="168"/>
      <c r="C6" s="168"/>
      <c r="D6" s="168"/>
      <c r="E6" s="168"/>
      <c r="F6" s="169"/>
    </row>
    <row r="7" spans="1:6" x14ac:dyDescent="0.25">
      <c r="A7" s="167"/>
      <c r="B7" s="168"/>
      <c r="C7" s="168"/>
      <c r="D7" s="168"/>
      <c r="E7" s="168"/>
      <c r="F7" s="169"/>
    </row>
    <row r="8" spans="1:6" x14ac:dyDescent="0.25">
      <c r="A8" s="167"/>
      <c r="B8" s="168"/>
      <c r="C8" s="168"/>
      <c r="D8" s="168"/>
      <c r="E8" s="168"/>
      <c r="F8" s="169"/>
    </row>
    <row r="9" spans="1:6" x14ac:dyDescent="0.25">
      <c r="A9" s="167"/>
      <c r="B9" s="168"/>
      <c r="C9" s="168"/>
      <c r="D9" s="168"/>
      <c r="E9" s="168"/>
      <c r="F9" s="169"/>
    </row>
    <row r="10" spans="1:6" x14ac:dyDescent="0.25">
      <c r="A10" s="167"/>
      <c r="B10" s="168"/>
      <c r="C10" s="168"/>
      <c r="D10" s="168"/>
      <c r="E10" s="168"/>
      <c r="F10" s="169"/>
    </row>
    <row r="11" spans="1:6" x14ac:dyDescent="0.25">
      <c r="A11" s="167"/>
      <c r="B11" s="168"/>
      <c r="C11" s="168"/>
      <c r="D11" s="168"/>
      <c r="E11" s="168"/>
      <c r="F11" s="169"/>
    </row>
    <row r="12" spans="1:6" x14ac:dyDescent="0.25">
      <c r="A12" s="167"/>
      <c r="B12" s="168"/>
      <c r="C12" s="168"/>
      <c r="D12" s="168"/>
      <c r="E12" s="168"/>
      <c r="F12" s="169"/>
    </row>
    <row r="13" spans="1:6" x14ac:dyDescent="0.25">
      <c r="A13" s="170"/>
      <c r="B13" s="171"/>
      <c r="C13" s="171"/>
      <c r="D13" s="171"/>
      <c r="E13" s="171"/>
      <c r="F13" s="172"/>
    </row>
    <row r="14" spans="1:6" ht="45" x14ac:dyDescent="0.25">
      <c r="A14" s="114" t="s">
        <v>197</v>
      </c>
      <c r="B14" s="114" t="s">
        <v>198</v>
      </c>
      <c r="C14" s="114" t="s">
        <v>257</v>
      </c>
      <c r="D14" s="114" t="s">
        <v>217</v>
      </c>
      <c r="E14" s="114" t="s">
        <v>218</v>
      </c>
      <c r="F14" s="76"/>
    </row>
    <row r="15" spans="1:6" x14ac:dyDescent="0.25">
      <c r="A15" s="115" t="s">
        <v>216</v>
      </c>
      <c r="B15" s="116">
        <v>900</v>
      </c>
      <c r="C15" s="60">
        <v>420</v>
      </c>
      <c r="D15" s="61">
        <v>355</v>
      </c>
      <c r="E15" s="59">
        <v>0</v>
      </c>
      <c r="F15" s="77"/>
    </row>
    <row r="16" spans="1:6" x14ac:dyDescent="0.25">
      <c r="A16" s="68"/>
      <c r="B16" s="66"/>
      <c r="C16" s="117">
        <v>1</v>
      </c>
      <c r="D16" s="117">
        <f>D15/C15</f>
        <v>0.84523809523809523</v>
      </c>
      <c r="E16" s="117" t="s">
        <v>255</v>
      </c>
      <c r="F16" s="78"/>
    </row>
    <row r="17" spans="1:6" hidden="1" x14ac:dyDescent="0.25">
      <c r="A17" s="70"/>
      <c r="B17" s="65"/>
      <c r="C17" s="62">
        <f>+C15-C15</f>
        <v>0</v>
      </c>
      <c r="D17" s="62">
        <f>+C15-D15</f>
        <v>65</v>
      </c>
      <c r="E17" s="62">
        <f>+C15-E15</f>
        <v>420</v>
      </c>
      <c r="F17" s="75" t="s">
        <v>219</v>
      </c>
    </row>
    <row r="18" spans="1:6" hidden="1" x14ac:dyDescent="0.25">
      <c r="A18" s="71"/>
      <c r="B18" s="58"/>
      <c r="C18" s="63">
        <v>0</v>
      </c>
      <c r="D18" s="63">
        <v>1</v>
      </c>
      <c r="E18" s="63">
        <f>+(C17-E17)/(C17-D17)</f>
        <v>6.4615384615384617</v>
      </c>
      <c r="F18" s="69" t="s">
        <v>219</v>
      </c>
    </row>
    <row r="19" spans="1:6" hidden="1" x14ac:dyDescent="0.25">
      <c r="A19" s="71"/>
      <c r="B19" s="57"/>
      <c r="C19" s="64">
        <v>0</v>
      </c>
      <c r="D19" s="64">
        <v>300</v>
      </c>
      <c r="E19" s="64">
        <f>+D19*E17/D17</f>
        <v>1938.4615384615386</v>
      </c>
      <c r="F19" s="72" t="s">
        <v>219</v>
      </c>
    </row>
    <row r="20" spans="1:6" ht="16.5" thickBot="1" x14ac:dyDescent="0.3">
      <c r="A20" s="68"/>
      <c r="B20" s="66"/>
      <c r="C20" s="74"/>
      <c r="D20" s="74"/>
      <c r="E20" s="67">
        <f>IF(AND(E15&lt;=C15,E15&gt;=D15),E19,0)</f>
        <v>0</v>
      </c>
      <c r="F20" s="73" t="s">
        <v>220</v>
      </c>
    </row>
    <row r="21" spans="1:6" ht="15.75" thickBot="1" x14ac:dyDescent="0.3">
      <c r="A21" s="151" t="s">
        <v>46</v>
      </c>
      <c r="B21" s="152"/>
      <c r="C21" s="152"/>
      <c r="D21" s="152"/>
      <c r="E21" s="152"/>
      <c r="F21" s="153"/>
    </row>
    <row r="22" spans="1:6" x14ac:dyDescent="0.25">
      <c r="A22" s="154" t="s">
        <v>221</v>
      </c>
      <c r="B22" s="155"/>
      <c r="C22" s="155"/>
      <c r="D22" s="156"/>
      <c r="E22" s="156"/>
      <c r="F22" s="157"/>
    </row>
    <row r="23" spans="1:6" x14ac:dyDescent="0.25">
      <c r="A23" s="158"/>
      <c r="B23" s="159"/>
      <c r="C23" s="159"/>
      <c r="D23" s="159"/>
      <c r="E23" s="159"/>
      <c r="F23" s="160"/>
    </row>
    <row r="24" spans="1:6" x14ac:dyDescent="0.25">
      <c r="A24" s="158"/>
      <c r="B24" s="159"/>
      <c r="C24" s="159"/>
      <c r="D24" s="159"/>
      <c r="E24" s="159"/>
      <c r="F24" s="160"/>
    </row>
    <row r="25" spans="1:6" x14ac:dyDescent="0.25">
      <c r="A25" s="158"/>
      <c r="B25" s="159"/>
      <c r="C25" s="159"/>
      <c r="D25" s="159"/>
      <c r="E25" s="159"/>
      <c r="F25" s="160"/>
    </row>
    <row r="26" spans="1:6" ht="15.75" thickBot="1" x14ac:dyDescent="0.3">
      <c r="A26" s="161"/>
      <c r="B26" s="162"/>
      <c r="C26" s="162"/>
      <c r="D26" s="162"/>
      <c r="E26" s="162"/>
      <c r="F26" s="163"/>
    </row>
  </sheetData>
  <sheetProtection algorithmName="SHA-512" hashValue="W+6E3M0z3WHQBv+1cLbdbC3jH5H8lP2GEvsNmyApsJpzi4ODia+atjEUt2GxFkHYdMzkn90eYoyJzeUV6Br0RA==" saltValue="ScOYRQKUg44gkBBU83e3Fw==" spinCount="100000" sheet="1" objects="1" scenarios="1"/>
  <mergeCells count="5">
    <mergeCell ref="A1:F1"/>
    <mergeCell ref="A2:F2"/>
    <mergeCell ref="A21:F21"/>
    <mergeCell ref="A22:F26"/>
    <mergeCell ref="A3:F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zoomScale="70" zoomScaleNormal="70" workbookViewId="0">
      <selection activeCell="E7" sqref="E7"/>
    </sheetView>
  </sheetViews>
  <sheetFormatPr defaultColWidth="8.85546875" defaultRowHeight="15" x14ac:dyDescent="0.25"/>
  <cols>
    <col min="1" max="1" width="8.85546875" style="1"/>
    <col min="2" max="2" width="52.85546875" style="1" customWidth="1"/>
    <col min="3" max="3" width="12.28515625" style="2" customWidth="1"/>
    <col min="4" max="4" width="9" style="2" customWidth="1"/>
    <col min="5" max="5" width="55.28515625" style="1" customWidth="1"/>
    <col min="6" max="6" width="50.28515625" style="1" customWidth="1"/>
    <col min="7" max="7" width="25.5703125" style="1" customWidth="1"/>
    <col min="8" max="8" width="74.7109375" style="1" customWidth="1"/>
    <col min="9" max="16384" width="8.85546875" style="1"/>
  </cols>
  <sheetData>
    <row r="1" spans="1:8" ht="37.9" customHeight="1" thickBot="1" x14ac:dyDescent="0.3">
      <c r="A1" s="134" t="s">
        <v>179</v>
      </c>
      <c r="B1" s="135"/>
      <c r="C1" s="180"/>
      <c r="D1" s="180"/>
      <c r="E1" s="180"/>
      <c r="F1" s="181"/>
    </row>
    <row r="2" spans="1:8" ht="54.6" customHeight="1" thickBot="1" x14ac:dyDescent="0.3">
      <c r="A2" s="143" t="s">
        <v>171</v>
      </c>
      <c r="B2" s="180"/>
      <c r="C2" s="180"/>
      <c r="D2" s="180"/>
      <c r="E2" s="180"/>
      <c r="F2" s="181"/>
    </row>
    <row r="3" spans="1:8" ht="90.75" thickBot="1" x14ac:dyDescent="0.3">
      <c r="A3" s="43"/>
      <c r="B3" s="43" t="s">
        <v>173</v>
      </c>
      <c r="C3" s="44" t="s">
        <v>162</v>
      </c>
      <c r="D3" s="46" t="s">
        <v>223</v>
      </c>
      <c r="E3" s="43" t="s">
        <v>224</v>
      </c>
      <c r="F3" s="45" t="s">
        <v>226</v>
      </c>
    </row>
    <row r="4" spans="1:8" ht="45" x14ac:dyDescent="0.25">
      <c r="A4" s="99" t="s">
        <v>174</v>
      </c>
      <c r="B4" s="99" t="s">
        <v>168</v>
      </c>
      <c r="C4" s="128">
        <v>190</v>
      </c>
      <c r="D4" s="130">
        <f>C4/C9</f>
        <v>0.27142857142857141</v>
      </c>
      <c r="E4" s="99" t="s">
        <v>181</v>
      </c>
      <c r="F4" s="120"/>
    </row>
    <row r="5" spans="1:8" ht="45" x14ac:dyDescent="0.25">
      <c r="A5" s="85" t="s">
        <v>175</v>
      </c>
      <c r="B5" s="85" t="s">
        <v>251</v>
      </c>
      <c r="C5" s="129">
        <v>285</v>
      </c>
      <c r="D5" s="131">
        <f>C5/C9</f>
        <v>0.40714285714285714</v>
      </c>
      <c r="E5" s="85" t="s">
        <v>182</v>
      </c>
      <c r="F5" s="121"/>
    </row>
    <row r="6" spans="1:8" ht="105" x14ac:dyDescent="0.25">
      <c r="A6" s="125" t="s">
        <v>176</v>
      </c>
      <c r="B6" s="125" t="s">
        <v>169</v>
      </c>
      <c r="C6" s="126">
        <v>0</v>
      </c>
      <c r="D6" s="127"/>
      <c r="E6" s="125" t="s">
        <v>170</v>
      </c>
      <c r="F6" s="124" t="s">
        <v>258</v>
      </c>
    </row>
    <row r="7" spans="1:8" ht="105" x14ac:dyDescent="0.25">
      <c r="A7" s="85" t="s">
        <v>177</v>
      </c>
      <c r="B7" s="85" t="s">
        <v>163</v>
      </c>
      <c r="C7" s="129">
        <v>95</v>
      </c>
      <c r="D7" s="131">
        <f>C7/C9</f>
        <v>0.1357142857142857</v>
      </c>
      <c r="E7" s="85" t="s">
        <v>225</v>
      </c>
      <c r="F7" s="122"/>
      <c r="H7" s="123"/>
    </row>
    <row r="8" spans="1:8" ht="90.75" thickBot="1" x14ac:dyDescent="0.3">
      <c r="A8" s="85" t="s">
        <v>178</v>
      </c>
      <c r="B8" s="85" t="s">
        <v>213</v>
      </c>
      <c r="C8" s="129">
        <v>130</v>
      </c>
      <c r="D8" s="131">
        <f>C8/C9</f>
        <v>0.18571428571428572</v>
      </c>
      <c r="E8" s="118" t="s">
        <v>228</v>
      </c>
      <c r="F8" s="122"/>
    </row>
    <row r="9" spans="1:8" ht="15.75" thickBot="1" x14ac:dyDescent="0.3">
      <c r="A9" s="47"/>
      <c r="B9" s="48" t="s">
        <v>172</v>
      </c>
      <c r="C9" s="79">
        <f>SUM(C4:C8)</f>
        <v>700</v>
      </c>
      <c r="D9" s="80">
        <f>SUM(D4:D8)</f>
        <v>1</v>
      </c>
      <c r="E9" s="49"/>
      <c r="F9" s="49"/>
    </row>
    <row r="10" spans="1:8" ht="14.45" customHeight="1" x14ac:dyDescent="0.25">
      <c r="A10" s="119"/>
      <c r="B10" s="177" t="s">
        <v>46</v>
      </c>
      <c r="C10" s="178"/>
      <c r="D10" s="178"/>
      <c r="E10" s="178"/>
      <c r="F10" s="179"/>
    </row>
    <row r="11" spans="1:8" ht="14.45" customHeight="1" x14ac:dyDescent="0.25">
      <c r="A11" s="137" t="s">
        <v>164</v>
      </c>
      <c r="B11" s="138"/>
      <c r="C11" s="138"/>
      <c r="D11" s="173"/>
      <c r="E11" s="173"/>
      <c r="F11" s="174"/>
    </row>
    <row r="12" spans="1:8" x14ac:dyDescent="0.25">
      <c r="A12" s="137" t="s">
        <v>165</v>
      </c>
      <c r="B12" s="138"/>
      <c r="C12" s="138"/>
      <c r="D12" s="173"/>
      <c r="E12" s="173"/>
      <c r="F12" s="174"/>
    </row>
    <row r="13" spans="1:8" ht="14.45" customHeight="1" x14ac:dyDescent="0.25">
      <c r="A13" s="137" t="s">
        <v>166</v>
      </c>
      <c r="B13" s="138"/>
      <c r="C13" s="138"/>
      <c r="D13" s="173"/>
      <c r="E13" s="173"/>
      <c r="F13" s="174"/>
    </row>
    <row r="14" spans="1:8" x14ac:dyDescent="0.25">
      <c r="A14" s="137" t="s">
        <v>167</v>
      </c>
      <c r="B14" s="138"/>
      <c r="C14" s="138"/>
      <c r="D14" s="173"/>
      <c r="E14" s="173"/>
      <c r="F14" s="174"/>
    </row>
    <row r="15" spans="1:8" ht="15.75" thickBot="1" x14ac:dyDescent="0.3">
      <c r="A15" s="140" t="s">
        <v>47</v>
      </c>
      <c r="B15" s="141"/>
      <c r="C15" s="141"/>
      <c r="D15" s="175"/>
      <c r="E15" s="175"/>
      <c r="F15" s="176"/>
    </row>
  </sheetData>
  <sheetProtection algorithmName="SHA-512" hashValue="iDenrrYR33uJUhit2IUiQDANHR4HzruWx2WrjA50auM6MXfUc6CI/5cUuDbOHsrxh0hy5Xz6acgdvgPqAyfkfQ==" saltValue="bFvn4Um1lBRfX4lhm5c/cA==" spinCount="100000" sheet="1" objects="1" scenarios="1"/>
  <mergeCells count="8">
    <mergeCell ref="A14:F14"/>
    <mergeCell ref="A15:F15"/>
    <mergeCell ref="B10:F10"/>
    <mergeCell ref="A1:F1"/>
    <mergeCell ref="A2:F2"/>
    <mergeCell ref="A11:F11"/>
    <mergeCell ref="A12:F12"/>
    <mergeCell ref="A13:F13"/>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Bijlage 3 Eisen Custompack</vt:lpstr>
      <vt:lpstr>Bijlage 4 Prijzenblad</vt:lpstr>
      <vt:lpstr>Bijlage 5 Wensen Custompack</vt:lpstr>
      <vt:lpstr>'Bijlage 3 Eisen Custompack'!Print_Area</vt:lpstr>
    </vt:vector>
  </TitlesOfParts>
  <Company>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Barros dos Santos</dc:creator>
  <cp:lastModifiedBy>Dupont, E.C.</cp:lastModifiedBy>
  <cp:lastPrinted>2020-08-13T09:40:00Z</cp:lastPrinted>
  <dcterms:created xsi:type="dcterms:W3CDTF">2013-07-22T12:52:33Z</dcterms:created>
  <dcterms:modified xsi:type="dcterms:W3CDTF">2021-04-29T08:16:14Z</dcterms:modified>
</cp:coreProperties>
</file>