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3107_provincie-utrecht_nl/Documents/AGEL projecten/aanbesteding/BGT raamovereenkomst landmeten 2021/"/>
    </mc:Choice>
  </mc:AlternateContent>
  <xr:revisionPtr revIDLastSave="7" documentId="8_{8F10DCA2-EC66-446D-89FB-DEF1EAB1A997}" xr6:coauthVersionLast="45" xr6:coauthVersionMax="45" xr10:uidLastSave="{15F83BA1-1C8E-45C4-BB53-AD8E5BE89BCD}"/>
  <bookViews>
    <workbookView xWindow="-28920" yWindow="-120" windowWidth="29040" windowHeight="15840" xr2:uid="{00000000-000D-0000-FFFF-FFFF00000000}"/>
  </bookViews>
  <sheets>
    <sheet name="Startpagina" sheetId="1" r:id="rId1"/>
    <sheet name="Kwaliteit" sheetId="9" r:id="rId2"/>
    <sheet name="Flexibiliteit" sheetId="3" r:id="rId3"/>
    <sheet name="Facturatie" sheetId="7" r:id="rId4"/>
    <sheet name="Samenvatting" sheetId="5" r:id="rId5"/>
    <sheet name="Waarderingsschaal" sheetId="6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7" l="1"/>
  <c r="D5" i="7"/>
  <c r="D31" i="9"/>
  <c r="C32" i="9" s="1"/>
  <c r="E32" i="9" s="1"/>
  <c r="H19" i="5" s="1"/>
  <c r="D27" i="9"/>
  <c r="D26" i="9"/>
  <c r="D28" i="9" s="1"/>
  <c r="F18" i="5" s="1"/>
  <c r="D22" i="9"/>
  <c r="C23" i="9" s="1"/>
  <c r="G17" i="5" s="1"/>
  <c r="D21" i="9"/>
  <c r="D20" i="9"/>
  <c r="D19" i="9"/>
  <c r="D15" i="9"/>
  <c r="D14" i="9"/>
  <c r="D13" i="9"/>
  <c r="D12" i="9"/>
  <c r="D11" i="9"/>
  <c r="D7" i="9"/>
  <c r="D6" i="9"/>
  <c r="D5" i="9"/>
  <c r="D4" i="9"/>
  <c r="D15" i="3"/>
  <c r="D14" i="3"/>
  <c r="D13" i="3"/>
  <c r="D12" i="3"/>
  <c r="D16" i="3" s="1"/>
  <c r="F23" i="5" s="1"/>
  <c r="D11" i="3"/>
  <c r="D10" i="3"/>
  <c r="D9" i="3"/>
  <c r="D5" i="3"/>
  <c r="D4" i="3"/>
  <c r="A26" i="5"/>
  <c r="A23" i="5"/>
  <c r="A22" i="5"/>
  <c r="A19" i="5"/>
  <c r="A18" i="5"/>
  <c r="A17" i="5"/>
  <c r="A16" i="5"/>
  <c r="A15" i="5"/>
  <c r="H5" i="5"/>
  <c r="H7" i="5"/>
  <c r="B7" i="5"/>
  <c r="B5" i="5"/>
  <c r="H26" i="5"/>
  <c r="C7" i="7"/>
  <c r="E7" i="7" s="1"/>
  <c r="H27" i="5" s="1"/>
  <c r="D7" i="7"/>
  <c r="F26" i="5"/>
  <c r="F27" i="5"/>
  <c r="C16" i="3"/>
  <c r="G23" i="5" s="1"/>
  <c r="D6" i="3"/>
  <c r="F22" i="5"/>
  <c r="C6" i="3"/>
  <c r="G22" i="5" s="1"/>
  <c r="G24" i="5" s="1"/>
  <c r="H24" i="5" s="1"/>
  <c r="D32" i="9" l="1"/>
  <c r="F19" i="5" s="1"/>
  <c r="C28" i="9"/>
  <c r="G18" i="5" s="1"/>
  <c r="F24" i="5"/>
  <c r="G26" i="5"/>
  <c r="G27" i="5" s="1"/>
  <c r="E6" i="3"/>
  <c r="H22" i="5" s="1"/>
  <c r="G19" i="5"/>
  <c r="E16" i="3"/>
  <c r="H23" i="5" s="1"/>
  <c r="D23" i="9"/>
  <c r="F17" i="5" s="1"/>
  <c r="D16" i="9"/>
  <c r="F16" i="5" s="1"/>
  <c r="D8" i="9"/>
  <c r="F15" i="5" s="1"/>
  <c r="C16" i="9"/>
  <c r="C8" i="9"/>
  <c r="E28" i="9" l="1"/>
  <c r="H18" i="5" s="1"/>
  <c r="F20" i="5"/>
  <c r="E23" i="9"/>
  <c r="H17" i="5" s="1"/>
  <c r="E16" i="9"/>
  <c r="H16" i="5" s="1"/>
  <c r="G16" i="5"/>
  <c r="G15" i="5"/>
  <c r="G20" i="5" s="1"/>
  <c r="H20" i="5" s="1"/>
  <c r="E8" i="9"/>
  <c r="H15" i="5" s="1"/>
</calcChain>
</file>

<file path=xl/sharedStrings.xml><?xml version="1.0" encoding="utf-8"?>
<sst xmlns="http://schemas.openxmlformats.org/spreadsheetml/2006/main" count="133" uniqueCount="71">
  <si>
    <t>Algemene gegevens</t>
  </si>
  <si>
    <t>Verantwoording beoordelaars</t>
  </si>
  <si>
    <t>Beoordelingsperiode:</t>
  </si>
  <si>
    <t>Naam:</t>
  </si>
  <si>
    <t>Naam firma:</t>
  </si>
  <si>
    <t>Bedrijfsonderdeel:</t>
  </si>
  <si>
    <t>Opmerkingen, verbeterpunten, etc.</t>
  </si>
  <si>
    <t xml:space="preserve"> </t>
  </si>
  <si>
    <t xml:space="preserve">KWALITEIT EN BETROUWBAARHEID </t>
  </si>
  <si>
    <t>NVT = niet van toepassing</t>
  </si>
  <si>
    <r>
      <t xml:space="preserve">K1. </t>
    </r>
    <r>
      <rPr>
        <b/>
        <sz val="12"/>
        <rFont val="Arial"/>
        <family val="2"/>
      </rPr>
      <t>Kwaliteit werkvoorbereiding</t>
    </r>
  </si>
  <si>
    <t>Max</t>
  </si>
  <si>
    <t>Score</t>
  </si>
  <si>
    <t>Motivatie</t>
  </si>
  <si>
    <t>1. Is de projectorganisatie en communicatie goed geregeld</t>
  </si>
  <si>
    <t>Onvoldoende</t>
  </si>
  <si>
    <r>
      <t>2.</t>
    </r>
    <r>
      <rPr>
        <sz val="7"/>
        <rFont val="Times New Roman"/>
        <family val="1"/>
      </rPr>
      <t xml:space="preserve">  </t>
    </r>
    <r>
      <rPr>
        <sz val="11"/>
        <rFont val="Arial"/>
        <family val="2"/>
      </rPr>
      <t>Zijn tekeningen van de OG tijdig gereed en aangeleverd</t>
    </r>
  </si>
  <si>
    <t>NVT</t>
  </si>
  <si>
    <r>
      <t xml:space="preserve">3. </t>
    </r>
    <r>
      <rPr>
        <sz val="11"/>
        <rFont val="Arial"/>
        <family val="2"/>
      </rPr>
      <t>Is de beheerorganisatie van de OG tijdig geïnstrueerd</t>
    </r>
  </si>
  <si>
    <r>
      <t xml:space="preserve">4. </t>
    </r>
    <r>
      <rPr>
        <sz val="11"/>
        <rFont val="Arial"/>
        <family val="2"/>
      </rPr>
      <t>Is er een flexibiliteit van de OG bij wijzigingen</t>
    </r>
  </si>
  <si>
    <t>Subtotaal</t>
  </si>
  <si>
    <r>
      <t xml:space="preserve">K2. </t>
    </r>
    <r>
      <rPr>
        <b/>
        <sz val="12"/>
        <rFont val="Arial"/>
        <family val="2"/>
      </rPr>
      <t>Kwaliteitsbewaking tijdens uitvoering en nakoming planning</t>
    </r>
  </si>
  <si>
    <r>
      <t xml:space="preserve">1. </t>
    </r>
    <r>
      <rPr>
        <sz val="11"/>
        <rFont val="Arial"/>
        <family val="2"/>
      </rPr>
      <t>Voert de OG kwaliteitscontrole uit t.a.v. uitgevoerd werk</t>
    </r>
  </si>
  <si>
    <r>
      <t xml:space="preserve">2. </t>
    </r>
    <r>
      <rPr>
        <sz val="11"/>
        <rFont val="Arial"/>
        <family val="2"/>
      </rPr>
      <t>Wordt door de OG gecontroleerd aan de hand van documenten</t>
    </r>
  </si>
  <si>
    <t>Goed</t>
  </si>
  <si>
    <r>
      <t xml:space="preserve">3. </t>
    </r>
    <r>
      <rPr>
        <sz val="11"/>
        <rFont val="Arial"/>
        <family val="2"/>
      </rPr>
      <t>Hanteert de OG specificaties bij de kwaliteitscontrole</t>
    </r>
  </si>
  <si>
    <r>
      <t xml:space="preserve">4. </t>
    </r>
    <r>
      <rPr>
        <sz val="11"/>
        <rFont val="Arial"/>
        <family val="2"/>
      </rPr>
      <t>Is de voortgangsbewaking van de OG goed georganiseerd</t>
    </r>
  </si>
  <si>
    <r>
      <t xml:space="preserve">5. </t>
    </r>
    <r>
      <rPr>
        <sz val="11"/>
        <rFont val="Arial"/>
        <family val="2"/>
      </rPr>
      <t>Is de planning van de OG afgestemd op andere (interne) disciplines</t>
    </r>
  </si>
  <si>
    <r>
      <t xml:space="preserve">K3. </t>
    </r>
    <r>
      <rPr>
        <b/>
        <sz val="12"/>
        <rFont val="Arial"/>
        <family val="2"/>
      </rPr>
      <t>Kwaliteit van het toezicht en kennis van de medewerkers resp. specialisme</t>
    </r>
  </si>
  <si>
    <t>1. Heeft het toezicht van de OG voldoende kennis van zaken t.a.v. kwaliteit</t>
  </si>
  <si>
    <r>
      <t xml:space="preserve">2. </t>
    </r>
    <r>
      <rPr>
        <sz val="7"/>
        <rFont val="Times New Roman"/>
        <family val="1"/>
      </rPr>
      <t> </t>
    </r>
    <r>
      <rPr>
        <sz val="11"/>
        <rFont val="Arial"/>
        <family val="2"/>
      </rPr>
      <t>Komt de leiding / toezicht van de OG de gemaakte afspraken na</t>
    </r>
  </si>
  <si>
    <t>3. Is de kwaliteit van het toezicht van de OG voldoende</t>
  </si>
  <si>
    <r>
      <t xml:space="preserve">4. </t>
    </r>
    <r>
      <rPr>
        <sz val="11"/>
        <rFont val="Arial"/>
        <family val="2"/>
      </rPr>
      <t>Kan de OG terugvallen op specialisten</t>
    </r>
  </si>
  <si>
    <r>
      <t xml:space="preserve">K4. </t>
    </r>
    <r>
      <rPr>
        <b/>
        <sz val="12"/>
        <rFont val="Arial"/>
        <family val="2"/>
      </rPr>
      <t>Oplevering eind kwaliteitsuitvoering</t>
    </r>
  </si>
  <si>
    <r>
      <t xml:space="preserve">1. </t>
    </r>
    <r>
      <rPr>
        <sz val="11"/>
        <rFont val="Arial"/>
        <family val="2"/>
      </rPr>
      <t>Heeft de OG zelf goed gecontroleerd</t>
    </r>
  </si>
  <si>
    <t>Slecht</t>
  </si>
  <si>
    <r>
      <t xml:space="preserve">2. </t>
    </r>
    <r>
      <rPr>
        <sz val="11"/>
        <rFont val="Arial"/>
        <family val="2"/>
      </rPr>
      <t>Is de oplevering volgens de afgesproken procedure, tijdig en op eigen initiatief</t>
    </r>
  </si>
  <si>
    <t>K5. Relatie</t>
  </si>
  <si>
    <t>1. Hoe verloopt de samenwerking tussen OG en ON</t>
  </si>
  <si>
    <t>PRO-ACTIEF OPTREDEN EN FLEXIBILITEIT</t>
  </si>
  <si>
    <r>
      <t>P1. I</t>
    </r>
    <r>
      <rPr>
        <b/>
        <sz val="12"/>
        <rFont val="Arial"/>
        <family val="2"/>
      </rPr>
      <t>nrichting van de organisatie</t>
    </r>
  </si>
  <si>
    <t>1. Zijn bij de OG de taken, verantwoordelijkheden en bevoegdheden duidelijk vastgelegd</t>
  </si>
  <si>
    <t>2. Heeft de OG rekening gehouden met diverse procedures van ON</t>
  </si>
  <si>
    <r>
      <t xml:space="preserve">P2. </t>
    </r>
    <r>
      <rPr>
        <b/>
        <sz val="12"/>
        <rFont val="Arial"/>
        <family val="2"/>
      </rPr>
      <t>Flexibiliteit</t>
    </r>
  </si>
  <si>
    <t xml:space="preserve">1. Is ziekte/verlof van medewerkers van de OG goed opgevangen </t>
  </si>
  <si>
    <t>2. Is de OG c.q. de leiding goed bereikbaar en toegankelijk</t>
  </si>
  <si>
    <t>3. Reageert de OG alert op e-mails</t>
  </si>
  <si>
    <t>4. Reageert de OG alert op gewijzigde omstandigheden</t>
  </si>
  <si>
    <t>5. Werkt de OG efficiënt</t>
  </si>
  <si>
    <t xml:space="preserve">6. Wordt de ON door de OG goed geïnformeerd bij gewijzigde omstandigheden  </t>
  </si>
  <si>
    <t>7. Is er bij de OG een “vandaag bellen, morgen regelen” mentaliteit aanwezig</t>
  </si>
  <si>
    <t>Facturatie</t>
  </si>
  <si>
    <r>
      <t xml:space="preserve">O 1. </t>
    </r>
    <r>
      <rPr>
        <b/>
        <sz val="12"/>
        <rFont val="Arial"/>
        <family val="2"/>
      </rPr>
      <t>Financiële afhandeling</t>
    </r>
  </si>
  <si>
    <t>1. Worden facturen tijdig betaald</t>
  </si>
  <si>
    <t>2. Vindt er veel discussie plaats over facturartie</t>
  </si>
  <si>
    <t>Samenvatting</t>
  </si>
  <si>
    <t>DIT BLAD HOEFT NIET TE WORDEN INGEVULD!!!</t>
  </si>
  <si>
    <t>Beoordelingsperiode</t>
  </si>
  <si>
    <t>Naam firma</t>
  </si>
  <si>
    <t>Leverancier is beoordeeld op de volgende werken / diensten:</t>
  </si>
  <si>
    <t>[Raamovereenkomst keuze inbouwpakket]</t>
  </si>
  <si>
    <t>Totaalscore en verwerking, invullen door contractmanager opdrachtgever:</t>
  </si>
  <si>
    <t>Punten</t>
  </si>
  <si>
    <t>Perct.</t>
  </si>
  <si>
    <t>Score: Kwaliteit en betrouwbaarheid</t>
  </si>
  <si>
    <t>Norm</t>
  </si>
  <si>
    <t>Score: Pro-actief optreden en flexibiliteit</t>
  </si>
  <si>
    <t>Score: Facturatie</t>
  </si>
  <si>
    <t>Uitstekend</t>
  </si>
  <si>
    <t>Deze kolom graag invullen</t>
  </si>
  <si>
    <t>Motivatie Deze kolom graag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</si>
</sst>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3" fillId="0" borderId="4" xfId="0" applyFont="1" applyFill="1" applyBorder="1" applyAlignment="1">
      <alignment horizontal="left"/>
    </xf>
    <xf numFmtId="0" fontId="4" fillId="0" borderId="5" xfId="0" applyFont="1" applyFill="1" applyBorder="1"/>
    <xf numFmtId="0" fontId="5" fillId="0" borderId="5" xfId="0" applyFont="1" applyFill="1" applyBorder="1"/>
    <xf numFmtId="0" fontId="0" fillId="0" borderId="5" xfId="0" applyFill="1" applyBorder="1"/>
    <xf numFmtId="0" fontId="4" fillId="0" borderId="6" xfId="0" applyFont="1" applyFill="1" applyBorder="1"/>
    <xf numFmtId="0" fontId="3" fillId="0" borderId="7" xfId="0" applyFont="1" applyFill="1" applyBorder="1" applyAlignment="1">
      <alignment horizontal="left"/>
    </xf>
    <xf numFmtId="0" fontId="4" fillId="0" borderId="8" xfId="0" applyFont="1" applyFill="1" applyBorder="1"/>
    <xf numFmtId="0" fontId="5" fillId="0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0" fillId="2" borderId="12" xfId="0" applyFill="1" applyBorder="1"/>
    <xf numFmtId="0" fontId="3" fillId="0" borderId="0" xfId="0" applyFont="1" applyBorder="1" applyAlignment="1">
      <alignment wrapText="1"/>
    </xf>
    <xf numFmtId="164" fontId="3" fillId="3" borderId="12" xfId="1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164" fontId="0" fillId="0" borderId="0" xfId="1" applyNumberFormat="1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1" fontId="0" fillId="0" borderId="0" xfId="0" applyNumberFormat="1"/>
    <xf numFmtId="9" fontId="0" fillId="0" borderId="0" xfId="1" applyNumberFormat="1" applyFont="1"/>
    <xf numFmtId="0" fontId="5" fillId="3" borderId="2" xfId="0" applyFont="1" applyFill="1" applyBorder="1"/>
    <xf numFmtId="9" fontId="5" fillId="3" borderId="2" xfId="0" applyNumberFormat="1" applyFont="1" applyFill="1" applyBorder="1"/>
    <xf numFmtId="1" fontId="5" fillId="3" borderId="2" xfId="0" applyNumberFormat="1" applyFont="1" applyFill="1" applyBorder="1"/>
    <xf numFmtId="165" fontId="0" fillId="0" borderId="0" xfId="0" applyNumberFormat="1"/>
    <xf numFmtId="0" fontId="5" fillId="0" borderId="0" xfId="0" applyFont="1" applyBorder="1" applyAlignment="1">
      <alignment horizontal="left"/>
    </xf>
    <xf numFmtId="0" fontId="12" fillId="0" borderId="0" xfId="0" applyFont="1"/>
    <xf numFmtId="0" fontId="0" fillId="0" borderId="0" xfId="0" applyFont="1"/>
    <xf numFmtId="0" fontId="10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left"/>
    </xf>
    <xf numFmtId="49" fontId="0" fillId="2" borderId="3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2" fillId="4" borderId="0" xfId="0" applyFont="1" applyFill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23107\AppData\Local\Microsoft\Windows\INetCache\Content.Outlook\UKCT1WHN\Vendorrating%20WEG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pagina"/>
      <sheetName val="Kwaliteit"/>
      <sheetName val="Flexibiliteit"/>
      <sheetName val="Offerte"/>
      <sheetName val="Veiligheid en MVO"/>
      <sheetName val="Samenvatting"/>
      <sheetName val="Waarderingsschaal"/>
    </sheetNames>
    <sheetDataSet>
      <sheetData sheetId="0"/>
      <sheetData sheetId="1"/>
      <sheetData sheetId="2"/>
      <sheetData sheetId="3">
        <row r="8">
          <cell r="E8">
            <v>0.25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7" sqref="B7:D7"/>
    </sheetView>
  </sheetViews>
  <sheetFormatPr defaultRowHeight="12.75" x14ac:dyDescent="0.2"/>
  <cols>
    <col min="1" max="1" width="23.5703125" customWidth="1"/>
    <col min="257" max="257" width="23.5703125" customWidth="1"/>
    <col min="513" max="513" width="23.5703125" customWidth="1"/>
    <col min="769" max="769" width="23.5703125" customWidth="1"/>
    <col min="1025" max="1025" width="23.5703125" customWidth="1"/>
    <col min="1281" max="1281" width="23.5703125" customWidth="1"/>
    <col min="1537" max="1537" width="23.5703125" customWidth="1"/>
    <col min="1793" max="1793" width="23.5703125" customWidth="1"/>
    <col min="2049" max="2049" width="23.5703125" customWidth="1"/>
    <col min="2305" max="2305" width="23.5703125" customWidth="1"/>
    <col min="2561" max="2561" width="23.5703125" customWidth="1"/>
    <col min="2817" max="2817" width="23.5703125" customWidth="1"/>
    <col min="3073" max="3073" width="23.5703125" customWidth="1"/>
    <col min="3329" max="3329" width="23.5703125" customWidth="1"/>
    <col min="3585" max="3585" width="23.5703125" customWidth="1"/>
    <col min="3841" max="3841" width="23.5703125" customWidth="1"/>
    <col min="4097" max="4097" width="23.5703125" customWidth="1"/>
    <col min="4353" max="4353" width="23.5703125" customWidth="1"/>
    <col min="4609" max="4609" width="23.5703125" customWidth="1"/>
    <col min="4865" max="4865" width="23.5703125" customWidth="1"/>
    <col min="5121" max="5121" width="23.5703125" customWidth="1"/>
    <col min="5377" max="5377" width="23.5703125" customWidth="1"/>
    <col min="5633" max="5633" width="23.5703125" customWidth="1"/>
    <col min="5889" max="5889" width="23.5703125" customWidth="1"/>
    <col min="6145" max="6145" width="23.5703125" customWidth="1"/>
    <col min="6401" max="6401" width="23.5703125" customWidth="1"/>
    <col min="6657" max="6657" width="23.5703125" customWidth="1"/>
    <col min="6913" max="6913" width="23.5703125" customWidth="1"/>
    <col min="7169" max="7169" width="23.5703125" customWidth="1"/>
    <col min="7425" max="7425" width="23.5703125" customWidth="1"/>
    <col min="7681" max="7681" width="23.5703125" customWidth="1"/>
    <col min="7937" max="7937" width="23.5703125" customWidth="1"/>
    <col min="8193" max="8193" width="23.5703125" customWidth="1"/>
    <col min="8449" max="8449" width="23.5703125" customWidth="1"/>
    <col min="8705" max="8705" width="23.5703125" customWidth="1"/>
    <col min="8961" max="8961" width="23.5703125" customWidth="1"/>
    <col min="9217" max="9217" width="23.5703125" customWidth="1"/>
    <col min="9473" max="9473" width="23.5703125" customWidth="1"/>
    <col min="9729" max="9729" width="23.5703125" customWidth="1"/>
    <col min="9985" max="9985" width="23.5703125" customWidth="1"/>
    <col min="10241" max="10241" width="23.5703125" customWidth="1"/>
    <col min="10497" max="10497" width="23.5703125" customWidth="1"/>
    <col min="10753" max="10753" width="23.5703125" customWidth="1"/>
    <col min="11009" max="11009" width="23.5703125" customWidth="1"/>
    <col min="11265" max="11265" width="23.5703125" customWidth="1"/>
    <col min="11521" max="11521" width="23.5703125" customWidth="1"/>
    <col min="11777" max="11777" width="23.5703125" customWidth="1"/>
    <col min="12033" max="12033" width="23.5703125" customWidth="1"/>
    <col min="12289" max="12289" width="23.5703125" customWidth="1"/>
    <col min="12545" max="12545" width="23.5703125" customWidth="1"/>
    <col min="12801" max="12801" width="23.5703125" customWidth="1"/>
    <col min="13057" max="13057" width="23.5703125" customWidth="1"/>
    <col min="13313" max="13313" width="23.5703125" customWidth="1"/>
    <col min="13569" max="13569" width="23.5703125" customWidth="1"/>
    <col min="13825" max="13825" width="23.5703125" customWidth="1"/>
    <col min="14081" max="14081" width="23.5703125" customWidth="1"/>
    <col min="14337" max="14337" width="23.5703125" customWidth="1"/>
    <col min="14593" max="14593" width="23.5703125" customWidth="1"/>
    <col min="14849" max="14849" width="23.5703125" customWidth="1"/>
    <col min="15105" max="15105" width="23.5703125" customWidth="1"/>
    <col min="15361" max="15361" width="23.5703125" customWidth="1"/>
    <col min="15617" max="15617" width="23.5703125" customWidth="1"/>
    <col min="15873" max="15873" width="23.5703125" customWidth="1"/>
    <col min="16129" max="16129" width="23.5703125" customWidth="1"/>
  </cols>
  <sheetData>
    <row r="1" spans="1:10" ht="18" x14ac:dyDescent="0.25">
      <c r="A1" s="1" t="s">
        <v>0</v>
      </c>
    </row>
    <row r="3" spans="1:10" ht="15.75" x14ac:dyDescent="0.25">
      <c r="A3" s="2" t="s">
        <v>0</v>
      </c>
      <c r="F3" s="2" t="s">
        <v>1</v>
      </c>
    </row>
    <row r="4" spans="1:10" x14ac:dyDescent="0.2">
      <c r="A4" s="3"/>
      <c r="B4" s="54"/>
      <c r="C4" s="54"/>
      <c r="D4" s="4"/>
      <c r="E4" s="3"/>
    </row>
    <row r="5" spans="1:10" x14ac:dyDescent="0.2">
      <c r="A5" s="50" t="s">
        <v>2</v>
      </c>
      <c r="B5" s="55"/>
      <c r="C5" s="56"/>
      <c r="D5" s="57"/>
      <c r="E5" s="5"/>
      <c r="F5" s="50" t="s">
        <v>3</v>
      </c>
      <c r="G5" s="6"/>
      <c r="H5" s="58"/>
      <c r="I5" s="59"/>
      <c r="J5" s="60"/>
    </row>
    <row r="6" spans="1:10" x14ac:dyDescent="0.2">
      <c r="A6" s="7"/>
      <c r="B6" s="5"/>
      <c r="C6" s="5"/>
      <c r="D6" s="5"/>
      <c r="E6" s="5"/>
      <c r="F6" s="7"/>
      <c r="G6" s="6"/>
      <c r="H6" s="6"/>
      <c r="I6" s="6"/>
      <c r="J6" s="6"/>
    </row>
    <row r="7" spans="1:10" x14ac:dyDescent="0.2">
      <c r="A7" s="7" t="s">
        <v>4</v>
      </c>
      <c r="B7" s="58"/>
      <c r="C7" s="59"/>
      <c r="D7" s="60"/>
      <c r="E7" s="5"/>
      <c r="F7" s="7" t="s">
        <v>5</v>
      </c>
      <c r="G7" s="6"/>
      <c r="H7" s="61"/>
      <c r="I7" s="59"/>
      <c r="J7" s="60"/>
    </row>
    <row r="8" spans="1:10" x14ac:dyDescent="0.2">
      <c r="A8" s="7"/>
      <c r="B8" s="5"/>
      <c r="C8" s="5"/>
      <c r="D8" s="5"/>
      <c r="E8" s="5"/>
      <c r="F8" s="7"/>
      <c r="G8" s="6"/>
      <c r="H8" s="6"/>
      <c r="I8" s="6"/>
      <c r="J8" s="6"/>
    </row>
    <row r="9" spans="1:10" x14ac:dyDescent="0.2">
      <c r="A9" s="7"/>
      <c r="B9" s="5"/>
      <c r="C9" s="5"/>
      <c r="D9" s="5"/>
      <c r="E9" s="5"/>
      <c r="F9" s="7"/>
      <c r="G9" s="6"/>
      <c r="H9" s="6"/>
      <c r="I9" s="6"/>
      <c r="J9" s="6"/>
    </row>
    <row r="10" spans="1:10" x14ac:dyDescent="0.2">
      <c r="A10" s="8"/>
      <c r="B10" s="9"/>
      <c r="C10" s="9"/>
      <c r="D10" s="9"/>
      <c r="E10" s="9"/>
      <c r="F10" s="10"/>
      <c r="G10" s="11"/>
      <c r="H10" s="9"/>
      <c r="I10" s="9"/>
      <c r="J10" s="9"/>
    </row>
    <row r="11" spans="1:10" ht="16.5" thickBot="1" x14ac:dyDescent="0.3">
      <c r="A11" s="12" t="s">
        <v>6</v>
      </c>
      <c r="B11" s="10"/>
      <c r="C11" s="9"/>
      <c r="D11" s="9"/>
      <c r="E11" s="13"/>
      <c r="F11" s="10"/>
      <c r="G11" s="11"/>
      <c r="H11" s="9"/>
      <c r="I11" s="9"/>
      <c r="J11" s="9"/>
    </row>
    <row r="12" spans="1:10" ht="15.75" x14ac:dyDescent="0.25">
      <c r="A12" s="14"/>
      <c r="B12" s="15"/>
      <c r="C12" s="15"/>
      <c r="D12" s="15"/>
      <c r="E12" s="15"/>
      <c r="F12" s="16"/>
      <c r="G12" s="17"/>
      <c r="H12" s="15"/>
      <c r="I12" s="15"/>
      <c r="J12" s="18"/>
    </row>
    <row r="13" spans="1:10" ht="15.75" x14ac:dyDescent="0.25">
      <c r="A13" s="19"/>
      <c r="B13" s="9"/>
      <c r="C13" s="9"/>
      <c r="D13" s="9"/>
      <c r="E13" s="9"/>
      <c r="F13" s="10"/>
      <c r="G13" s="11"/>
      <c r="H13" s="9"/>
      <c r="I13" s="9"/>
      <c r="J13" s="20"/>
    </row>
    <row r="14" spans="1:10" ht="15.75" x14ac:dyDescent="0.25">
      <c r="A14" s="19"/>
      <c r="B14" s="9"/>
      <c r="C14" s="9"/>
      <c r="D14" s="9"/>
      <c r="E14" s="9"/>
      <c r="F14" s="10"/>
      <c r="G14" s="11"/>
      <c r="H14" s="9"/>
      <c r="I14" s="9"/>
      <c r="J14" s="20"/>
    </row>
    <row r="15" spans="1:10" ht="15.75" x14ac:dyDescent="0.25">
      <c r="A15" s="19"/>
      <c r="B15" s="9"/>
      <c r="C15" s="9"/>
      <c r="D15" s="9"/>
      <c r="E15" s="9"/>
      <c r="F15" s="10"/>
      <c r="G15" s="11"/>
      <c r="H15" s="9"/>
      <c r="I15" s="9"/>
      <c r="J15" s="20"/>
    </row>
    <row r="16" spans="1:10" ht="15.75" x14ac:dyDescent="0.25">
      <c r="A16" s="19"/>
      <c r="B16" s="9"/>
      <c r="C16" s="9"/>
      <c r="D16" s="9"/>
      <c r="E16" s="9"/>
      <c r="F16" s="10"/>
      <c r="G16" s="11"/>
      <c r="H16" s="9"/>
      <c r="I16" s="9"/>
      <c r="J16" s="20"/>
    </row>
    <row r="17" spans="1:10" ht="15.75" x14ac:dyDescent="0.25">
      <c r="A17" s="19"/>
      <c r="B17" s="9"/>
      <c r="C17" s="9"/>
      <c r="D17" s="9"/>
      <c r="E17" s="9"/>
      <c r="F17" s="10"/>
      <c r="G17" s="11"/>
      <c r="H17" s="9"/>
      <c r="I17" s="9"/>
      <c r="J17" s="20"/>
    </row>
    <row r="18" spans="1:10" ht="15.75" x14ac:dyDescent="0.25">
      <c r="A18" s="19"/>
      <c r="B18" s="9"/>
      <c r="C18" s="9"/>
      <c r="D18" s="9"/>
      <c r="E18" s="9"/>
      <c r="F18" s="10"/>
      <c r="G18" s="11"/>
      <c r="H18" s="9"/>
      <c r="I18" s="9"/>
      <c r="J18" s="20"/>
    </row>
    <row r="19" spans="1:10" ht="15.75" x14ac:dyDescent="0.25">
      <c r="A19" s="19" t="s">
        <v>7</v>
      </c>
      <c r="B19" s="9"/>
      <c r="C19" s="9"/>
      <c r="D19" s="9"/>
      <c r="E19" s="9"/>
      <c r="F19" s="10"/>
      <c r="G19" s="11"/>
      <c r="H19" s="9"/>
      <c r="I19" s="9"/>
      <c r="J19" s="20"/>
    </row>
    <row r="20" spans="1:10" ht="15.75" x14ac:dyDescent="0.25">
      <c r="A20" s="19"/>
      <c r="B20" s="9"/>
      <c r="C20" s="9"/>
      <c r="D20" s="9"/>
      <c r="E20" s="9"/>
      <c r="F20" s="10"/>
      <c r="G20" s="11"/>
      <c r="H20" s="9"/>
      <c r="I20" s="9"/>
      <c r="J20" s="20"/>
    </row>
    <row r="21" spans="1:10" ht="15.75" x14ac:dyDescent="0.25">
      <c r="A21" s="19"/>
      <c r="B21" s="9"/>
      <c r="C21" s="9"/>
      <c r="D21" s="9"/>
      <c r="E21" s="9"/>
      <c r="F21" s="10"/>
      <c r="G21" s="11"/>
      <c r="H21" s="9"/>
      <c r="I21" s="9"/>
      <c r="J21" s="20"/>
    </row>
    <row r="22" spans="1:10" ht="15.75" x14ac:dyDescent="0.25">
      <c r="A22" s="19"/>
      <c r="B22" s="9"/>
      <c r="C22" s="9"/>
      <c r="D22" s="9"/>
      <c r="E22" s="9"/>
      <c r="F22" s="10"/>
      <c r="G22" s="11"/>
      <c r="H22" s="9"/>
      <c r="I22" s="9"/>
      <c r="J22" s="20"/>
    </row>
    <row r="23" spans="1:10" x14ac:dyDescent="0.2">
      <c r="A23" s="21"/>
      <c r="B23" s="9"/>
      <c r="C23" s="9"/>
      <c r="D23" s="9"/>
      <c r="E23" s="9"/>
      <c r="F23" s="10"/>
      <c r="G23" s="11"/>
      <c r="H23" s="9"/>
      <c r="I23" s="9"/>
      <c r="J23" s="20"/>
    </row>
    <row r="24" spans="1:10" x14ac:dyDescent="0.2">
      <c r="A24" s="21"/>
      <c r="B24" s="9"/>
      <c r="C24" s="9"/>
      <c r="D24" s="9"/>
      <c r="E24" s="9"/>
      <c r="F24" s="10"/>
      <c r="G24" s="11"/>
      <c r="H24" s="9"/>
      <c r="I24" s="9"/>
      <c r="J24" s="20"/>
    </row>
    <row r="25" spans="1:10" ht="13.5" thickBo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4"/>
    </row>
  </sheetData>
  <mergeCells count="5">
    <mergeCell ref="B4:C4"/>
    <mergeCell ref="B5:D5"/>
    <mergeCell ref="H5:J5"/>
    <mergeCell ref="B7:D7"/>
    <mergeCell ref="H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31" sqref="B31"/>
    </sheetView>
  </sheetViews>
  <sheetFormatPr defaultRowHeight="12.75" x14ac:dyDescent="0.2"/>
  <cols>
    <col min="1" max="1" width="114" bestFit="1" customWidth="1"/>
    <col min="2" max="2" width="23" style="70" bestFit="1" customWidth="1"/>
    <col min="3" max="4" width="9.140625" style="52"/>
    <col min="5" max="5" width="55.7109375" customWidth="1"/>
  </cols>
  <sheetData>
    <row r="1" spans="1:5" ht="23.25" x14ac:dyDescent="0.35">
      <c r="A1" s="25" t="s">
        <v>8</v>
      </c>
      <c r="B1" s="70" t="s">
        <v>69</v>
      </c>
    </row>
    <row r="2" spans="1:5" ht="12.75" customHeight="1" x14ac:dyDescent="0.2">
      <c r="A2" s="6"/>
      <c r="B2" s="62" t="s">
        <v>9</v>
      </c>
      <c r="C2" s="63"/>
      <c r="D2" s="63"/>
    </row>
    <row r="3" spans="1:5" ht="23.25" x14ac:dyDescent="0.35">
      <c r="A3" s="25" t="s">
        <v>10</v>
      </c>
      <c r="B3" s="70" t="s">
        <v>69</v>
      </c>
      <c r="C3" s="53" t="s">
        <v>11</v>
      </c>
      <c r="D3" s="53" t="s">
        <v>12</v>
      </c>
      <c r="E3" s="26" t="s">
        <v>70</v>
      </c>
    </row>
    <row r="4" spans="1:5" ht="15" x14ac:dyDescent="0.2">
      <c r="A4" s="27" t="s">
        <v>14</v>
      </c>
      <c r="B4" s="70" t="s">
        <v>17</v>
      </c>
      <c r="C4" s="28"/>
      <c r="D4" s="53">
        <f>VLOOKUP(B4,Waarderingsschaal!$A$1:$C$5,3,FALSE)</f>
        <v>0</v>
      </c>
      <c r="E4" s="29"/>
    </row>
    <row r="5" spans="1:5" ht="15" x14ac:dyDescent="0.2">
      <c r="A5" s="27" t="s">
        <v>16</v>
      </c>
      <c r="B5" s="70" t="s">
        <v>17</v>
      </c>
      <c r="C5" s="28"/>
      <c r="D5" s="53">
        <f>VLOOKUP(B5,Waarderingsschaal!$A$1:$C$5,3,FALSE)</f>
        <v>0</v>
      </c>
      <c r="E5" s="29"/>
    </row>
    <row r="6" spans="1:5" ht="15" x14ac:dyDescent="0.2">
      <c r="A6" s="27" t="s">
        <v>18</v>
      </c>
      <c r="B6" s="70" t="s">
        <v>17</v>
      </c>
      <c r="C6" s="28"/>
      <c r="D6" s="53">
        <f>VLOOKUP(B6,Waarderingsschaal!$A$1:$C$5,3,FALSE)</f>
        <v>0</v>
      </c>
      <c r="E6" s="29"/>
    </row>
    <row r="7" spans="1:5" ht="15" x14ac:dyDescent="0.2">
      <c r="A7" s="27" t="s">
        <v>19</v>
      </c>
      <c r="B7" s="70" t="s">
        <v>17</v>
      </c>
      <c r="C7" s="28"/>
      <c r="D7" s="53">
        <f>VLOOKUP(B7,Waarderingsschaal!$A$1:$C$5,3,FALSE)</f>
        <v>0</v>
      </c>
      <c r="E7" s="29"/>
    </row>
    <row r="8" spans="1:5" ht="15.75" x14ac:dyDescent="0.25">
      <c r="A8" s="30" t="s">
        <v>20</v>
      </c>
      <c r="C8" s="53">
        <f>COUNTIF(D4:D7,"&lt;&gt;0")*4</f>
        <v>0</v>
      </c>
      <c r="D8" s="53">
        <f>SUM(D4:D7)</f>
        <v>0</v>
      </c>
      <c r="E8" s="31" t="str">
        <f>IF(C8=0,"",D8/C8)</f>
        <v/>
      </c>
    </row>
    <row r="9" spans="1:5" x14ac:dyDescent="0.2">
      <c r="A9" s="6"/>
    </row>
    <row r="10" spans="1:5" ht="23.25" x14ac:dyDescent="0.35">
      <c r="A10" s="25" t="s">
        <v>21</v>
      </c>
      <c r="C10" s="53" t="s">
        <v>11</v>
      </c>
      <c r="D10" s="53" t="s">
        <v>12</v>
      </c>
      <c r="E10" s="26" t="s">
        <v>13</v>
      </c>
    </row>
    <row r="11" spans="1:5" ht="15" x14ac:dyDescent="0.2">
      <c r="A11" s="27" t="s">
        <v>22</v>
      </c>
      <c r="B11" s="70" t="s">
        <v>17</v>
      </c>
      <c r="C11" s="28"/>
      <c r="D11" s="53">
        <f>VLOOKUP(B11,Waarderingsschaal!$A$1:$C$5,3,FALSE)</f>
        <v>0</v>
      </c>
      <c r="E11" s="29"/>
    </row>
    <row r="12" spans="1:5" ht="15" x14ac:dyDescent="0.2">
      <c r="A12" s="27" t="s">
        <v>23</v>
      </c>
      <c r="B12" s="70" t="s">
        <v>17</v>
      </c>
      <c r="C12" s="28"/>
      <c r="D12" s="53">
        <f>VLOOKUP(B12,Waarderingsschaal!$A$1:$C$5,3,FALSE)</f>
        <v>0</v>
      </c>
      <c r="E12" s="29"/>
    </row>
    <row r="13" spans="1:5" ht="15" x14ac:dyDescent="0.2">
      <c r="A13" s="27" t="s">
        <v>25</v>
      </c>
      <c r="B13" s="70" t="s">
        <v>17</v>
      </c>
      <c r="C13" s="28"/>
      <c r="D13" s="53">
        <f>VLOOKUP(B13,Waarderingsschaal!$A$1:$C$5,3,FALSE)</f>
        <v>0</v>
      </c>
      <c r="E13" s="29"/>
    </row>
    <row r="14" spans="1:5" ht="15" x14ac:dyDescent="0.2">
      <c r="A14" s="27" t="s">
        <v>26</v>
      </c>
      <c r="B14" s="70" t="s">
        <v>17</v>
      </c>
      <c r="C14" s="28"/>
      <c r="D14" s="53">
        <f>VLOOKUP(B14,Waarderingsschaal!$A$1:$C$5,3,FALSE)</f>
        <v>0</v>
      </c>
      <c r="E14" s="29"/>
    </row>
    <row r="15" spans="1:5" ht="15" x14ac:dyDescent="0.2">
      <c r="A15" s="27" t="s">
        <v>27</v>
      </c>
      <c r="B15" s="70" t="s">
        <v>17</v>
      </c>
      <c r="C15" s="28"/>
      <c r="D15" s="53">
        <f>VLOOKUP(B15,Waarderingsschaal!$A$1:$C$5,3,FALSE)</f>
        <v>0</v>
      </c>
      <c r="E15" s="29"/>
    </row>
    <row r="16" spans="1:5" ht="15.75" x14ac:dyDescent="0.25">
      <c r="A16" s="30" t="s">
        <v>20</v>
      </c>
      <c r="C16" s="53">
        <f>COUNTIF(D11:D15,"&lt;&gt;0")*4</f>
        <v>0</v>
      </c>
      <c r="D16" s="53">
        <f>SUM(D11:D15)</f>
        <v>0</v>
      </c>
      <c r="E16" s="31" t="str">
        <f>IF(C16=0,"",D16/C16)</f>
        <v/>
      </c>
    </row>
    <row r="17" spans="1:5" x14ac:dyDescent="0.2">
      <c r="A17" s="6"/>
    </row>
    <row r="18" spans="1:5" ht="23.25" x14ac:dyDescent="0.35">
      <c r="A18" s="25" t="s">
        <v>28</v>
      </c>
      <c r="C18" s="53" t="s">
        <v>11</v>
      </c>
      <c r="D18" s="53" t="s">
        <v>12</v>
      </c>
      <c r="E18" s="26" t="s">
        <v>13</v>
      </c>
    </row>
    <row r="19" spans="1:5" ht="15" x14ac:dyDescent="0.2">
      <c r="A19" s="27" t="s">
        <v>29</v>
      </c>
      <c r="B19" s="70" t="s">
        <v>17</v>
      </c>
      <c r="C19" s="28"/>
      <c r="D19" s="53">
        <f>VLOOKUP(B19,Waarderingsschaal!$A$1:$C$5,3,FALSE)</f>
        <v>0</v>
      </c>
      <c r="E19" s="29"/>
    </row>
    <row r="20" spans="1:5" ht="15" x14ac:dyDescent="0.2">
      <c r="A20" s="27" t="s">
        <v>30</v>
      </c>
      <c r="B20" s="70" t="s">
        <v>17</v>
      </c>
      <c r="C20" s="28"/>
      <c r="D20" s="53">
        <f>VLOOKUP(B20,Waarderingsschaal!$A$1:$C$5,3,FALSE)</f>
        <v>0</v>
      </c>
      <c r="E20" s="29"/>
    </row>
    <row r="21" spans="1:5" ht="15" x14ac:dyDescent="0.2">
      <c r="A21" s="27" t="s">
        <v>31</v>
      </c>
      <c r="B21" s="70" t="s">
        <v>17</v>
      </c>
      <c r="C21" s="28"/>
      <c r="D21" s="53">
        <f>VLOOKUP(B21,Waarderingsschaal!$A$1:$C$5,3,FALSE)</f>
        <v>0</v>
      </c>
      <c r="E21" s="29"/>
    </row>
    <row r="22" spans="1:5" ht="15" x14ac:dyDescent="0.2">
      <c r="A22" s="27" t="s">
        <v>32</v>
      </c>
      <c r="B22" s="70" t="s">
        <v>17</v>
      </c>
      <c r="C22" s="28"/>
      <c r="D22" s="53">
        <f>VLOOKUP(B22,Waarderingsschaal!$A$1:$C$5,3,FALSE)</f>
        <v>0</v>
      </c>
      <c r="E22" s="29"/>
    </row>
    <row r="23" spans="1:5" ht="15.75" x14ac:dyDescent="0.25">
      <c r="A23" s="30" t="s">
        <v>20</v>
      </c>
      <c r="C23" s="53">
        <f>COUNTIF(D19:D22,"&lt;&gt;0")*4</f>
        <v>0</v>
      </c>
      <c r="D23" s="53">
        <f>SUM(D19:D22)</f>
        <v>0</v>
      </c>
      <c r="E23" s="31" t="str">
        <f>IF(C23=0,"",D23/C23)</f>
        <v/>
      </c>
    </row>
    <row r="24" spans="1:5" x14ac:dyDescent="0.2">
      <c r="A24" s="6"/>
    </row>
    <row r="25" spans="1:5" ht="23.25" x14ac:dyDescent="0.35">
      <c r="A25" s="25" t="s">
        <v>33</v>
      </c>
      <c r="C25" s="53" t="s">
        <v>11</v>
      </c>
      <c r="D25" s="53" t="s">
        <v>12</v>
      </c>
      <c r="E25" s="26" t="s">
        <v>13</v>
      </c>
    </row>
    <row r="26" spans="1:5" ht="15" x14ac:dyDescent="0.2">
      <c r="A26" s="27" t="s">
        <v>34</v>
      </c>
      <c r="B26" s="70" t="s">
        <v>17</v>
      </c>
      <c r="C26" s="28"/>
      <c r="D26" s="53">
        <f>VLOOKUP(B26,Waarderingsschaal!$A$1:$C$5,3,FALSE)</f>
        <v>0</v>
      </c>
      <c r="E26" s="29"/>
    </row>
    <row r="27" spans="1:5" ht="15" x14ac:dyDescent="0.2">
      <c r="A27" s="27" t="s">
        <v>36</v>
      </c>
      <c r="B27" s="70" t="s">
        <v>17</v>
      </c>
      <c r="C27" s="28"/>
      <c r="D27" s="53">
        <f>VLOOKUP(B27,Waarderingsschaal!$A$1:$C$5,3,FALSE)</f>
        <v>0</v>
      </c>
      <c r="E27" s="29"/>
    </row>
    <row r="28" spans="1:5" ht="15.75" x14ac:dyDescent="0.25">
      <c r="A28" s="30" t="s">
        <v>20</v>
      </c>
      <c r="C28" s="53">
        <f>COUNTIF(D26:D27,"&lt;&gt;0")*4</f>
        <v>0</v>
      </c>
      <c r="D28" s="53">
        <f>SUM(D26:D27)</f>
        <v>0</v>
      </c>
      <c r="E28" s="31" t="str">
        <f>IF(C28=0,"",D28/C28)</f>
        <v/>
      </c>
    </row>
    <row r="30" spans="1:5" ht="23.25" x14ac:dyDescent="0.35">
      <c r="A30" s="25" t="s">
        <v>37</v>
      </c>
      <c r="C30" s="53" t="s">
        <v>11</v>
      </c>
      <c r="D30" s="53" t="s">
        <v>12</v>
      </c>
      <c r="E30" s="26" t="s">
        <v>13</v>
      </c>
    </row>
    <row r="31" spans="1:5" ht="15" x14ac:dyDescent="0.2">
      <c r="A31" s="27" t="s">
        <v>38</v>
      </c>
      <c r="B31" s="70" t="s">
        <v>17</v>
      </c>
      <c r="C31" s="28"/>
      <c r="D31" s="53">
        <f>VLOOKUP(B31,Waarderingsschaal!$A$1:$C$5,3,FALSE)</f>
        <v>0</v>
      </c>
      <c r="E31" s="29"/>
    </row>
    <row r="32" spans="1:5" ht="15.75" x14ac:dyDescent="0.25">
      <c r="A32" s="30" t="s">
        <v>20</v>
      </c>
      <c r="C32" s="53">
        <f>COUNTIF(D31,"&lt;&gt;0")*4</f>
        <v>0</v>
      </c>
      <c r="D32" s="53">
        <f>SUM(D31)</f>
        <v>0</v>
      </c>
      <c r="E32" s="31" t="str">
        <f>IF(C32=0,"",D32/C32)</f>
        <v/>
      </c>
    </row>
  </sheetData>
  <mergeCells count="1">
    <mergeCell ref="B2:D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Waarderingsschaal!$A$1:$A$5</xm:f>
          </x14:formula1>
          <xm:sqref>B4:B7 B11:B15 B19:B22 B26:B27 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>
      <selection activeCell="B1" sqref="B1:B1048576"/>
    </sheetView>
  </sheetViews>
  <sheetFormatPr defaultRowHeight="12.75" x14ac:dyDescent="0.2"/>
  <cols>
    <col min="1" max="1" width="86.7109375" customWidth="1"/>
    <col min="2" max="2" width="9.140625" style="51"/>
    <col min="3" max="4" width="9.140625" style="52"/>
    <col min="5" max="5" width="55.7109375" customWidth="1"/>
  </cols>
  <sheetData>
    <row r="1" spans="1:5" ht="23.25" x14ac:dyDescent="0.35">
      <c r="A1" s="34" t="s">
        <v>39</v>
      </c>
    </row>
    <row r="2" spans="1:5" x14ac:dyDescent="0.2">
      <c r="A2" s="6"/>
      <c r="B2" s="62" t="s">
        <v>9</v>
      </c>
      <c r="C2" s="63"/>
      <c r="D2" s="63"/>
    </row>
    <row r="3" spans="1:5" ht="23.25" x14ac:dyDescent="0.35">
      <c r="A3" s="34" t="s">
        <v>40</v>
      </c>
      <c r="C3" s="53" t="s">
        <v>11</v>
      </c>
      <c r="D3" s="53" t="s">
        <v>12</v>
      </c>
      <c r="E3" s="26" t="s">
        <v>13</v>
      </c>
    </row>
    <row r="4" spans="1:5" ht="15" x14ac:dyDescent="0.2">
      <c r="A4" s="27" t="s">
        <v>41</v>
      </c>
      <c r="B4" s="51" t="s">
        <v>17</v>
      </c>
      <c r="C4" s="28"/>
      <c r="D4" s="53">
        <f>VLOOKUP(B4,Waarderingsschaal!$A$1:$C$5,3,FALSE)</f>
        <v>0</v>
      </c>
      <c r="E4" s="29"/>
    </row>
    <row r="5" spans="1:5" ht="15" x14ac:dyDescent="0.2">
      <c r="A5" s="27" t="s">
        <v>42</v>
      </c>
      <c r="B5" s="51" t="s">
        <v>17</v>
      </c>
      <c r="C5" s="28"/>
      <c r="D5" s="53">
        <f>VLOOKUP(B5,Waarderingsschaal!$A$1:$C$5,3,FALSE)</f>
        <v>0</v>
      </c>
      <c r="E5" s="29"/>
    </row>
    <row r="6" spans="1:5" ht="15.75" x14ac:dyDescent="0.25">
      <c r="A6" s="30" t="s">
        <v>20</v>
      </c>
      <c r="C6" s="53">
        <f>COUNTIF(D4:D5,"&lt;&gt;0")*4</f>
        <v>0</v>
      </c>
      <c r="D6" s="53">
        <f>SUM(D4:D5)</f>
        <v>0</v>
      </c>
      <c r="E6" s="31" t="str">
        <f>IF(C6=0,"",D6/C6)</f>
        <v/>
      </c>
    </row>
    <row r="7" spans="1:5" ht="15" x14ac:dyDescent="0.2">
      <c r="A7" s="6"/>
      <c r="C7" s="32"/>
      <c r="D7" s="32"/>
      <c r="E7" s="6"/>
    </row>
    <row r="8" spans="1:5" ht="23.25" x14ac:dyDescent="0.35">
      <c r="A8" s="34" t="s">
        <v>43</v>
      </c>
      <c r="C8" s="53" t="s">
        <v>11</v>
      </c>
      <c r="D8" s="53" t="s">
        <v>12</v>
      </c>
      <c r="E8" s="26" t="s">
        <v>13</v>
      </c>
    </row>
    <row r="9" spans="1:5" ht="15" x14ac:dyDescent="0.2">
      <c r="A9" s="27" t="s">
        <v>44</v>
      </c>
      <c r="B9" s="51" t="s">
        <v>17</v>
      </c>
      <c r="C9" s="28"/>
      <c r="D9" s="53">
        <f>VLOOKUP(B9,Waarderingsschaal!$A$1:$C$5,3,FALSE)</f>
        <v>0</v>
      </c>
      <c r="E9" s="29"/>
    </row>
    <row r="10" spans="1:5" ht="15" x14ac:dyDescent="0.2">
      <c r="A10" s="27" t="s">
        <v>45</v>
      </c>
      <c r="B10" s="51" t="s">
        <v>17</v>
      </c>
      <c r="C10" s="28"/>
      <c r="D10" s="53">
        <f>VLOOKUP(B10,Waarderingsschaal!$A$1:$C$5,3,FALSE)</f>
        <v>0</v>
      </c>
      <c r="E10" s="29"/>
    </row>
    <row r="11" spans="1:5" ht="15" x14ac:dyDescent="0.2">
      <c r="A11" s="27" t="s">
        <v>46</v>
      </c>
      <c r="B11" s="51" t="s">
        <v>17</v>
      </c>
      <c r="C11" s="28"/>
      <c r="D11" s="53">
        <f>VLOOKUP(B11,Waarderingsschaal!$A$1:$C$5,3,FALSE)</f>
        <v>0</v>
      </c>
      <c r="E11" s="29"/>
    </row>
    <row r="12" spans="1:5" ht="15" x14ac:dyDescent="0.2">
      <c r="A12" s="27" t="s">
        <v>47</v>
      </c>
      <c r="B12" s="51" t="s">
        <v>17</v>
      </c>
      <c r="C12" s="28"/>
      <c r="D12" s="53">
        <f>VLOOKUP(B12,Waarderingsschaal!$A$1:$C$5,3,FALSE)</f>
        <v>0</v>
      </c>
      <c r="E12" s="29"/>
    </row>
    <row r="13" spans="1:5" ht="15" x14ac:dyDescent="0.2">
      <c r="A13" s="27" t="s">
        <v>48</v>
      </c>
      <c r="B13" s="51" t="s">
        <v>17</v>
      </c>
      <c r="C13" s="28"/>
      <c r="D13" s="53">
        <f>VLOOKUP(B13,Waarderingsschaal!$A$1:$C$5,3,FALSE)</f>
        <v>0</v>
      </c>
      <c r="E13" s="29"/>
    </row>
    <row r="14" spans="1:5" ht="15" x14ac:dyDescent="0.2">
      <c r="A14" s="27" t="s">
        <v>49</v>
      </c>
      <c r="B14" s="51" t="s">
        <v>17</v>
      </c>
      <c r="C14" s="28"/>
      <c r="D14" s="53">
        <f>VLOOKUP(B14,Waarderingsschaal!$A$1:$C$5,3,FALSE)</f>
        <v>0</v>
      </c>
      <c r="E14" s="29"/>
    </row>
    <row r="15" spans="1:5" ht="15" x14ac:dyDescent="0.2">
      <c r="A15" s="27" t="s">
        <v>50</v>
      </c>
      <c r="B15" s="51" t="s">
        <v>17</v>
      </c>
      <c r="C15" s="28"/>
      <c r="D15" s="53">
        <f>VLOOKUP(B15,Waarderingsschaal!$A$1:$C$5,3,FALSE)</f>
        <v>0</v>
      </c>
      <c r="E15" s="29"/>
    </row>
    <row r="16" spans="1:5" ht="15.75" x14ac:dyDescent="0.25">
      <c r="A16" s="30" t="s">
        <v>20</v>
      </c>
      <c r="C16" s="53">
        <f>COUNTIF(D9:D15,"&lt;&gt;0")*4</f>
        <v>0</v>
      </c>
      <c r="D16" s="53">
        <f>SUM(D9:D15)</f>
        <v>0</v>
      </c>
      <c r="E16" s="31" t="str">
        <f>IF(C16=0,"",D16/C16)</f>
        <v/>
      </c>
    </row>
  </sheetData>
  <mergeCells count="1">
    <mergeCell ref="B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Waarderingsschaal!$A$1:$A$5</xm:f>
          </x14:formula1>
          <xm:sqref>B4:B5 B9:B15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B1" sqref="B1:B1048576"/>
    </sheetView>
  </sheetViews>
  <sheetFormatPr defaultRowHeight="12.75" x14ac:dyDescent="0.2"/>
  <cols>
    <col min="1" max="1" width="68.5703125" customWidth="1"/>
    <col min="2" max="2" width="9.140625" style="51"/>
    <col min="3" max="4" width="9.140625" style="52"/>
    <col min="5" max="5" width="46.7109375" customWidth="1"/>
  </cols>
  <sheetData>
    <row r="1" spans="1:5" ht="23.25" x14ac:dyDescent="0.35">
      <c r="A1" s="34" t="s">
        <v>51</v>
      </c>
    </row>
    <row r="4" spans="1:5" ht="23.25" x14ac:dyDescent="0.35">
      <c r="A4" s="34" t="s">
        <v>52</v>
      </c>
      <c r="C4" s="53" t="s">
        <v>11</v>
      </c>
      <c r="D4" s="53" t="s">
        <v>12</v>
      </c>
      <c r="E4" s="6"/>
    </row>
    <row r="5" spans="1:5" ht="15" x14ac:dyDescent="0.2">
      <c r="A5" s="27" t="s">
        <v>53</v>
      </c>
      <c r="B5" s="51" t="s">
        <v>17</v>
      </c>
      <c r="C5" s="28"/>
      <c r="D5" s="53">
        <f>VLOOKUP(B5,Waarderingsschaal!$A$1:$C$5,3,FALSE)</f>
        <v>0</v>
      </c>
      <c r="E5" s="29"/>
    </row>
    <row r="6" spans="1:5" ht="15" x14ac:dyDescent="0.2">
      <c r="A6" s="27" t="s">
        <v>54</v>
      </c>
      <c r="B6" s="51" t="s">
        <v>17</v>
      </c>
      <c r="C6" s="28"/>
      <c r="D6" s="53">
        <f>VLOOKUP(B6,Waarderingsschaal!$A$1:$C$5,3,FALSE)</f>
        <v>0</v>
      </c>
      <c r="E6" s="29"/>
    </row>
    <row r="7" spans="1:5" ht="15.75" x14ac:dyDescent="0.25">
      <c r="A7" s="30" t="s">
        <v>20</v>
      </c>
      <c r="C7" s="53">
        <f>COUNTIF(D5:D6,"&lt;&gt;0")*4</f>
        <v>0</v>
      </c>
      <c r="D7" s="53">
        <f>SUM(D5:D6)</f>
        <v>0</v>
      </c>
      <c r="E7" s="31" t="str">
        <f>IF(C7=0,"",D7/C7)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Waarderingsschaal!$A$1:$A$5</xm:f>
          </x14:formula1>
          <xm:sqref>B5:B6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workbookViewId="0">
      <selection activeCell="B5" sqref="B5:D5"/>
    </sheetView>
  </sheetViews>
  <sheetFormatPr defaultRowHeight="12.75" x14ac:dyDescent="0.2"/>
  <cols>
    <col min="1" max="1" width="39.7109375" customWidth="1"/>
    <col min="8" max="8" width="9.140625" customWidth="1"/>
  </cols>
  <sheetData>
    <row r="1" spans="1:10" ht="18" x14ac:dyDescent="0.25">
      <c r="A1" s="35" t="s">
        <v>55</v>
      </c>
      <c r="B1" s="36" t="s">
        <v>56</v>
      </c>
      <c r="H1" s="37"/>
    </row>
    <row r="2" spans="1:10" x14ac:dyDescent="0.2">
      <c r="H2" s="37"/>
    </row>
    <row r="3" spans="1:10" ht="15.75" x14ac:dyDescent="0.25">
      <c r="A3" s="35" t="s">
        <v>0</v>
      </c>
      <c r="H3" s="37"/>
    </row>
    <row r="4" spans="1:10" x14ac:dyDescent="0.2">
      <c r="H4" s="37"/>
    </row>
    <row r="5" spans="1:10" x14ac:dyDescent="0.2">
      <c r="A5" s="38" t="s">
        <v>57</v>
      </c>
      <c r="B5" s="64">
        <f>Startpagina!B5</f>
        <v>0</v>
      </c>
      <c r="C5" s="65"/>
      <c r="D5" s="66"/>
      <c r="F5" s="38" t="s">
        <v>3</v>
      </c>
      <c r="H5" s="67">
        <f>Startpagina!H5</f>
        <v>0</v>
      </c>
      <c r="I5" s="68"/>
      <c r="J5" s="69"/>
    </row>
    <row r="6" spans="1:10" x14ac:dyDescent="0.2">
      <c r="A6" s="38"/>
      <c r="F6" s="38"/>
    </row>
    <row r="7" spans="1:10" x14ac:dyDescent="0.2">
      <c r="A7" s="38" t="s">
        <v>58</v>
      </c>
      <c r="B7" s="39">
        <f>Startpagina!B7</f>
        <v>0</v>
      </c>
      <c r="C7" s="40"/>
      <c r="D7" s="41"/>
      <c r="F7" s="38" t="s">
        <v>5</v>
      </c>
      <c r="H7" s="67">
        <f>Startpagina!H7</f>
        <v>0</v>
      </c>
      <c r="I7" s="68"/>
      <c r="J7" s="69"/>
    </row>
    <row r="8" spans="1:10" x14ac:dyDescent="0.2">
      <c r="H8" s="37"/>
    </row>
    <row r="9" spans="1:10" x14ac:dyDescent="0.2">
      <c r="A9" s="38" t="s">
        <v>59</v>
      </c>
      <c r="D9" t="s">
        <v>60</v>
      </c>
      <c r="H9" s="37"/>
    </row>
    <row r="10" spans="1:10" x14ac:dyDescent="0.2">
      <c r="A10" s="38"/>
      <c r="H10" s="37"/>
    </row>
    <row r="11" spans="1:10" x14ac:dyDescent="0.2">
      <c r="A11" s="38" t="s">
        <v>61</v>
      </c>
      <c r="H11" s="37"/>
    </row>
    <row r="12" spans="1:10" x14ac:dyDescent="0.2">
      <c r="A12" s="38"/>
      <c r="H12" s="37"/>
    </row>
    <row r="13" spans="1:10" x14ac:dyDescent="0.2">
      <c r="A13" s="38"/>
      <c r="H13" s="37"/>
    </row>
    <row r="14" spans="1:10" x14ac:dyDescent="0.2">
      <c r="F14" s="42" t="s">
        <v>62</v>
      </c>
      <c r="G14" s="42" t="s">
        <v>11</v>
      </c>
      <c r="H14" s="43" t="s">
        <v>63</v>
      </c>
    </row>
    <row r="15" spans="1:10" x14ac:dyDescent="0.2">
      <c r="A15" t="str">
        <f>Kwaliteit!A3</f>
        <v>K1. Kwaliteit werkvoorbereiding</v>
      </c>
      <c r="F15" s="44">
        <f>Kwaliteit!D8</f>
        <v>0</v>
      </c>
      <c r="G15" s="44">
        <f>Kwaliteit!C8</f>
        <v>0</v>
      </c>
      <c r="H15" s="45" t="str">
        <f>Kwaliteit!E8</f>
        <v/>
      </c>
    </row>
    <row r="16" spans="1:10" x14ac:dyDescent="0.2">
      <c r="A16" t="str">
        <f>Kwaliteit!A10</f>
        <v>K2. Kwaliteitsbewaking tijdens uitvoering en nakoming planning</v>
      </c>
      <c r="F16" s="44">
        <f>Kwaliteit!D16</f>
        <v>0</v>
      </c>
      <c r="G16" s="44">
        <f>Kwaliteit!C16</f>
        <v>0</v>
      </c>
      <c r="H16" s="45" t="str">
        <f>Kwaliteit!E16</f>
        <v/>
      </c>
    </row>
    <row r="17" spans="1:8" x14ac:dyDescent="0.2">
      <c r="A17" t="str">
        <f>Kwaliteit!A18</f>
        <v>K3. Kwaliteit van het toezicht en kennis van de medewerkers resp. specialisme</v>
      </c>
      <c r="F17" s="44">
        <f>Kwaliteit!D23</f>
        <v>0</v>
      </c>
      <c r="G17" s="44">
        <f>Kwaliteit!C23</f>
        <v>0</v>
      </c>
      <c r="H17" s="45" t="str">
        <f>Kwaliteit!E23</f>
        <v/>
      </c>
    </row>
    <row r="18" spans="1:8" x14ac:dyDescent="0.2">
      <c r="A18" t="str">
        <f>Kwaliteit!A25</f>
        <v>K4. Oplevering eind kwaliteitsuitvoering</v>
      </c>
      <c r="F18" s="44">
        <f>Kwaliteit!D28</f>
        <v>0</v>
      </c>
      <c r="G18" s="44">
        <f>Kwaliteit!C28</f>
        <v>0</v>
      </c>
      <c r="H18" s="45" t="str">
        <f>Kwaliteit!E28</f>
        <v/>
      </c>
    </row>
    <row r="19" spans="1:8" x14ac:dyDescent="0.2">
      <c r="A19" t="str">
        <f>Kwaliteit!A30</f>
        <v>K5. Relatie</v>
      </c>
      <c r="F19" s="44">
        <f>Kwaliteit!D32</f>
        <v>0</v>
      </c>
      <c r="G19" s="44">
        <f>Kwaliteit!C32</f>
        <v>0</v>
      </c>
      <c r="H19" s="45" t="str">
        <f>Kwaliteit!E32</f>
        <v/>
      </c>
    </row>
    <row r="20" spans="1:8" ht="15.75" x14ac:dyDescent="0.25">
      <c r="A20" s="46" t="s">
        <v>64</v>
      </c>
      <c r="B20" s="46" t="s">
        <v>65</v>
      </c>
      <c r="C20" s="47">
        <v>0.7</v>
      </c>
      <c r="D20" s="46"/>
      <c r="E20" s="46"/>
      <c r="F20" s="48">
        <f>SUM(F15:F18)</f>
        <v>0</v>
      </c>
      <c r="G20" s="48">
        <f>SUM(G15:G18)</f>
        <v>0</v>
      </c>
      <c r="H20" s="31" t="str">
        <f>IF(G20=0,"",F20/G20)</f>
        <v/>
      </c>
    </row>
    <row r="21" spans="1:8" x14ac:dyDescent="0.2">
      <c r="F21" s="49"/>
      <c r="G21" s="49"/>
      <c r="H21" s="37"/>
    </row>
    <row r="22" spans="1:8" x14ac:dyDescent="0.2">
      <c r="A22" t="str">
        <f>Flexibiliteit!A3</f>
        <v>P1. Inrichting van de organisatie</v>
      </c>
      <c r="F22" s="44">
        <f>Flexibiliteit!D6</f>
        <v>0</v>
      </c>
      <c r="G22" s="44">
        <f>Flexibiliteit!C6</f>
        <v>0</v>
      </c>
      <c r="H22" s="45" t="str">
        <f>Flexibiliteit!E6</f>
        <v/>
      </c>
    </row>
    <row r="23" spans="1:8" x14ac:dyDescent="0.2">
      <c r="A23" t="str">
        <f>Flexibiliteit!A8</f>
        <v>P2. Flexibiliteit</v>
      </c>
      <c r="F23" s="44">
        <f>Flexibiliteit!D16</f>
        <v>0</v>
      </c>
      <c r="G23" s="44">
        <f>Flexibiliteit!C16</f>
        <v>0</v>
      </c>
      <c r="H23" s="45" t="str">
        <f>Flexibiliteit!E16</f>
        <v/>
      </c>
    </row>
    <row r="24" spans="1:8" ht="15.75" x14ac:dyDescent="0.25">
      <c r="A24" s="46" t="s">
        <v>66</v>
      </c>
      <c r="B24" s="46" t="s">
        <v>65</v>
      </c>
      <c r="C24" s="47">
        <v>0.7</v>
      </c>
      <c r="D24" s="46"/>
      <c r="E24" s="46"/>
      <c r="F24" s="48">
        <f>SUM(F22:F23)</f>
        <v>0</v>
      </c>
      <c r="G24" s="48">
        <f>SUM(G22:G23)</f>
        <v>0</v>
      </c>
      <c r="H24" s="31" t="str">
        <f>IF(G24=0,"",F24/G24)</f>
        <v/>
      </c>
    </row>
    <row r="25" spans="1:8" x14ac:dyDescent="0.2">
      <c r="F25" s="49"/>
      <c r="G25" s="49"/>
      <c r="H25" s="37"/>
    </row>
    <row r="26" spans="1:8" x14ac:dyDescent="0.2">
      <c r="A26" t="str">
        <f>Facturatie!A4</f>
        <v>O 1. Financiële afhandeling</v>
      </c>
      <c r="F26" s="44">
        <f>Facturatie!D7</f>
        <v>0</v>
      </c>
      <c r="G26" s="44">
        <f>Facturatie!C7</f>
        <v>0</v>
      </c>
      <c r="H26" s="45">
        <f>[1]Offerte!E8</f>
        <v>0.25</v>
      </c>
    </row>
    <row r="27" spans="1:8" ht="15.75" x14ac:dyDescent="0.25">
      <c r="A27" s="46" t="s">
        <v>67</v>
      </c>
      <c r="B27" s="46" t="s">
        <v>65</v>
      </c>
      <c r="C27" s="47">
        <v>0.7</v>
      </c>
      <c r="D27" s="46"/>
      <c r="E27" s="46"/>
      <c r="F27" s="48">
        <f>SUM(F26:F26)</f>
        <v>0</v>
      </c>
      <c r="G27" s="48">
        <f>SUM(G26:G26)</f>
        <v>0</v>
      </c>
      <c r="H27" s="31" t="str">
        <f>Facturatie!E7</f>
        <v/>
      </c>
    </row>
    <row r="28" spans="1:8" x14ac:dyDescent="0.2">
      <c r="H28" s="37"/>
    </row>
    <row r="29" spans="1:8" x14ac:dyDescent="0.2">
      <c r="H29" s="37"/>
    </row>
    <row r="30" spans="1:8" x14ac:dyDescent="0.2">
      <c r="H30" s="37"/>
    </row>
    <row r="31" spans="1:8" x14ac:dyDescent="0.2">
      <c r="H31" s="37"/>
    </row>
    <row r="32" spans="1:8" x14ac:dyDescent="0.2">
      <c r="H32" s="37"/>
    </row>
  </sheetData>
  <mergeCells count="3">
    <mergeCell ref="B5:D5"/>
    <mergeCell ref="H5:J5"/>
    <mergeCell ref="H7:J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workbookViewId="0">
      <selection sqref="A1:C5"/>
    </sheetView>
  </sheetViews>
  <sheetFormatPr defaultRowHeight="12.75" x14ac:dyDescent="0.2"/>
  <sheetData>
    <row r="1" spans="1:3" x14ac:dyDescent="0.2">
      <c r="A1" s="33" t="s">
        <v>17</v>
      </c>
      <c r="C1">
        <v>0</v>
      </c>
    </row>
    <row r="2" spans="1:3" x14ac:dyDescent="0.2">
      <c r="A2" s="33" t="s">
        <v>35</v>
      </c>
      <c r="C2">
        <v>1</v>
      </c>
    </row>
    <row r="3" spans="1:3" x14ac:dyDescent="0.2">
      <c r="A3" s="33" t="s">
        <v>15</v>
      </c>
      <c r="C3">
        <v>2</v>
      </c>
    </row>
    <row r="4" spans="1:3" x14ac:dyDescent="0.2">
      <c r="A4" s="33" t="s">
        <v>24</v>
      </c>
      <c r="C4">
        <v>3</v>
      </c>
    </row>
    <row r="5" spans="1:3" x14ac:dyDescent="0.2">
      <c r="A5" s="33" t="s">
        <v>68</v>
      </c>
      <c r="C5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29874E7548C04B812484E0889FE584" ma:contentTypeVersion="11" ma:contentTypeDescription="Een nieuw document maken." ma:contentTypeScope="" ma:versionID="784a706aae83b7e0d706de7a98b1018b">
  <xsd:schema xmlns:xsd="http://www.w3.org/2001/XMLSchema" xmlns:xs="http://www.w3.org/2001/XMLSchema" xmlns:p="http://schemas.microsoft.com/office/2006/metadata/properties" xmlns:ns3="80afe95d-bf41-4c87-af4d-e8827371f516" xmlns:ns4="e1a049c7-e016-405d-b727-6c25fcee5526" targetNamespace="http://schemas.microsoft.com/office/2006/metadata/properties" ma:root="true" ma:fieldsID="38b15146813f10cbb7d7ba6305f8dd73" ns3:_="" ns4:_="">
    <xsd:import namespace="80afe95d-bf41-4c87-af4d-e8827371f516"/>
    <xsd:import namespace="e1a049c7-e016-405d-b727-6c25fcee55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e95d-bf41-4c87-af4d-e8827371f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049c7-e016-405d-b727-6c25fcee5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7CEC6C-A36C-4DB1-8659-5FC6B475D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e95d-bf41-4c87-af4d-e8827371f516"/>
    <ds:schemaRef ds:uri="e1a049c7-e016-405d-b727-6c25fcee5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87BD74-23CA-4259-A1C6-2CE24B20C7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5CE57C-73BD-40FC-8331-3CCF15DFB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Startpagina</vt:lpstr>
      <vt:lpstr>Kwaliteit</vt:lpstr>
      <vt:lpstr>Flexibiliteit</vt:lpstr>
      <vt:lpstr>Facturatie</vt:lpstr>
      <vt:lpstr>Samenvatting</vt:lpstr>
      <vt:lpstr>Waarderingsschaal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Kroon-van den Berg, Yvonne</dc:creator>
  <cp:keywords/>
  <dc:description/>
  <cp:lastModifiedBy>Peter Hooiveld</cp:lastModifiedBy>
  <cp:revision/>
  <dcterms:created xsi:type="dcterms:W3CDTF">2017-01-30T11:00:01Z</dcterms:created>
  <dcterms:modified xsi:type="dcterms:W3CDTF">2020-11-24T14:54:01Z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44942547</vt:i4>
  </property>
  <property fmtid="{D5CDD505-2E9C-101B-9397-08002B2CF9AE}" pid="3" name="_NewReviewCycle">
    <vt:lpwstr/>
  </property>
  <property fmtid="{D5CDD505-2E9C-101B-9397-08002B2CF9AE}" pid="4" name="_EmailSubject">
    <vt:lpwstr>Vendor rating Agel, aanvulling</vt:lpwstr>
  </property>
  <property fmtid="{D5CDD505-2E9C-101B-9397-08002B2CF9AE}" pid="5" name="_AuthorEmail">
    <vt:lpwstr>Yvonne.Kroon@provincie-utrecht.nl</vt:lpwstr>
  </property>
  <property fmtid="{D5CDD505-2E9C-101B-9397-08002B2CF9AE}" pid="6" name="_AuthorEmailDisplayName">
    <vt:lpwstr>Kroon-van den Berg, Yvonne</vt:lpwstr>
  </property>
  <property fmtid="{D5CDD505-2E9C-101B-9397-08002B2CF9AE}" pid="7" name="_ReviewingToolsShownOnce">
    <vt:lpwstr/>
  </property>
  <property fmtid="{D5CDD505-2E9C-101B-9397-08002B2CF9AE}" pid="8" name="ContentTypeId">
    <vt:lpwstr>0x0101006B29874E7548C04B812484E0889FE584</vt:lpwstr>
  </property>
</Properties>
</file>