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6960" yWindow="15" windowWidth="21900" windowHeight="16440"/>
  </bookViews>
  <sheets>
    <sheet name="Blad1" sheetId="1" r:id="rId1"/>
  </sheets>
  <definedNames>
    <definedName name="_xlnm.Print_Area" localSheetId="0">Blad1!$A$1:$F$156</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21" i="1" l="1"/>
  <c r="F120" i="1"/>
  <c r="F132" i="1"/>
  <c r="F130" i="1"/>
  <c r="F131" i="1"/>
  <c r="F133" i="1" l="1"/>
  <c r="D154" i="1" s="1"/>
  <c r="E154" i="1" s="1"/>
  <c r="F142" i="1"/>
  <c r="D155" i="1" s="1"/>
  <c r="E155" i="1" s="1"/>
  <c r="F154" i="1"/>
  <c r="F27" i="1"/>
  <c r="F28" i="1"/>
  <c r="F29" i="1"/>
  <c r="F30" i="1"/>
  <c r="F31" i="1"/>
  <c r="F155" i="1" l="1"/>
  <c r="F61" i="1" l="1"/>
  <c r="F60" i="1"/>
  <c r="F62" i="1" l="1"/>
  <c r="D151" i="1" s="1"/>
  <c r="F105" i="1"/>
  <c r="F104" i="1"/>
  <c r="F103" i="1"/>
  <c r="F102" i="1"/>
  <c r="F101" i="1"/>
  <c r="F100" i="1"/>
  <c r="F99" i="1"/>
  <c r="F95" i="1"/>
  <c r="F94" i="1"/>
  <c r="F93" i="1"/>
  <c r="E151" i="1" l="1"/>
  <c r="F151" i="1"/>
  <c r="D69" i="1" l="1"/>
  <c r="F106" i="1"/>
  <c r="F107" i="1"/>
  <c r="F108" i="1"/>
  <c r="F109" i="1"/>
  <c r="F110" i="1"/>
  <c r="F111" i="1"/>
  <c r="F112" i="1"/>
  <c r="F113" i="1"/>
  <c r="F114" i="1"/>
  <c r="F115" i="1"/>
  <c r="F116" i="1"/>
  <c r="F117" i="1"/>
  <c r="F78" i="1"/>
  <c r="F79" i="1"/>
  <c r="F83" i="1" l="1"/>
  <c r="F84" i="1"/>
  <c r="F85" i="1"/>
  <c r="F86" i="1"/>
  <c r="F87" i="1"/>
  <c r="F88" i="1"/>
  <c r="F89" i="1"/>
  <c r="F90" i="1"/>
  <c r="F91" i="1"/>
  <c r="F49" i="1"/>
  <c r="F50" i="1"/>
  <c r="F47" i="1"/>
  <c r="F48" i="1"/>
  <c r="F25" i="1"/>
  <c r="F26" i="1"/>
  <c r="F32" i="1"/>
  <c r="F33" i="1"/>
  <c r="F34" i="1"/>
  <c r="F35" i="1"/>
  <c r="F36" i="1"/>
  <c r="F80" i="1" l="1"/>
  <c r="F81" i="1"/>
  <c r="F82" i="1"/>
  <c r="F92" i="1"/>
  <c r="F118" i="1"/>
  <c r="F119" i="1"/>
  <c r="F122" i="1"/>
  <c r="F77" i="1"/>
  <c r="F69" i="1"/>
  <c r="F37" i="1"/>
  <c r="F52" i="1"/>
  <c r="F51" i="1"/>
  <c r="F46" i="1"/>
  <c r="F19" i="1"/>
  <c r="F20" i="1"/>
  <c r="F21" i="1"/>
  <c r="F38" i="1"/>
  <c r="F14" i="1"/>
  <c r="F15" i="1"/>
  <c r="F16" i="1"/>
  <c r="F17" i="1"/>
  <c r="F18" i="1"/>
  <c r="F13" i="1"/>
  <c r="F96" i="1" l="1"/>
  <c r="F97" i="1" s="1"/>
  <c r="F123" i="1" s="1"/>
  <c r="F53" i="1"/>
  <c r="F70" i="1"/>
  <c r="D152" i="1" s="1"/>
  <c r="F22" i="1"/>
  <c r="F23" i="1" s="1"/>
  <c r="F39" i="1" l="1"/>
  <c r="D149" i="1" s="1"/>
  <c r="D150" i="1"/>
  <c r="E150" i="1" s="1"/>
  <c r="F150" i="1" l="1"/>
  <c r="E149" i="1"/>
  <c r="F149" i="1"/>
  <c r="F152" i="1"/>
  <c r="E152" i="1"/>
  <c r="D153" i="1" l="1"/>
  <c r="D156" i="1" s="1"/>
  <c r="F156" i="1" l="1"/>
  <c r="E156" i="1"/>
  <c r="F153" i="1"/>
  <c r="E153" i="1"/>
</calcChain>
</file>

<file path=xl/sharedStrings.xml><?xml version="1.0" encoding="utf-8"?>
<sst xmlns="http://schemas.openxmlformats.org/spreadsheetml/2006/main" count="342" uniqueCount="221">
  <si>
    <t>Voor alle onderdelen geldt het volgende:</t>
  </si>
  <si>
    <t>In afwijking van de UAV 2012 blijven de verrekenprijzen gehandhaafd bij afwijking van meer dan 10%. Daarnaast geeft een lagere hoeveelheid ook geen recht op een vergoeding.</t>
  </si>
  <si>
    <t>Tabel 1: Prijsoverzicht preventief onderhoud</t>
  </si>
  <si>
    <t>Post nr.</t>
  </si>
  <si>
    <t>Onderdeel</t>
  </si>
  <si>
    <t>Eenheid</t>
  </si>
  <si>
    <t>Hoeveelheid</t>
  </si>
  <si>
    <t>Eenheidsprijs</t>
  </si>
  <si>
    <t>Totaal per jaar</t>
  </si>
  <si>
    <t>Totaalprijs preventief onderhoud, exclusief BTW</t>
  </si>
  <si>
    <t>Stuk</t>
  </si>
  <si>
    <t>Centrale verdeelkast CVK</t>
  </si>
  <si>
    <t>Poldergemaal</t>
  </si>
  <si>
    <t>Spoelgemaal</t>
  </si>
  <si>
    <t>Tunnelgemaal</t>
  </si>
  <si>
    <t>Drainagegemaal</t>
  </si>
  <si>
    <t>Tabel 2: Prijsoverzicht correctief onderhoud / storingen</t>
  </si>
  <si>
    <t>Tabel 1. Prijsoverzicht preventief onderhoud</t>
  </si>
  <si>
    <t>Storing</t>
  </si>
  <si>
    <t>Uur</t>
  </si>
  <si>
    <t>Uurtarief monteur en bus voor oplossen storingen na de eerste 3 manuren per storing.</t>
  </si>
  <si>
    <t>Totaalprijs reinigen, exclusief BTW</t>
  </si>
  <si>
    <t>Bijlage 1 Inschrijfstaat Gemalen Vlaardingen</t>
  </si>
  <si>
    <t>Totaalprijs verrekenprijzen veelgebruikte (reserve/vervangings) onderdelen, exclusief BTW</t>
  </si>
  <si>
    <t>Totale inschrijfsom</t>
  </si>
  <si>
    <t>Tabel nr.</t>
  </si>
  <si>
    <t>Totaalprijs exclusief BTW</t>
  </si>
  <si>
    <t>Totaalprijs inclusief BTW</t>
  </si>
  <si>
    <r>
      <t xml:space="preserve">De inschrijver biedt marktconforme prijzen aan. Abnormaal lage inschrijvingen worden uitgesloten. De inschrijfstaat rekent automatisch door wat de totalen per jaar per onderdeel bedragen na het invullen van de eenheidsprijs. Ook rekent de inschrijfstaat automatisch door wat de totaalprijs per onderdeel en de gehele inschrijfsom bedragen. Deze bedragen dienen in het inschrijvingsbiljet (bijlage 2) te worden vermeld. </t>
    </r>
    <r>
      <rPr>
        <b/>
        <sz val="11"/>
        <rFont val="Calibri (Hoofdtekst)"/>
      </rPr>
      <t>De eenheidsprijzen zijn inclusief eenmalige kosten, uitvoeringskosten, algemene kosten en winst en risico.</t>
    </r>
  </si>
  <si>
    <r>
      <t xml:space="preserve">In Tabel 2 wordt aangegeven wat de kosten zijn voor de correctieve onderhoudswerkzaamheden als omschreven in het PVE. </t>
    </r>
    <r>
      <rPr>
        <u/>
        <sz val="11"/>
        <rFont val="Calibri (Hoofdtekst)"/>
      </rPr>
      <t>De prijzen worden gegeven per jaar.</t>
    </r>
  </si>
  <si>
    <r>
      <t xml:space="preserve">In Tabel 1 wordt aangegeven wat de kosten zijn voor de preventieve onderhoudswerkzaamheden als omschreven in het PVE. </t>
    </r>
    <r>
      <rPr>
        <u/>
        <sz val="11"/>
        <rFont val="Calibri (Hoofdtekst)"/>
      </rPr>
      <t>De prijzen worden gegeven per jaar.</t>
    </r>
  </si>
  <si>
    <t>Uurtarief monteur + bus voor uitvoeren van bijkomende werkzaamheden</t>
  </si>
  <si>
    <t>Liter</t>
  </si>
  <si>
    <t>Gemaal pompstation klein</t>
  </si>
  <si>
    <t>Gemaal pompstation middel</t>
  </si>
  <si>
    <t>Gemaal pompstation groot</t>
  </si>
  <si>
    <t>Drukriolering</t>
  </si>
  <si>
    <t>1-1</t>
  </si>
  <si>
    <t>1-2</t>
  </si>
  <si>
    <t>1-3</t>
  </si>
  <si>
    <t>1-4</t>
  </si>
  <si>
    <t>1-5</t>
  </si>
  <si>
    <t>1-6</t>
  </si>
  <si>
    <t>1-7</t>
  </si>
  <si>
    <t>1-8</t>
  </si>
  <si>
    <t>1-9</t>
  </si>
  <si>
    <t>1-10</t>
  </si>
  <si>
    <t>1-11</t>
  </si>
  <si>
    <t>Droog opgesteld gemaal Westwijk</t>
  </si>
  <si>
    <t>Droog opgesteld gemaal Holy</t>
  </si>
  <si>
    <t>Droog opgesteld gemaal Groeneweg</t>
  </si>
  <si>
    <t>Droog opgesteld gemaal Boslaan</t>
  </si>
  <si>
    <t>Droog opgesteld gemaal Galgkade</t>
  </si>
  <si>
    <t>Aanvullend preventief onderhoud droog opgesteld gemaal Westwijk</t>
  </si>
  <si>
    <t>Aanvullend preventief onderhoud droog opgesteld gemaal Holy</t>
  </si>
  <si>
    <t>Aanvullend preventief onderhoud droog opgesteld gemaal Groeneweg</t>
  </si>
  <si>
    <t>Aanvullend preventief onderhoud droog opgesteld gemaal Vettenoord</t>
  </si>
  <si>
    <t>Aanvullend preventief onderhoud droog opgesteld gemaal Boslaan</t>
  </si>
  <si>
    <t>Aanvullend preventief onderhoud droog opgesteld gemaal Galgkade</t>
  </si>
  <si>
    <t>1-12</t>
  </si>
  <si>
    <t>1-13</t>
  </si>
  <si>
    <t>1-14</t>
  </si>
  <si>
    <t>1-15</t>
  </si>
  <si>
    <t>1-16</t>
  </si>
  <si>
    <t>1-17</t>
  </si>
  <si>
    <t>1-18</t>
  </si>
  <si>
    <t>1-19</t>
  </si>
  <si>
    <t>1-20</t>
  </si>
  <si>
    <t>1-21</t>
  </si>
  <si>
    <t>2-1</t>
  </si>
  <si>
    <t>2-2</t>
  </si>
  <si>
    <t>2-3</t>
  </si>
  <si>
    <t>2-4</t>
  </si>
  <si>
    <t>2-5</t>
  </si>
  <si>
    <t>2-6</t>
  </si>
  <si>
    <t>3-1</t>
  </si>
  <si>
    <t>4-1</t>
  </si>
  <si>
    <t>Hijsketting rioolgemaal RVS 316, L=4m, incl. harpsluiting en veiligheidscertificaat.</t>
  </si>
  <si>
    <t>Pompkabel L= 10m 4x1,5 mm2.</t>
  </si>
  <si>
    <t>Pompkabel L= 10m 7x1,5 mm2.</t>
  </si>
  <si>
    <t>Pompkabel L=10m SUBCAB S3x2.5+3x2.5/3+S(4x0.5) t.b.v. Flygt concertor pomp.</t>
  </si>
  <si>
    <t>Balkeerklep 25mm, materiaal gietijzer.</t>
  </si>
  <si>
    <t>Balkeerklep 40mm, materiaal gietijzer.</t>
  </si>
  <si>
    <t>Balkeerklep 50mm, materiaal gietijzer.</t>
  </si>
  <si>
    <t>Balkeerklep 65mm, materiaal gietijzer.</t>
  </si>
  <si>
    <t>Balkeerklep 80mm, materiaal gietijzer.</t>
  </si>
  <si>
    <t>Balkeerklep 100mm, materiaal gietijzer.</t>
  </si>
  <si>
    <t>Pompklauw type flygt 50 mm.</t>
  </si>
  <si>
    <t>Pompklauw type flygt 65 mm.</t>
  </si>
  <si>
    <t>Pompklauw type flygt 80 mm.</t>
  </si>
  <si>
    <t>Pompklauw type flygt 100 mm.</t>
  </si>
  <si>
    <t>Magneetschakelaar direct start tot 3 kW.</t>
  </si>
  <si>
    <t>Magneetschakelaar ster driehoek tot 7,5 kW.</t>
  </si>
  <si>
    <t>Aardlekschakelaar.</t>
  </si>
  <si>
    <t>Motorbeveiligingschakelaar PKZM0-4 - 2,5-4A.</t>
  </si>
  <si>
    <t>Motorbeveiligingschakelaar PKZM0-6,3 - 4-6,3A.</t>
  </si>
  <si>
    <t>Motorbeveiligingschakelaar PKZM0-10 - 6,3-10A.</t>
  </si>
  <si>
    <t>Thermisch blok 2 - 4,5 A.</t>
  </si>
  <si>
    <t>Thermisch blok 4 - 7 A.</t>
  </si>
  <si>
    <t>Thermisch blok 6 – 10 A.</t>
  </si>
  <si>
    <t>Installatieautomaat C10.</t>
  </si>
  <si>
    <t>Installatieautomaat C16.</t>
  </si>
  <si>
    <t>Installatieautomaat C25.</t>
  </si>
  <si>
    <t>GPRS modem (4G / 5G), fabricaat Xylem.</t>
  </si>
  <si>
    <t>GPRS / 4G antenne  t.b.v. APP.</t>
  </si>
  <si>
    <t>Accu's PLC besturing.</t>
  </si>
  <si>
    <t>Olie t.b.v. pomp</t>
  </si>
  <si>
    <t>Hijsketting rioolgemaal RVS 316, L=2m, incl. harpsluiting en veiligheidscertificaat.</t>
  </si>
  <si>
    <t>Drukopnemer Vegawell 52.</t>
  </si>
  <si>
    <t>Luchtslang niveauregeling type open-bel</t>
  </si>
  <si>
    <t>Geleidestang RVS 316 voor drukriool (set van 2stuks)</t>
  </si>
  <si>
    <t>Set</t>
  </si>
  <si>
    <t>Geleidestang bevestigingsbeugel RVS 316 voor drukriool</t>
  </si>
  <si>
    <t>Geleidestang RVS 316 voor nat opgesteld gemaal (set van 2stuks)</t>
  </si>
  <si>
    <t>Geleidestang bevestigingsbeugel RVS 316 voor nat opgesteld gemaal</t>
  </si>
  <si>
    <t>Vlotterbal niveauregeling</t>
  </si>
  <si>
    <t>Subtotaal tabel 1</t>
  </si>
  <si>
    <t>Totaalprijs correctief onderhoud / storingen, exclusief BTW</t>
  </si>
  <si>
    <t>Prijsoverzicht preventief onderhoud</t>
  </si>
  <si>
    <t>Prijsoverzicht correctief onderhoud / storingen</t>
  </si>
  <si>
    <t>Prijsoverzicht reinigen</t>
  </si>
  <si>
    <t>Prijsoverzicht verrekenprijzen veelgebruikte (reserve/vervangings) onderdelen</t>
  </si>
  <si>
    <t>Meter</t>
  </si>
  <si>
    <t>Vervolg tabel 1. Prijsoverzicht preventief onderhoud</t>
  </si>
  <si>
    <t>Ontluchters (34 stuks per maand)</t>
  </si>
  <si>
    <t>Nieveau meting open-bel</t>
  </si>
  <si>
    <r>
      <t xml:space="preserve">In Tabel 3 wordt aangegeven wat de kosten zijn voor de stroomvoorziening als omschreven in het PVE. </t>
    </r>
    <r>
      <rPr>
        <u/>
        <sz val="11"/>
        <rFont val="Calibri (Hoofdtekst)"/>
      </rPr>
      <t>De prijzen worden gegeven per jaar.</t>
    </r>
  </si>
  <si>
    <t>3-2</t>
  </si>
  <si>
    <t>Totaalprijs stroomvoorziening, exclusief BTW</t>
  </si>
  <si>
    <t>Tabel 4: Prijsoverzicht reinigen</t>
  </si>
  <si>
    <r>
      <t xml:space="preserve">In Tabel 4 wordt aangegeven wat de kosten zijn voor het reinigen als omschreven in het PVE. </t>
    </r>
    <r>
      <rPr>
        <u/>
        <sz val="11"/>
        <rFont val="Calibri (Hoofdtekst)"/>
      </rPr>
      <t>De prijzen worden gegeven per jaar.</t>
    </r>
  </si>
  <si>
    <t>Tabel 5: Prijsoverzicht verrekenprijzen veelgebruikte (reserve/vervangings) onderdelen</t>
  </si>
  <si>
    <t>Vervolg tabel 5: Prijsoverzicht verrekenprijzen veelgebruikte (reserve/vervangings) onderdelen</t>
  </si>
  <si>
    <t>Tabel 3: Prijsoverzicht stroomvoorziening</t>
  </si>
  <si>
    <t>Prijsoverzicht stroomvoorziening</t>
  </si>
  <si>
    <t>5-1</t>
  </si>
  <si>
    <t>5-2</t>
  </si>
  <si>
    <t>5-3</t>
  </si>
  <si>
    <t>5-4</t>
  </si>
  <si>
    <t>5-5</t>
  </si>
  <si>
    <t>5-6</t>
  </si>
  <si>
    <t>5-7</t>
  </si>
  <si>
    <t>5-8</t>
  </si>
  <si>
    <t>5-9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</si>
  <si>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</si>
  <si>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</si>
  <si>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</si>
  <si>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</si>
  <si>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</si>
  <si>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</si>
  <si>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</si>
  <si>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</si>
  <si>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</si>
  <si>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</si>
  <si>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</si>
  <si>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</si>
  <si>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</si>
  <si>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</si>
  <si>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</si>
  <si>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</si>
  <si>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</si>
  <si>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</si>
  <si>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</si>
  <si>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</si>
  <si>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</si>
  <si>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</si>
  <si>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</si>
  <si>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</si>
  <si>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</si>
  <si>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</si>
  <si>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</si>
  <si>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</si>
  <si>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</si>
  <si>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</si>
  <si>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</si>
  <si>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</si>
  <si>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</si>
  <si>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</si>
  <si>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Verhelpen van storing aan alle drukriolering gemalen tussen 7:00uur en 16:30uur op maandag t/m vrijdag.</t>
  </si>
  <si>
    <t>Verhelpen van storing aan alle nat opgestelde gemalen tussen 7:00uur en 16:30uur op maandag t/m vrijdag.</t>
  </si>
  <si>
    <t>Verhelpen van storing aan alle droog opgestelde gemalen tussen 7:00uur en 16:30uur op maandag t/m vrijdag.</t>
  </si>
  <si>
    <t>BTW 21%</t>
  </si>
  <si>
    <t>2-7</t>
  </si>
  <si>
    <t>1-22</t>
  </si>
  <si>
    <t>1-23</t>
  </si>
  <si>
    <t>Droog opgesteld gemaal Holy exclusief 2 DWA pompen</t>
  </si>
  <si>
    <t>Droog opgesteld gemaal Holy inclusief 2 DWA pompen</t>
  </si>
  <si>
    <t>Droog opgesteld gemaal Vettenoord exclusief 1 RWA pomp</t>
  </si>
  <si>
    <t>Droog opgesteld gemaal Vettenoord inclusief 1 RWA pomp</t>
  </si>
  <si>
    <t>Tabel 6: Prijsoverzicht vaste prijzen voor pompen en besturingssystemen</t>
  </si>
  <si>
    <t>6-1</t>
  </si>
  <si>
    <t>6-2</t>
  </si>
  <si>
    <t>KSB pompen</t>
  </si>
  <si>
    <t>6-3</t>
  </si>
  <si>
    <t>Kortings-percentage</t>
  </si>
  <si>
    <t>Flygt pompen</t>
  </si>
  <si>
    <t>Flygt besturingssytemen</t>
  </si>
  <si>
    <t>Prijsoverzicht vaste prijzen voor pompen en besturingssystemen</t>
  </si>
  <si>
    <t>Totaalprijs vaste prijzen voor pompen en besturingssystemen, exclusief BTW</t>
  </si>
  <si>
    <t>In Tabel 5 wordt aangegeven wat de kosten zijn voor het leveren en installeren van onderdelen voor de gemalen als omschreven in het aanbestedingsdocument.</t>
  </si>
  <si>
    <t>In Tabel 6 wordt aangegeven wat de kortingspercentages zijn op de brutoprijzen van te leveren pompen en besturingssytemen als omschreven in het aanbestedingsdocument.</t>
  </si>
  <si>
    <t>Tabel 7: Stelposten</t>
  </si>
  <si>
    <t>7-1</t>
  </si>
  <si>
    <t>7-2</t>
  </si>
  <si>
    <t>Stelpost afsluiters / terugslagkleppen</t>
  </si>
  <si>
    <t>Totaal prijs</t>
  </si>
  <si>
    <t>Stelpost incl. korting</t>
  </si>
  <si>
    <t>Stelpost per jaar</t>
  </si>
  <si>
    <t>Totaalprijs stelposten, exclusief BTW</t>
  </si>
  <si>
    <t>Stelpost divers leidingwerk</t>
  </si>
  <si>
    <t>In Tabel 7 wordt aangegeven welke stelposten per jaar worden opgenomen voor het leveren en installeren van afsluiters / terugslagkleppen en divers leidingwerk als omschreven in het aanbestedingsdocument.</t>
  </si>
  <si>
    <t>Prijsoverzicht stelposten</t>
  </si>
  <si>
    <t>Vervangen pomp als directielevering</t>
  </si>
  <si>
    <t>Vervangen pompen afgeprijst volgens tabel 6</t>
  </si>
  <si>
    <t>Vervangen van besturingssystemen afgeprijst volgens tabel 6</t>
  </si>
  <si>
    <t>Subtotaal tabel 5</t>
  </si>
  <si>
    <t>Tabel 8: Prijsoverzicht totaal</t>
  </si>
  <si>
    <t>In Tabel 8 worden de totaal prijzen van bovenstaande tabellen weergegeven en de totaalprijs. De totale inschrijfsom dient te worden ingevuld op het inschrijvingsbiljet.</t>
  </si>
  <si>
    <t>Verhelpen van storing aan alle drukriolering gemalen voor 7:00uur en na 16:30uur op maandag t/m vrijdag, zaterdagen, zondagen en officiële feestdagen.</t>
  </si>
  <si>
    <t>Verhelpen van storing aan alle nat opgestelde gemalen voor 7:00uur en na 16:30uur op maandag t/m vrijdag, zaterdagen, zondagen en officiële feestdagen.</t>
  </si>
  <si>
    <t>Verhelpen van storing aan alle droog opgestelde gemalen voor 7:00uur en na 16:30uur op maandag t/m vrijdag, zaterdagen, zondagen en officiële feestdagen.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</si>
</sst>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quot;€&quot;\ * #,##0.00_ ;_ &quot;€&quot;\ * \-#,##0.00_ ;_ &quot;€&quot;\ * &quot;-&quot;??_ ;_ @_ "/>
    <numFmt numFmtId="164" formatCode="_(&quot;€&quot;\ * #,##0.00_);_(&quot;€&quot;\ * \(#,##0.00\);_(&quot;€&quot;\ * &quot;-&quot;??_);_(@_)"/>
    <numFmt numFmtId="165" formatCode="_ [$€-413]\ * #,##0.00_ ;_ [$€-413]\ * \-#,##0.00_ ;_ [$€-413]\ * &quot;-&quot;??_ ;_ @_ "/>
  </numFmts>
  <fonts count="13">
    <font>
      <sz val="12"/>
      <color theme="1"/>
      <name val="Calibri"/>
      <family val="2"/>
      <scheme val="minor"/>
    </font>
    <font>
      <b/>
      <sz val="11"/>
      <color rgb="FFFF0000"/>
      <name val="Calibri"/>
      <family val="2"/>
      <scheme val="minor"/>
    </font>
    <font>
      <sz val="11"/>
      <color theme="1"/>
      <name val="Calibri"/>
      <family val="2"/>
      <scheme val="minor"/>
    </font>
    <font>
      <sz val="24"/>
      <color rgb="FFFF0000"/>
      <name val="Calibri"/>
      <family val="2"/>
      <scheme val="minor"/>
    </font>
    <font>
      <sz val="11"/>
      <name val="Calibri"/>
      <family val="2"/>
      <scheme val="minor"/>
    </font>
    <font>
      <i/>
      <sz val="11"/>
      <name val="Calibri"/>
      <family val="2"/>
      <scheme val="minor"/>
    </font>
    <font>
      <b/>
      <sz val="11"/>
      <color theme="0"/>
      <name val="Calibri"/>
      <family val="2"/>
      <scheme val="minor"/>
    </font>
    <font>
      <sz val="9"/>
      <color rgb="FFFF0000"/>
      <name val="Calibri"/>
      <family val="2"/>
      <scheme val="minor"/>
    </font>
    <font>
      <b/>
      <sz val="9"/>
      <color rgb="FFFF0000"/>
      <name val="Calibri"/>
      <family val="2"/>
      <scheme val="minor"/>
    </font>
    <font>
      <b/>
      <sz val="11"/>
      <name val="Calibri (Hoofdtekst)"/>
    </font>
    <font>
      <u/>
      <sz val="11"/>
      <name val="Calibri (Hoofdtekst)"/>
    </font>
    <font>
      <sz val="9"/>
      <color theme="1"/>
      <name val="Calibri"/>
      <family val="2"/>
      <scheme val="minor"/>
    </font>
    <font>
      <sz val="12"/>
      <color theme="1"/>
      <name val="Calibri"/>
      <family val="2"/>
      <scheme val="minor"/>
    </font>
  </fonts>
  <fills count="5">
    <fill>
      <patternFill patternType="none"/>
    </fill>
    <fill>
      <patternFill patternType="gray125"/>
    </fill>
    <fill>
      <patternFill patternType="solid">
        <fgColor rgb="FFFF0000"/>
        <bgColor indexed="64"/>
      </patternFill>
    </fill>
    <fill>
      <patternFill patternType="solid">
        <fgColor theme="7" tint="0.79998168889431442"/>
        <bgColor indexed="64"/>
      </patternFill>
    </fill>
    <fill>
      <patternFill patternType="solid">
        <fgColor auto="1"/>
        <bgColor auto="1"/>
      </patternFill>
    </fill>
  </fills>
  <borders count="2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indexed="64"/>
      </left>
      <right style="thin">
        <color indexed="64"/>
      </right>
      <top style="dotted">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theme="0"/>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thin">
        <color theme="0"/>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s>
  <cellStyleXfs count="2">
    <xf numFmtId="0" fontId="0" fillId="0" borderId="0"/>
    <xf numFmtId="9" fontId="12" fillId="0" borderId="0" applyFont="0" applyFill="0" applyBorder="0" applyAlignment="0" applyProtection="0"/>
  </cellStyleXfs>
  <cellXfs count="98">
    <xf numFmtId="0" fontId="0" fillId="0" borderId="0" xfId="0"/>
    <xf numFmtId="0" fontId="2" fillId="0" borderId="0" xfId="0" applyFont="1"/>
    <xf numFmtId="0" fontId="2" fillId="0" borderId="0" xfId="0" applyFont="1" applyAlignment="1">
      <alignment vertical="center"/>
    </xf>
    <xf numFmtId="0" fontId="6" fillId="2" borderId="8" xfId="0" applyFont="1" applyFill="1" applyBorder="1"/>
    <xf numFmtId="0" fontId="6" fillId="2" borderId="9" xfId="0" applyFont="1" applyFill="1" applyBorder="1"/>
    <xf numFmtId="0" fontId="6" fillId="2" borderId="10" xfId="0" applyFont="1" applyFill="1" applyBorder="1"/>
    <xf numFmtId="0" fontId="2" fillId="0" borderId="3" xfId="0" applyFont="1" applyBorder="1"/>
    <xf numFmtId="0" fontId="2" fillId="0" borderId="3" xfId="0" applyFont="1" applyBorder="1" applyAlignment="1">
      <alignment horizontal="center"/>
    </xf>
    <xf numFmtId="165" fontId="2" fillId="0" borderId="3" xfId="0" applyNumberFormat="1" applyFont="1" applyBorder="1"/>
    <xf numFmtId="0" fontId="2" fillId="0" borderId="4" xfId="0" applyFont="1" applyBorder="1"/>
    <xf numFmtId="0" fontId="2" fillId="0" borderId="4" xfId="0" applyFont="1" applyBorder="1" applyAlignment="1">
      <alignment horizontal="center"/>
    </xf>
    <xf numFmtId="165" fontId="2" fillId="0" borderId="4" xfId="0" applyNumberFormat="1" applyFont="1" applyBorder="1"/>
    <xf numFmtId="0" fontId="2" fillId="0" borderId="11" xfId="0" applyFont="1" applyBorder="1"/>
    <xf numFmtId="0" fontId="2" fillId="0" borderId="11" xfId="0" applyFont="1" applyBorder="1" applyAlignment="1">
      <alignment horizontal="center"/>
    </xf>
    <xf numFmtId="165" fontId="2" fillId="0" borderId="11" xfId="0" applyNumberFormat="1" applyFont="1" applyBorder="1"/>
    <xf numFmtId="0" fontId="2" fillId="0" borderId="5" xfId="0" applyFont="1" applyBorder="1"/>
    <xf numFmtId="0" fontId="2" fillId="0" borderId="5" xfId="0" applyFont="1" applyBorder="1" applyAlignment="1">
      <alignment horizontal="center"/>
    </xf>
    <xf numFmtId="165" fontId="2" fillId="0" borderId="5" xfId="0" applyNumberFormat="1" applyFont="1" applyBorder="1"/>
    <xf numFmtId="165" fontId="1" fillId="0" borderId="1" xfId="0" applyNumberFormat="1" applyFont="1" applyBorder="1"/>
    <xf numFmtId="0" fontId="2" fillId="0" borderId="5" xfId="0" applyFont="1" applyBorder="1" applyAlignment="1">
      <alignment horizontal="left" wrapText="1"/>
    </xf>
    <xf numFmtId="0" fontId="1" fillId="0" borderId="0" xfId="0" applyFont="1" applyBorder="1" applyAlignment="1">
      <alignment horizontal="right"/>
    </xf>
    <xf numFmtId="165" fontId="1" fillId="0" borderId="0" xfId="0" applyNumberFormat="1" applyFont="1" applyBorder="1"/>
    <xf numFmtId="165" fontId="2" fillId="4" borderId="3" xfId="0" applyNumberFormat="1" applyFont="1" applyFill="1" applyBorder="1"/>
    <xf numFmtId="165" fontId="2" fillId="4" borderId="4" xfId="0" applyNumberFormat="1" applyFont="1" applyFill="1" applyBorder="1"/>
    <xf numFmtId="0" fontId="2" fillId="0" borderId="4" xfId="0" applyFont="1" applyBorder="1" applyAlignment="1">
      <alignment vertical="center"/>
    </xf>
    <xf numFmtId="0" fontId="2" fillId="0" borderId="4" xfId="0" applyFont="1" applyBorder="1" applyAlignment="1">
      <alignment horizontal="center" vertical="center"/>
    </xf>
    <xf numFmtId="165" fontId="2" fillId="0" borderId="14" xfId="0" applyNumberFormat="1" applyFont="1" applyBorder="1"/>
    <xf numFmtId="164" fontId="1" fillId="0" borderId="1" xfId="0" applyNumberFormat="1" applyFont="1" applyBorder="1" applyAlignment="1"/>
    <xf numFmtId="165" fontId="2" fillId="0" borderId="0" xfId="0" applyNumberFormat="1" applyFont="1"/>
    <xf numFmtId="165" fontId="2" fillId="3" borderId="3" xfId="0" applyNumberFormat="1" applyFont="1" applyFill="1" applyBorder="1" applyProtection="1">
      <protection locked="0"/>
    </xf>
    <xf numFmtId="165" fontId="2" fillId="3" borderId="4" xfId="0" applyNumberFormat="1" applyFont="1" applyFill="1" applyBorder="1" applyProtection="1">
      <protection locked="0"/>
    </xf>
    <xf numFmtId="165" fontId="2" fillId="3" borderId="11" xfId="0" applyNumberFormat="1" applyFont="1" applyFill="1" applyBorder="1" applyProtection="1">
      <protection locked="0"/>
    </xf>
    <xf numFmtId="165" fontId="2" fillId="3" borderId="5" xfId="0" applyNumberFormat="1" applyFont="1" applyFill="1" applyBorder="1" applyProtection="1">
      <protection locked="0"/>
    </xf>
    <xf numFmtId="165" fontId="2" fillId="3" borderId="4" xfId="0" applyNumberFormat="1" applyFont="1" applyFill="1" applyBorder="1" applyAlignment="1" applyProtection="1">
      <alignment vertical="center"/>
      <protection locked="0"/>
    </xf>
    <xf numFmtId="49" fontId="2" fillId="0" borderId="3" xfId="0" applyNumberFormat="1" applyFont="1" applyBorder="1" applyAlignment="1">
      <alignment horizontal="right"/>
    </xf>
    <xf numFmtId="49" fontId="2" fillId="0" borderId="4" xfId="0" applyNumberFormat="1" applyFont="1" applyBorder="1" applyAlignment="1">
      <alignment horizontal="right"/>
    </xf>
    <xf numFmtId="49" fontId="2" fillId="0" borderId="11" xfId="0" applyNumberFormat="1" applyFont="1" applyBorder="1" applyAlignment="1">
      <alignment horizontal="right"/>
    </xf>
    <xf numFmtId="49" fontId="2" fillId="0" borderId="5" xfId="0" applyNumberFormat="1" applyFont="1" applyBorder="1" applyAlignment="1">
      <alignment horizontal="right"/>
    </xf>
    <xf numFmtId="49" fontId="2" fillId="0" borderId="4" xfId="0" applyNumberFormat="1" applyFont="1" applyBorder="1" applyAlignment="1">
      <alignment horizontal="right" vertical="center"/>
    </xf>
    <xf numFmtId="165" fontId="7" fillId="0" borderId="1" xfId="0" applyNumberFormat="1" applyFont="1" applyBorder="1"/>
    <xf numFmtId="0" fontId="11" fillId="0" borderId="0" xfId="0" applyFont="1"/>
    <xf numFmtId="0" fontId="7" fillId="0" borderId="1" xfId="0" applyFont="1" applyBorder="1" applyAlignment="1">
      <alignment horizontal="right"/>
    </xf>
    <xf numFmtId="0" fontId="7" fillId="0" borderId="20" xfId="0" applyFont="1" applyBorder="1" applyAlignment="1"/>
    <xf numFmtId="0" fontId="7" fillId="0" borderId="21" xfId="0" applyFont="1" applyBorder="1" applyAlignment="1"/>
    <xf numFmtId="0" fontId="2" fillId="0" borderId="4" xfId="0" applyFont="1" applyFill="1" applyBorder="1"/>
    <xf numFmtId="49" fontId="4" fillId="0" borderId="0" xfId="0" applyNumberFormat="1" applyFont="1" applyAlignment="1">
      <alignment horizontal="left"/>
    </xf>
    <xf numFmtId="0" fontId="2" fillId="0" borderId="0" xfId="0" applyFont="1" applyFill="1"/>
    <xf numFmtId="16" fontId="2" fillId="0" borderId="0" xfId="0" applyNumberFormat="1" applyFont="1"/>
    <xf numFmtId="0" fontId="2" fillId="0" borderId="3" xfId="0" applyFont="1" applyBorder="1" applyAlignment="1">
      <alignment wrapText="1"/>
    </xf>
    <xf numFmtId="0" fontId="6" fillId="2" borderId="9" xfId="0" applyFont="1" applyFill="1" applyBorder="1" applyAlignment="1">
      <alignment horizontal="center" wrapText="1"/>
    </xf>
    <xf numFmtId="0" fontId="6" fillId="2" borderId="10" xfId="0" applyFont="1" applyFill="1" applyBorder="1" applyAlignment="1">
      <alignment horizontal="center" wrapText="1"/>
    </xf>
    <xf numFmtId="44" fontId="0" fillId="0" borderId="0" xfId="0" applyNumberFormat="1"/>
    <xf numFmtId="165" fontId="2" fillId="0" borderId="20" xfId="0" applyNumberFormat="1" applyFont="1" applyFill="1" applyBorder="1"/>
    <xf numFmtId="0" fontId="2" fillId="0" borderId="3" xfId="0" applyFont="1" applyBorder="1" applyAlignment="1">
      <alignment vertical="center"/>
    </xf>
    <xf numFmtId="165" fontId="2" fillId="3" borderId="3" xfId="0" applyNumberFormat="1" applyFont="1" applyFill="1" applyBorder="1" applyAlignment="1" applyProtection="1">
      <alignment vertical="center"/>
      <protection locked="0"/>
    </xf>
    <xf numFmtId="165" fontId="2" fillId="0" borderId="3" xfId="0" applyNumberFormat="1" applyFont="1" applyBorder="1" applyAlignment="1">
      <alignment vertical="center"/>
    </xf>
    <xf numFmtId="165" fontId="2" fillId="0" borderId="4" xfId="0" applyNumberFormat="1" applyFont="1" applyBorder="1" applyAlignment="1">
      <alignment vertical="center"/>
    </xf>
    <xf numFmtId="0" fontId="2" fillId="0" borderId="5" xfId="0" applyFont="1" applyBorder="1" applyAlignment="1">
      <alignment vertical="center"/>
    </xf>
    <xf numFmtId="165" fontId="2" fillId="3" borderId="5" xfId="0" applyNumberFormat="1" applyFont="1" applyFill="1" applyBorder="1" applyAlignment="1" applyProtection="1">
      <alignment vertical="center"/>
      <protection locked="0"/>
    </xf>
    <xf numFmtId="165" fontId="2" fillId="0" borderId="5" xfId="0" applyNumberFormat="1" applyFont="1" applyBorder="1" applyAlignment="1">
      <alignment vertical="center"/>
    </xf>
    <xf numFmtId="49" fontId="2" fillId="0" borderId="3" xfId="0" applyNumberFormat="1" applyFont="1" applyBorder="1" applyAlignment="1">
      <alignment horizontal="right" vertical="center"/>
    </xf>
    <xf numFmtId="0" fontId="2" fillId="0" borderId="3" xfId="0" applyFont="1" applyBorder="1" applyAlignment="1">
      <alignment horizontal="center" vertical="center"/>
    </xf>
    <xf numFmtId="49" fontId="4" fillId="0" borderId="0" xfId="0" applyNumberFormat="1" applyFont="1" applyAlignment="1">
      <alignment horizontal="left"/>
    </xf>
    <xf numFmtId="49" fontId="2" fillId="0" borderId="23" xfId="0" applyNumberFormat="1" applyFont="1" applyBorder="1" applyAlignment="1">
      <alignment horizontal="right"/>
    </xf>
    <xf numFmtId="0" fontId="6" fillId="2" borderId="9" xfId="0" applyFont="1" applyFill="1" applyBorder="1" applyAlignment="1">
      <alignment wrapText="1"/>
    </xf>
    <xf numFmtId="9" fontId="2" fillId="3" borderId="3" xfId="1" applyFont="1" applyFill="1" applyBorder="1" applyProtection="1">
      <protection locked="0"/>
    </xf>
    <xf numFmtId="9" fontId="2" fillId="3" borderId="23" xfId="1" applyFont="1" applyFill="1" applyBorder="1" applyProtection="1">
      <protection locked="0"/>
    </xf>
    <xf numFmtId="9" fontId="2" fillId="3" borderId="5" xfId="1" applyFont="1" applyFill="1" applyBorder="1" applyProtection="1">
      <protection locked="0"/>
    </xf>
    <xf numFmtId="44" fontId="2" fillId="0" borderId="3" xfId="0" applyNumberFormat="1" applyFont="1" applyBorder="1"/>
    <xf numFmtId="44" fontId="2" fillId="0" borderId="23" xfId="0" applyNumberFormat="1" applyFont="1" applyBorder="1"/>
    <xf numFmtId="44" fontId="2" fillId="0" borderId="5" xfId="0" applyNumberFormat="1" applyFont="1" applyBorder="1"/>
    <xf numFmtId="0" fontId="6" fillId="2" borderId="10" xfId="0" applyFont="1" applyFill="1" applyBorder="1" applyAlignment="1">
      <alignment wrapText="1"/>
    </xf>
    <xf numFmtId="0" fontId="6" fillId="2" borderId="19" xfId="0" applyFont="1" applyFill="1" applyBorder="1" applyAlignment="1">
      <alignment horizontal="left"/>
    </xf>
    <xf numFmtId="0" fontId="6" fillId="2" borderId="7" xfId="0" applyFont="1" applyFill="1" applyBorder="1" applyAlignment="1">
      <alignment horizontal="left"/>
    </xf>
    <xf numFmtId="49" fontId="8" fillId="0" borderId="0" xfId="0" applyNumberFormat="1" applyFont="1" applyAlignment="1">
      <alignment horizontal="left"/>
    </xf>
    <xf numFmtId="49" fontId="1" fillId="0" borderId="0" xfId="0" applyNumberFormat="1" applyFont="1" applyAlignment="1">
      <alignment horizontal="left"/>
    </xf>
    <xf numFmtId="49" fontId="2" fillId="0" borderId="0" xfId="0" applyNumberFormat="1" applyFont="1" applyAlignment="1">
      <alignment horizontal="left" wrapText="1"/>
    </xf>
    <xf numFmtId="49" fontId="4" fillId="0" borderId="0" xfId="0" applyNumberFormat="1" applyFont="1" applyAlignment="1">
      <alignment horizontal="left" wrapText="1"/>
    </xf>
    <xf numFmtId="0" fontId="7" fillId="0" borderId="2" xfId="0" applyFont="1" applyBorder="1" applyAlignment="1">
      <alignment horizontal="left"/>
    </xf>
    <xf numFmtId="0" fontId="1" fillId="0" borderId="1" xfId="0" applyFont="1" applyBorder="1" applyAlignment="1">
      <alignment horizontal="right"/>
    </xf>
    <xf numFmtId="0" fontId="6" fillId="2" borderId="24" xfId="0" applyFont="1" applyFill="1" applyBorder="1" applyAlignment="1">
      <alignment horizontal="left"/>
    </xf>
    <xf numFmtId="0" fontId="2" fillId="0" borderId="15" xfId="0" applyFont="1" applyBorder="1" applyAlignment="1">
      <alignment horizontal="left"/>
    </xf>
    <xf numFmtId="0" fontId="2" fillId="0" borderId="25" xfId="0" applyFont="1" applyBorder="1" applyAlignment="1">
      <alignment horizontal="left"/>
    </xf>
    <xf numFmtId="0" fontId="2" fillId="0" borderId="17" xfId="0" applyFont="1" applyBorder="1" applyAlignment="1">
      <alignment horizontal="left"/>
    </xf>
    <xf numFmtId="0" fontId="2" fillId="0" borderId="26" xfId="0" applyFont="1" applyBorder="1" applyAlignment="1">
      <alignment horizontal="left"/>
    </xf>
    <xf numFmtId="0" fontId="2" fillId="0" borderId="16" xfId="0" applyFont="1" applyBorder="1" applyAlignment="1">
      <alignment horizontal="left"/>
    </xf>
    <xf numFmtId="0" fontId="2" fillId="0" borderId="18" xfId="0" applyFont="1" applyBorder="1" applyAlignment="1">
      <alignment horizontal="left"/>
    </xf>
    <xf numFmtId="49" fontId="4" fillId="0" borderId="0" xfId="0" applyNumberFormat="1" applyFont="1" applyAlignment="1">
      <alignment horizontal="left"/>
    </xf>
    <xf numFmtId="0" fontId="1" fillId="0" borderId="6" xfId="0" applyFont="1" applyBorder="1" applyAlignment="1">
      <alignment horizontal="right"/>
    </xf>
    <xf numFmtId="0" fontId="1" fillId="0" borderId="7" xfId="0" applyFont="1" applyBorder="1" applyAlignment="1">
      <alignment horizontal="right"/>
    </xf>
    <xf numFmtId="0" fontId="2" fillId="0" borderId="12" xfId="0" applyFont="1" applyBorder="1" applyAlignment="1">
      <alignment horizontal="left"/>
    </xf>
    <xf numFmtId="0" fontId="2" fillId="0" borderId="13" xfId="0" applyFont="1" applyBorder="1" applyAlignment="1">
      <alignment horizontal="left"/>
    </xf>
    <xf numFmtId="0" fontId="3" fillId="0" borderId="0" xfId="0" applyFont="1" applyAlignment="1">
      <alignment horizontal="left" vertical="center"/>
    </xf>
    <xf numFmtId="49" fontId="2" fillId="0" borderId="0" xfId="0" applyNumberFormat="1" applyFont="1" applyAlignment="1">
      <alignment horizontal="left"/>
    </xf>
    <xf numFmtId="0" fontId="4" fillId="0" borderId="0" xfId="0" applyFont="1" applyAlignment="1">
      <alignment horizontal="left" wrapText="1"/>
    </xf>
    <xf numFmtId="49" fontId="5" fillId="0" borderId="0" xfId="0" applyNumberFormat="1" applyFont="1" applyAlignment="1">
      <alignment horizontal="left" vertical="center" wrapText="1"/>
    </xf>
    <xf numFmtId="0" fontId="7" fillId="0" borderId="22" xfId="0" applyFont="1" applyBorder="1" applyAlignment="1">
      <alignment horizontal="left"/>
    </xf>
    <xf numFmtId="0" fontId="2" fillId="0" borderId="27" xfId="0" applyFont="1" applyBorder="1" applyAlignment="1">
      <alignment horizontal="left"/>
    </xf>
  </cellXfs>
  <cellStyles count="2">
    <cellStyle name="Procent" xfId="1" builtinId="5"/>
    <cellStyle name="Standaard" xfId="0" builtinId="0"/>
  </cellStyles>
  <dxfs count="0"/>
  <tableStyles count="0" defaultTableStyle="TableStyleMedium2" defaultPivotStyle="PivotStyleLight16"/>
  <colors>
    <mruColors>
      <color rgb="FFFF2600"/>
      <color rgb="FFE95A59"/>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366257</xdr:colOff>
      <xdr:row>0</xdr:row>
      <xdr:rowOff>0</xdr:rowOff>
    </xdr:from>
    <xdr:to>
      <xdr:col>5</xdr:col>
      <xdr:colOff>840154</xdr:colOff>
      <xdr:row>1</xdr:row>
      <xdr:rowOff>0</xdr:rowOff>
    </xdr:to>
    <xdr:pic>
      <xdr:nvPicPr>
        <xdr:cNvPr id="2" name="Afbeelding 1">
          <a:extLst>
            <a:ext uri="{FF2B5EF4-FFF2-40B4-BE49-F238E27FC236}">
              <a16:creationId xmlns="" xmlns:a16="http://schemas.microsoft.com/office/drawing/2014/main" id="{C2EBCD79-161D-FA45-889A-7617746B54B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33334" y="0"/>
          <a:ext cx="1431282" cy="1426308"/>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7"/>
  <sheetViews>
    <sheetView tabSelected="1" zoomScale="130" zoomScaleNormal="130" workbookViewId="0">
      <selection activeCell="E13" sqref="E13"/>
    </sheetView>
  </sheetViews>
  <sheetFormatPr defaultColWidth="11" defaultRowHeight="15.75"/>
  <cols>
    <col min="1" max="1" width="7.875" bestFit="1" customWidth="1"/>
    <col min="2" max="2" width="77" customWidth="1"/>
    <col min="3" max="3" width="9" customWidth="1"/>
    <col min="4" max="6" width="12.5" customWidth="1"/>
    <col min="7" max="7" width="11.625" bestFit="1" customWidth="1"/>
  </cols>
  <sheetData>
    <row r="1" spans="1:6" ht="111.95" customHeight="1">
      <c r="A1" s="92" t="s">
        <v>22</v>
      </c>
      <c r="B1" s="92"/>
      <c r="C1" s="92"/>
      <c r="D1" s="92"/>
      <c r="E1" s="92"/>
      <c r="F1" s="92"/>
    </row>
    <row r="3" spans="1:6" s="1" customFormat="1" ht="15">
      <c r="A3" s="93" t="s">
        <v>0</v>
      </c>
      <c r="B3" s="93"/>
      <c r="C3" s="93"/>
      <c r="D3" s="93"/>
      <c r="E3" s="93"/>
      <c r="F3" s="93"/>
    </row>
    <row r="4" spans="1:6" s="1" customFormat="1" ht="60" customHeight="1">
      <c r="A4" s="94" t="s">
        <v>28</v>
      </c>
      <c r="B4" s="94"/>
      <c r="C4" s="94"/>
      <c r="D4" s="94"/>
      <c r="E4" s="94"/>
      <c r="F4" s="94"/>
    </row>
    <row r="5" spans="1:6" s="1" customFormat="1" ht="15"/>
    <row r="6" spans="1:6" s="1" customFormat="1" ht="30" customHeight="1">
      <c r="A6" s="95" t="s">
        <v>1</v>
      </c>
      <c r="B6" s="95"/>
      <c r="C6" s="95"/>
      <c r="D6" s="95"/>
      <c r="E6" s="95"/>
      <c r="F6" s="95"/>
    </row>
    <row r="7" spans="1:6" s="1" customFormat="1" ht="15"/>
    <row r="8" spans="1:6" s="1" customFormat="1" ht="15">
      <c r="A8" s="75" t="s">
        <v>2</v>
      </c>
      <c r="B8" s="75"/>
      <c r="C8" s="75"/>
      <c r="D8" s="75"/>
      <c r="E8" s="75"/>
      <c r="F8" s="75"/>
    </row>
    <row r="9" spans="1:6" s="1" customFormat="1" ht="15">
      <c r="A9" s="77" t="s">
        <v>30</v>
      </c>
      <c r="B9" s="77"/>
      <c r="C9" s="77"/>
      <c r="D9" s="77"/>
      <c r="E9" s="77"/>
      <c r="F9" s="77"/>
    </row>
    <row r="10" spans="1:6" s="1" customFormat="1" ht="15"/>
    <row r="11" spans="1:6" s="1" customFormat="1" ht="15">
      <c r="A11" s="78" t="s">
        <v>17</v>
      </c>
      <c r="B11" s="78"/>
      <c r="C11" s="78"/>
      <c r="D11" s="78"/>
      <c r="E11" s="78"/>
      <c r="F11" s="78"/>
    </row>
    <row r="12" spans="1:6" s="1" customFormat="1" ht="15">
      <c r="A12" s="3" t="s">
        <v>3</v>
      </c>
      <c r="B12" s="4" t="s">
        <v>4</v>
      </c>
      <c r="C12" s="4" t="s">
        <v>5</v>
      </c>
      <c r="D12" s="4" t="s">
        <v>6</v>
      </c>
      <c r="E12" s="4" t="s">
        <v>7</v>
      </c>
      <c r="F12" s="5" t="s">
        <v>8</v>
      </c>
    </row>
    <row r="13" spans="1:6" s="1" customFormat="1" ht="15">
      <c r="A13" s="34" t="s">
        <v>37</v>
      </c>
      <c r="B13" s="6" t="s">
        <v>36</v>
      </c>
      <c r="C13" s="7" t="s">
        <v>10</v>
      </c>
      <c r="D13" s="6">
        <v>58</v>
      </c>
      <c r="E13" s="29"/>
      <c r="F13" s="8">
        <f>D13*E13</f>
        <v>0</v>
      </c>
    </row>
    <row r="14" spans="1:6" s="1" customFormat="1" ht="15">
      <c r="A14" s="35" t="s">
        <v>38</v>
      </c>
      <c r="B14" s="9" t="s">
        <v>11</v>
      </c>
      <c r="C14" s="10" t="s">
        <v>10</v>
      </c>
      <c r="D14" s="9">
        <v>5</v>
      </c>
      <c r="E14" s="30"/>
      <c r="F14" s="11">
        <f t="shared" ref="F14:F18" si="0">D14*E14</f>
        <v>0</v>
      </c>
    </row>
    <row r="15" spans="1:6" s="1" customFormat="1" ht="15">
      <c r="A15" s="35" t="s">
        <v>39</v>
      </c>
      <c r="B15" s="9" t="s">
        <v>33</v>
      </c>
      <c r="C15" s="10" t="s">
        <v>10</v>
      </c>
      <c r="D15" s="9">
        <v>14</v>
      </c>
      <c r="E15" s="30"/>
      <c r="F15" s="11">
        <f t="shared" si="0"/>
        <v>0</v>
      </c>
    </row>
    <row r="16" spans="1:6" s="1" customFormat="1" ht="15">
      <c r="A16" s="35" t="s">
        <v>40</v>
      </c>
      <c r="B16" s="9" t="s">
        <v>34</v>
      </c>
      <c r="C16" s="10" t="s">
        <v>10</v>
      </c>
      <c r="D16" s="9">
        <v>23</v>
      </c>
      <c r="E16" s="30"/>
      <c r="F16" s="11">
        <f t="shared" si="0"/>
        <v>0</v>
      </c>
    </row>
    <row r="17" spans="1:6" s="1" customFormat="1" ht="15">
      <c r="A17" s="35" t="s">
        <v>41</v>
      </c>
      <c r="B17" s="9" t="s">
        <v>35</v>
      </c>
      <c r="C17" s="10" t="s">
        <v>10</v>
      </c>
      <c r="D17" s="9">
        <v>4</v>
      </c>
      <c r="E17" s="30"/>
      <c r="F17" s="11">
        <f t="shared" si="0"/>
        <v>0</v>
      </c>
    </row>
    <row r="18" spans="1:6" s="1" customFormat="1" ht="15">
      <c r="A18" s="35" t="s">
        <v>42</v>
      </c>
      <c r="B18" s="9" t="s">
        <v>12</v>
      </c>
      <c r="C18" s="10" t="s">
        <v>10</v>
      </c>
      <c r="D18" s="9">
        <v>1</v>
      </c>
      <c r="E18" s="30"/>
      <c r="F18" s="11">
        <f t="shared" si="0"/>
        <v>0</v>
      </c>
    </row>
    <row r="19" spans="1:6" s="1" customFormat="1" ht="15">
      <c r="A19" s="36" t="s">
        <v>43</v>
      </c>
      <c r="B19" s="12" t="s">
        <v>13</v>
      </c>
      <c r="C19" s="13" t="s">
        <v>10</v>
      </c>
      <c r="D19" s="9">
        <v>4</v>
      </c>
      <c r="E19" s="30"/>
      <c r="F19" s="11">
        <f>D19*E19</f>
        <v>0</v>
      </c>
    </row>
    <row r="20" spans="1:6" s="1" customFormat="1" ht="15">
      <c r="A20" s="36" t="s">
        <v>44</v>
      </c>
      <c r="B20" s="12" t="s">
        <v>14</v>
      </c>
      <c r="C20" s="13" t="s">
        <v>10</v>
      </c>
      <c r="D20" s="9">
        <v>1</v>
      </c>
      <c r="E20" s="30"/>
      <c r="F20" s="11">
        <f>D20*E20</f>
        <v>0</v>
      </c>
    </row>
    <row r="21" spans="1:6" s="1" customFormat="1" ht="15">
      <c r="A21" s="36" t="s">
        <v>45</v>
      </c>
      <c r="B21" s="12" t="s">
        <v>15</v>
      </c>
      <c r="C21" s="13" t="s">
        <v>10</v>
      </c>
      <c r="D21" s="9">
        <v>15</v>
      </c>
      <c r="E21" s="30"/>
      <c r="F21" s="11">
        <f>D21*E21</f>
        <v>0</v>
      </c>
    </row>
    <row r="22" spans="1:6" s="1" customFormat="1" ht="15">
      <c r="A22" s="42"/>
      <c r="B22" s="42"/>
      <c r="C22" s="42"/>
      <c r="D22" s="43"/>
      <c r="E22" s="41" t="s">
        <v>116</v>
      </c>
      <c r="F22" s="39">
        <f>SUM(F13:F21)</f>
        <v>0</v>
      </c>
    </row>
    <row r="23" spans="1:6" s="1" customFormat="1" ht="15">
      <c r="A23" s="78" t="s">
        <v>123</v>
      </c>
      <c r="B23" s="78"/>
      <c r="C23" s="78"/>
      <c r="D23" s="96"/>
      <c r="E23" s="41" t="s">
        <v>116</v>
      </c>
      <c r="F23" s="39">
        <f>F22</f>
        <v>0</v>
      </c>
    </row>
    <row r="24" spans="1:6" s="1" customFormat="1" ht="15">
      <c r="A24" s="3" t="s">
        <v>3</v>
      </c>
      <c r="B24" s="4" t="s">
        <v>4</v>
      </c>
      <c r="C24" s="4" t="s">
        <v>5</v>
      </c>
      <c r="D24" s="4" t="s">
        <v>6</v>
      </c>
      <c r="E24" s="4" t="s">
        <v>7</v>
      </c>
      <c r="F24" s="5" t="s">
        <v>8</v>
      </c>
    </row>
    <row r="25" spans="1:6" s="1" customFormat="1" ht="15">
      <c r="A25" s="36" t="s">
        <v>46</v>
      </c>
      <c r="B25" s="12" t="s">
        <v>48</v>
      </c>
      <c r="C25" s="13" t="s">
        <v>10</v>
      </c>
      <c r="D25" s="12">
        <v>1</v>
      </c>
      <c r="E25" s="30"/>
      <c r="F25" s="11">
        <f t="shared" ref="F25:F36" si="1">D25*E25</f>
        <v>0</v>
      </c>
    </row>
    <row r="26" spans="1:6" s="1" customFormat="1" ht="15">
      <c r="A26" s="36" t="s">
        <v>47</v>
      </c>
      <c r="B26" s="12" t="s">
        <v>185</v>
      </c>
      <c r="C26" s="13" t="s">
        <v>10</v>
      </c>
      <c r="D26" s="12">
        <v>1</v>
      </c>
      <c r="E26" s="30"/>
      <c r="F26" s="11">
        <f t="shared" si="1"/>
        <v>0</v>
      </c>
    </row>
    <row r="27" spans="1:6" s="1" customFormat="1" ht="15">
      <c r="A27" s="36" t="s">
        <v>59</v>
      </c>
      <c r="B27" s="12" t="s">
        <v>186</v>
      </c>
      <c r="C27" s="13" t="s">
        <v>10</v>
      </c>
      <c r="D27" s="12">
        <v>1</v>
      </c>
      <c r="E27" s="30"/>
      <c r="F27" s="11">
        <f t="shared" si="1"/>
        <v>0</v>
      </c>
    </row>
    <row r="28" spans="1:6" s="1" customFormat="1" ht="15">
      <c r="A28" s="36" t="s">
        <v>60</v>
      </c>
      <c r="B28" s="12" t="s">
        <v>50</v>
      </c>
      <c r="C28" s="13" t="s">
        <v>10</v>
      </c>
      <c r="D28" s="12">
        <v>1</v>
      </c>
      <c r="E28" s="30"/>
      <c r="F28" s="11">
        <f t="shared" si="1"/>
        <v>0</v>
      </c>
    </row>
    <row r="29" spans="1:6" s="1" customFormat="1" ht="15">
      <c r="A29" s="36" t="s">
        <v>61</v>
      </c>
      <c r="B29" s="12" t="s">
        <v>187</v>
      </c>
      <c r="C29" s="13" t="s">
        <v>10</v>
      </c>
      <c r="D29" s="12">
        <v>1</v>
      </c>
      <c r="E29" s="30"/>
      <c r="F29" s="11">
        <f t="shared" si="1"/>
        <v>0</v>
      </c>
    </row>
    <row r="30" spans="1:6" s="1" customFormat="1" ht="15">
      <c r="A30" s="36" t="s">
        <v>62</v>
      </c>
      <c r="B30" s="12" t="s">
        <v>188</v>
      </c>
      <c r="C30" s="13" t="s">
        <v>10</v>
      </c>
      <c r="D30" s="12">
        <v>1</v>
      </c>
      <c r="E30" s="30"/>
      <c r="F30" s="11">
        <f t="shared" si="1"/>
        <v>0</v>
      </c>
    </row>
    <row r="31" spans="1:6" s="1" customFormat="1" ht="15">
      <c r="A31" s="36" t="s">
        <v>63</v>
      </c>
      <c r="B31" s="12" t="s">
        <v>51</v>
      </c>
      <c r="C31" s="13" t="s">
        <v>10</v>
      </c>
      <c r="D31" s="12">
        <v>1</v>
      </c>
      <c r="E31" s="30"/>
      <c r="F31" s="11">
        <f t="shared" si="1"/>
        <v>0</v>
      </c>
    </row>
    <row r="32" spans="1:6" s="1" customFormat="1" ht="15">
      <c r="A32" s="36" t="s">
        <v>64</v>
      </c>
      <c r="B32" s="12" t="s">
        <v>52</v>
      </c>
      <c r="C32" s="13" t="s">
        <v>10</v>
      </c>
      <c r="D32" s="12">
        <v>1</v>
      </c>
      <c r="E32" s="30"/>
      <c r="F32" s="11">
        <f t="shared" si="1"/>
        <v>0</v>
      </c>
    </row>
    <row r="33" spans="1:8" s="1" customFormat="1" ht="15">
      <c r="A33" s="36" t="s">
        <v>65</v>
      </c>
      <c r="B33" s="12" t="s">
        <v>53</v>
      </c>
      <c r="C33" s="13" t="s">
        <v>10</v>
      </c>
      <c r="D33" s="12">
        <v>1</v>
      </c>
      <c r="E33" s="30"/>
      <c r="F33" s="11">
        <f t="shared" si="1"/>
        <v>0</v>
      </c>
    </row>
    <row r="34" spans="1:8" s="1" customFormat="1" ht="15">
      <c r="A34" s="36" t="s">
        <v>66</v>
      </c>
      <c r="B34" s="12" t="s">
        <v>54</v>
      </c>
      <c r="C34" s="13" t="s">
        <v>10</v>
      </c>
      <c r="D34" s="12">
        <v>1</v>
      </c>
      <c r="E34" s="30"/>
      <c r="F34" s="11">
        <f t="shared" si="1"/>
        <v>0</v>
      </c>
    </row>
    <row r="35" spans="1:8" s="1" customFormat="1" ht="15">
      <c r="A35" s="36" t="s">
        <v>67</v>
      </c>
      <c r="B35" s="12" t="s">
        <v>55</v>
      </c>
      <c r="C35" s="13" t="s">
        <v>10</v>
      </c>
      <c r="D35" s="12">
        <v>1</v>
      </c>
      <c r="E35" s="30"/>
      <c r="F35" s="11">
        <f t="shared" si="1"/>
        <v>0</v>
      </c>
    </row>
    <row r="36" spans="1:8" s="1" customFormat="1" ht="15">
      <c r="A36" s="36" t="s">
        <v>68</v>
      </c>
      <c r="B36" s="12" t="s">
        <v>56</v>
      </c>
      <c r="C36" s="13" t="s">
        <v>10</v>
      </c>
      <c r="D36" s="12">
        <v>1</v>
      </c>
      <c r="E36" s="30"/>
      <c r="F36" s="11">
        <f t="shared" si="1"/>
        <v>0</v>
      </c>
    </row>
    <row r="37" spans="1:8" s="1" customFormat="1" ht="15">
      <c r="A37" s="36" t="s">
        <v>183</v>
      </c>
      <c r="B37" s="12" t="s">
        <v>57</v>
      </c>
      <c r="C37" s="13" t="s">
        <v>10</v>
      </c>
      <c r="D37" s="12">
        <v>1</v>
      </c>
      <c r="E37" s="31"/>
      <c r="F37" s="14">
        <f>D37*E37</f>
        <v>0</v>
      </c>
    </row>
    <row r="38" spans="1:8" s="1" customFormat="1" ht="15">
      <c r="A38" s="36" t="s">
        <v>184</v>
      </c>
      <c r="B38" s="15" t="s">
        <v>58</v>
      </c>
      <c r="C38" s="16" t="s">
        <v>10</v>
      </c>
      <c r="D38" s="15">
        <v>1</v>
      </c>
      <c r="E38" s="32"/>
      <c r="F38" s="17">
        <f>D38*E38</f>
        <v>0</v>
      </c>
    </row>
    <row r="39" spans="1:8" s="1" customFormat="1" ht="15">
      <c r="A39" s="79" t="s">
        <v>9</v>
      </c>
      <c r="B39" s="79"/>
      <c r="C39" s="79"/>
      <c r="D39" s="79"/>
      <c r="E39" s="79"/>
      <c r="F39" s="18">
        <f>F23+SUM(F25:F38)</f>
        <v>0</v>
      </c>
    </row>
    <row r="40" spans="1:8" s="1" customFormat="1" ht="15">
      <c r="A40" s="20"/>
      <c r="B40" s="20"/>
      <c r="C40" s="20"/>
      <c r="D40" s="20"/>
      <c r="E40" s="20"/>
      <c r="F40" s="21"/>
    </row>
    <row r="41" spans="1:8" s="1" customFormat="1" ht="15">
      <c r="A41" s="75" t="s">
        <v>16</v>
      </c>
      <c r="B41" s="75"/>
      <c r="C41" s="75"/>
      <c r="D41" s="75"/>
      <c r="E41" s="75"/>
      <c r="F41" s="75"/>
    </row>
    <row r="42" spans="1:8" s="1" customFormat="1" ht="15">
      <c r="A42" s="77" t="s">
        <v>29</v>
      </c>
      <c r="B42" s="77"/>
      <c r="C42" s="77"/>
      <c r="D42" s="77"/>
      <c r="E42" s="77"/>
      <c r="F42" s="77"/>
    </row>
    <row r="43" spans="1:8" s="1" customFormat="1" ht="15"/>
    <row r="44" spans="1:8" s="1" customFormat="1" ht="15">
      <c r="A44" s="78" t="s">
        <v>16</v>
      </c>
      <c r="B44" s="78"/>
      <c r="C44" s="78"/>
      <c r="D44" s="78"/>
      <c r="E44" s="78"/>
      <c r="F44" s="78"/>
    </row>
    <row r="45" spans="1:8" s="1" customFormat="1" ht="15">
      <c r="A45" s="3" t="s">
        <v>3</v>
      </c>
      <c r="B45" s="4" t="s">
        <v>4</v>
      </c>
      <c r="C45" s="4" t="s">
        <v>5</v>
      </c>
      <c r="D45" s="4" t="s">
        <v>6</v>
      </c>
      <c r="E45" s="4" t="s">
        <v>7</v>
      </c>
      <c r="F45" s="5" t="s">
        <v>8</v>
      </c>
    </row>
    <row r="46" spans="1:8" s="1" customFormat="1" ht="30">
      <c r="A46" s="60" t="s">
        <v>69</v>
      </c>
      <c r="B46" s="48" t="s">
        <v>178</v>
      </c>
      <c r="C46" s="61" t="s">
        <v>18</v>
      </c>
      <c r="D46" s="53">
        <v>10</v>
      </c>
      <c r="E46" s="54"/>
      <c r="F46" s="55">
        <f>D46*E46</f>
        <v>0</v>
      </c>
    </row>
    <row r="47" spans="1:8" s="1" customFormat="1" ht="30">
      <c r="A47" s="60" t="s">
        <v>70</v>
      </c>
      <c r="B47" s="48" t="s">
        <v>218</v>
      </c>
      <c r="C47" s="61" t="s">
        <v>18</v>
      </c>
      <c r="D47" s="53">
        <v>25</v>
      </c>
      <c r="E47" s="54"/>
      <c r="F47" s="55">
        <f t="shared" ref="F47:F50" si="2">D47*E47</f>
        <v>0</v>
      </c>
      <c r="H47" s="47"/>
    </row>
    <row r="48" spans="1:8" s="1" customFormat="1" ht="30">
      <c r="A48" s="60" t="s">
        <v>71</v>
      </c>
      <c r="B48" s="48" t="s">
        <v>179</v>
      </c>
      <c r="C48" s="61" t="s">
        <v>18</v>
      </c>
      <c r="D48" s="53">
        <v>10</v>
      </c>
      <c r="E48" s="54"/>
      <c r="F48" s="55">
        <f t="shared" si="2"/>
        <v>0</v>
      </c>
    </row>
    <row r="49" spans="1:7" s="1" customFormat="1" ht="30">
      <c r="A49" s="60" t="s">
        <v>72</v>
      </c>
      <c r="B49" s="48" t="s">
        <v>219</v>
      </c>
      <c r="C49" s="61" t="s">
        <v>18</v>
      </c>
      <c r="D49" s="53">
        <v>20</v>
      </c>
      <c r="E49" s="54"/>
      <c r="F49" s="55">
        <f t="shared" si="2"/>
        <v>0</v>
      </c>
    </row>
    <row r="50" spans="1:7" s="2" customFormat="1" ht="30">
      <c r="A50" s="38" t="s">
        <v>73</v>
      </c>
      <c r="B50" s="48" t="s">
        <v>180</v>
      </c>
      <c r="C50" s="25" t="s">
        <v>18</v>
      </c>
      <c r="D50" s="24">
        <v>5</v>
      </c>
      <c r="E50" s="33"/>
      <c r="F50" s="55">
        <f t="shared" si="2"/>
        <v>0</v>
      </c>
    </row>
    <row r="51" spans="1:7" s="1" customFormat="1" ht="30">
      <c r="A51" s="38" t="s">
        <v>74</v>
      </c>
      <c r="B51" s="48" t="s">
        <v>220</v>
      </c>
      <c r="C51" s="25" t="s">
        <v>18</v>
      </c>
      <c r="D51" s="24">
        <v>10</v>
      </c>
      <c r="E51" s="33"/>
      <c r="F51" s="56">
        <f t="shared" ref="F51" si="3">D51*E51</f>
        <v>0</v>
      </c>
    </row>
    <row r="52" spans="1:7" s="1" customFormat="1" ht="15">
      <c r="A52" s="37" t="s">
        <v>182</v>
      </c>
      <c r="B52" s="19" t="s">
        <v>20</v>
      </c>
      <c r="C52" s="16" t="s">
        <v>19</v>
      </c>
      <c r="D52" s="57">
        <v>1</v>
      </c>
      <c r="E52" s="58"/>
      <c r="F52" s="59">
        <f>D52*E52</f>
        <v>0</v>
      </c>
    </row>
    <row r="53" spans="1:7" s="1" customFormat="1" ht="15">
      <c r="A53" s="79" t="s">
        <v>117</v>
      </c>
      <c r="B53" s="79"/>
      <c r="C53" s="79"/>
      <c r="D53" s="79"/>
      <c r="E53" s="79"/>
      <c r="F53" s="18">
        <f>SUM(F46:F52)</f>
        <v>0</v>
      </c>
    </row>
    <row r="54" spans="1:7" s="1" customFormat="1" ht="15"/>
    <row r="55" spans="1:7" s="1" customFormat="1" ht="15">
      <c r="A55" s="75" t="s">
        <v>133</v>
      </c>
      <c r="B55" s="75"/>
      <c r="C55" s="75"/>
      <c r="D55" s="75"/>
      <c r="E55" s="75"/>
      <c r="F55" s="75"/>
    </row>
    <row r="56" spans="1:7" s="1" customFormat="1" ht="15">
      <c r="A56" s="77" t="s">
        <v>126</v>
      </c>
      <c r="B56" s="77"/>
      <c r="C56" s="77"/>
      <c r="D56" s="77"/>
      <c r="E56" s="77"/>
      <c r="F56" s="77"/>
    </row>
    <row r="57" spans="1:7" s="1" customFormat="1" ht="15"/>
    <row r="58" spans="1:7" s="1" customFormat="1" ht="15">
      <c r="A58" s="78" t="s">
        <v>133</v>
      </c>
      <c r="B58" s="78"/>
      <c r="C58" s="78"/>
      <c r="D58" s="78"/>
      <c r="E58" s="78"/>
      <c r="F58" s="78"/>
    </row>
    <row r="59" spans="1:7" s="1" customFormat="1" ht="15">
      <c r="A59" s="3" t="s">
        <v>3</v>
      </c>
      <c r="B59" s="4" t="s">
        <v>4</v>
      </c>
      <c r="C59" s="4" t="s">
        <v>5</v>
      </c>
      <c r="D59" s="4" t="s">
        <v>6</v>
      </c>
      <c r="E59" s="4" t="s">
        <v>7</v>
      </c>
      <c r="F59" s="5" t="s">
        <v>8</v>
      </c>
    </row>
    <row r="60" spans="1:7" s="1" customFormat="1" ht="15">
      <c r="A60" s="34" t="s">
        <v>75</v>
      </c>
      <c r="B60" s="12" t="s">
        <v>50</v>
      </c>
      <c r="C60" s="7" t="s">
        <v>10</v>
      </c>
      <c r="D60" s="6">
        <v>1</v>
      </c>
      <c r="E60" s="29"/>
      <c r="F60" s="8">
        <f>D60*E60</f>
        <v>0</v>
      </c>
    </row>
    <row r="61" spans="1:7" s="1" customFormat="1" ht="15">
      <c r="A61" s="37" t="s">
        <v>127</v>
      </c>
      <c r="B61" s="19" t="s">
        <v>49</v>
      </c>
      <c r="C61" s="16" t="s">
        <v>10</v>
      </c>
      <c r="D61" s="15">
        <v>1</v>
      </c>
      <c r="E61" s="32"/>
      <c r="F61" s="17">
        <f>D61*E61</f>
        <v>0</v>
      </c>
    </row>
    <row r="62" spans="1:7" s="1" customFormat="1" ht="15">
      <c r="A62" s="79" t="s">
        <v>128</v>
      </c>
      <c r="B62" s="79"/>
      <c r="C62" s="79"/>
      <c r="D62" s="79"/>
      <c r="E62" s="79"/>
      <c r="F62" s="18">
        <f>SUM(F60:F61)</f>
        <v>0</v>
      </c>
    </row>
    <row r="63" spans="1:7" s="1" customFormat="1" ht="15"/>
    <row r="64" spans="1:7" s="1" customFormat="1" ht="15">
      <c r="A64" s="75" t="s">
        <v>129</v>
      </c>
      <c r="B64" s="75"/>
      <c r="C64" s="75"/>
      <c r="D64" s="75"/>
      <c r="E64" s="75"/>
      <c r="F64" s="75"/>
      <c r="G64" s="46"/>
    </row>
    <row r="65" spans="1:6" s="1" customFormat="1" ht="15">
      <c r="A65" s="77" t="s">
        <v>130</v>
      </c>
      <c r="B65" s="77"/>
      <c r="C65" s="77"/>
      <c r="D65" s="77"/>
      <c r="E65" s="77"/>
      <c r="F65" s="77"/>
    </row>
    <row r="66" spans="1:6" s="1" customFormat="1" ht="15"/>
    <row r="67" spans="1:6" s="1" customFormat="1" ht="15">
      <c r="A67" s="78" t="s">
        <v>129</v>
      </c>
      <c r="B67" s="78"/>
      <c r="C67" s="78"/>
      <c r="D67" s="78"/>
      <c r="E67" s="78"/>
      <c r="F67" s="78"/>
    </row>
    <row r="68" spans="1:6" s="1" customFormat="1" ht="15">
      <c r="A68" s="3" t="s">
        <v>3</v>
      </c>
      <c r="B68" s="4" t="s">
        <v>4</v>
      </c>
      <c r="C68" s="4" t="s">
        <v>5</v>
      </c>
      <c r="D68" s="4" t="s">
        <v>6</v>
      </c>
      <c r="E68" s="4" t="s">
        <v>7</v>
      </c>
      <c r="F68" s="5" t="s">
        <v>8</v>
      </c>
    </row>
    <row r="69" spans="1:6" s="1" customFormat="1" ht="15">
      <c r="A69" s="34" t="s">
        <v>76</v>
      </c>
      <c r="B69" s="6" t="s">
        <v>124</v>
      </c>
      <c r="C69" s="7" t="s">
        <v>10</v>
      </c>
      <c r="D69" s="6">
        <f>12*34</f>
        <v>408</v>
      </c>
      <c r="E69" s="29"/>
      <c r="F69" s="8">
        <f>D69*E69</f>
        <v>0</v>
      </c>
    </row>
    <row r="70" spans="1:6" s="1" customFormat="1" ht="15">
      <c r="A70" s="79" t="s">
        <v>21</v>
      </c>
      <c r="B70" s="79"/>
      <c r="C70" s="79"/>
      <c r="D70" s="79"/>
      <c r="E70" s="79"/>
      <c r="F70" s="18">
        <f>F69</f>
        <v>0</v>
      </c>
    </row>
    <row r="71" spans="1:6" s="1" customFormat="1" ht="15">
      <c r="A71" s="20"/>
      <c r="B71" s="20"/>
      <c r="C71" s="20"/>
      <c r="D71" s="20"/>
      <c r="E71" s="20"/>
      <c r="F71" s="21"/>
    </row>
    <row r="72" spans="1:6" s="1" customFormat="1" ht="15">
      <c r="A72" s="75" t="s">
        <v>131</v>
      </c>
      <c r="B72" s="75"/>
      <c r="C72" s="75"/>
      <c r="D72" s="75"/>
      <c r="E72" s="75"/>
      <c r="F72" s="75"/>
    </row>
    <row r="73" spans="1:6" s="1" customFormat="1" ht="15">
      <c r="A73" s="77" t="s">
        <v>199</v>
      </c>
      <c r="B73" s="77"/>
      <c r="C73" s="77"/>
      <c r="D73" s="77"/>
      <c r="E73" s="77"/>
      <c r="F73" s="77"/>
    </row>
    <row r="74" spans="1:6" s="1" customFormat="1" ht="15"/>
    <row r="75" spans="1:6" s="1" customFormat="1" ht="15">
      <c r="A75" s="74" t="s">
        <v>131</v>
      </c>
      <c r="B75" s="74"/>
      <c r="C75" s="74"/>
      <c r="D75" s="74"/>
      <c r="E75" s="74"/>
      <c r="F75" s="74"/>
    </row>
    <row r="76" spans="1:6" s="1" customFormat="1" ht="15">
      <c r="A76" s="3" t="s">
        <v>3</v>
      </c>
      <c r="B76" s="4" t="s">
        <v>4</v>
      </c>
      <c r="C76" s="4" t="s">
        <v>5</v>
      </c>
      <c r="D76" s="4" t="s">
        <v>6</v>
      </c>
      <c r="E76" s="4" t="s">
        <v>7</v>
      </c>
      <c r="F76" s="5" t="s">
        <v>205</v>
      </c>
    </row>
    <row r="77" spans="1:6" s="1" customFormat="1" ht="15">
      <c r="A77" s="34" t="s">
        <v>135</v>
      </c>
      <c r="B77" s="6" t="s">
        <v>107</v>
      </c>
      <c r="C77" s="7" t="s">
        <v>10</v>
      </c>
      <c r="D77" s="6">
        <v>5</v>
      </c>
      <c r="E77" s="29"/>
      <c r="F77" s="8">
        <f>D77*E77</f>
        <v>0</v>
      </c>
    </row>
    <row r="78" spans="1:6" s="1" customFormat="1" ht="15">
      <c r="A78" s="35" t="s">
        <v>136</v>
      </c>
      <c r="B78" s="6" t="s">
        <v>77</v>
      </c>
      <c r="C78" s="7" t="s">
        <v>10</v>
      </c>
      <c r="D78" s="6">
        <v>5</v>
      </c>
      <c r="E78" s="29"/>
      <c r="F78" s="8">
        <f t="shared" ref="F78:F119" si="4">D78*E78</f>
        <v>0</v>
      </c>
    </row>
    <row r="79" spans="1:6" s="1" customFormat="1" ht="15">
      <c r="A79" s="35" t="s">
        <v>137</v>
      </c>
      <c r="B79" s="6" t="s">
        <v>78</v>
      </c>
      <c r="C79" s="7" t="s">
        <v>10</v>
      </c>
      <c r="D79" s="6">
        <v>3</v>
      </c>
      <c r="E79" s="29"/>
      <c r="F79" s="8">
        <f t="shared" si="4"/>
        <v>0</v>
      </c>
    </row>
    <row r="80" spans="1:6" s="1" customFormat="1" ht="15">
      <c r="A80" s="35" t="s">
        <v>138</v>
      </c>
      <c r="B80" s="9" t="s">
        <v>79</v>
      </c>
      <c r="C80" s="10" t="s">
        <v>10</v>
      </c>
      <c r="D80" s="9">
        <v>3</v>
      </c>
      <c r="E80" s="30"/>
      <c r="F80" s="11">
        <f t="shared" si="4"/>
        <v>0</v>
      </c>
    </row>
    <row r="81" spans="1:6" s="1" customFormat="1" ht="15">
      <c r="A81" s="35" t="s">
        <v>139</v>
      </c>
      <c r="B81" s="9" t="s">
        <v>80</v>
      </c>
      <c r="C81" s="10" t="s">
        <v>10</v>
      </c>
      <c r="D81" s="9">
        <v>1</v>
      </c>
      <c r="E81" s="30"/>
      <c r="F81" s="11">
        <f t="shared" si="4"/>
        <v>0</v>
      </c>
    </row>
    <row r="82" spans="1:6" s="1" customFormat="1" ht="15">
      <c r="A82" s="35" t="s">
        <v>140</v>
      </c>
      <c r="B82" s="9" t="s">
        <v>81</v>
      </c>
      <c r="C82" s="10" t="s">
        <v>10</v>
      </c>
      <c r="D82" s="9">
        <v>5</v>
      </c>
      <c r="E82" s="30"/>
      <c r="F82" s="11">
        <f t="shared" si="4"/>
        <v>0</v>
      </c>
    </row>
    <row r="83" spans="1:6" s="1" customFormat="1" ht="15">
      <c r="A83" s="35" t="s">
        <v>141</v>
      </c>
      <c r="B83" s="44" t="s">
        <v>82</v>
      </c>
      <c r="C83" s="10" t="s">
        <v>10</v>
      </c>
      <c r="D83" s="9">
        <v>5</v>
      </c>
      <c r="E83" s="30"/>
      <c r="F83" s="11">
        <f t="shared" ref="F83:F90" si="5">D83*E83</f>
        <v>0</v>
      </c>
    </row>
    <row r="84" spans="1:6" s="1" customFormat="1" ht="15">
      <c r="A84" s="35" t="s">
        <v>142</v>
      </c>
      <c r="B84" s="44" t="s">
        <v>83</v>
      </c>
      <c r="C84" s="10" t="s">
        <v>10</v>
      </c>
      <c r="D84" s="9">
        <v>5</v>
      </c>
      <c r="E84" s="30"/>
      <c r="F84" s="11">
        <f t="shared" si="5"/>
        <v>0</v>
      </c>
    </row>
    <row r="85" spans="1:6" s="1" customFormat="1" ht="15">
      <c r="A85" s="35" t="s">
        <v>143</v>
      </c>
      <c r="B85" s="44" t="s">
        <v>84</v>
      </c>
      <c r="C85" s="10" t="s">
        <v>10</v>
      </c>
      <c r="D85" s="9">
        <v>2</v>
      </c>
      <c r="E85" s="30"/>
      <c r="F85" s="11">
        <f t="shared" si="5"/>
        <v>0</v>
      </c>
    </row>
    <row r="86" spans="1:6" s="1" customFormat="1" ht="15">
      <c r="A86" s="35" t="s">
        <v>144</v>
      </c>
      <c r="B86" s="44" t="s">
        <v>85</v>
      </c>
      <c r="C86" s="10" t="s">
        <v>10</v>
      </c>
      <c r="D86" s="9">
        <v>2</v>
      </c>
      <c r="E86" s="30"/>
      <c r="F86" s="11">
        <f t="shared" si="5"/>
        <v>0</v>
      </c>
    </row>
    <row r="87" spans="1:6" s="1" customFormat="1" ht="15">
      <c r="A87" s="35" t="s">
        <v>145</v>
      </c>
      <c r="B87" s="44" t="s">
        <v>86</v>
      </c>
      <c r="C87" s="10" t="s">
        <v>10</v>
      </c>
      <c r="D87" s="9">
        <v>2</v>
      </c>
      <c r="E87" s="30"/>
      <c r="F87" s="11">
        <f t="shared" si="5"/>
        <v>0</v>
      </c>
    </row>
    <row r="88" spans="1:6" s="1" customFormat="1" ht="15">
      <c r="A88" s="35" t="s">
        <v>146</v>
      </c>
      <c r="B88" s="44" t="s">
        <v>87</v>
      </c>
      <c r="C88" s="10" t="s">
        <v>10</v>
      </c>
      <c r="D88" s="9">
        <v>2</v>
      </c>
      <c r="E88" s="30"/>
      <c r="F88" s="11">
        <f t="shared" si="5"/>
        <v>0</v>
      </c>
    </row>
    <row r="89" spans="1:6" s="1" customFormat="1" ht="15">
      <c r="A89" s="35" t="s">
        <v>147</v>
      </c>
      <c r="B89" s="44" t="s">
        <v>88</v>
      </c>
      <c r="C89" s="10" t="s">
        <v>10</v>
      </c>
      <c r="D89" s="9">
        <v>2</v>
      </c>
      <c r="E89" s="30"/>
      <c r="F89" s="11">
        <f t="shared" si="5"/>
        <v>0</v>
      </c>
    </row>
    <row r="90" spans="1:6" s="1" customFormat="1" ht="15">
      <c r="A90" s="35" t="s">
        <v>148</v>
      </c>
      <c r="B90" s="44" t="s">
        <v>89</v>
      </c>
      <c r="C90" s="10" t="s">
        <v>10</v>
      </c>
      <c r="D90" s="9">
        <v>2</v>
      </c>
      <c r="E90" s="30"/>
      <c r="F90" s="11">
        <f t="shared" si="5"/>
        <v>0</v>
      </c>
    </row>
    <row r="91" spans="1:6" s="1" customFormat="1" ht="15">
      <c r="A91" s="35" t="s">
        <v>149</v>
      </c>
      <c r="B91" s="44" t="s">
        <v>90</v>
      </c>
      <c r="C91" s="10" t="s">
        <v>10</v>
      </c>
      <c r="D91" s="9">
        <v>2</v>
      </c>
      <c r="E91" s="30"/>
      <c r="F91" s="11">
        <f t="shared" ref="F91" si="6">D91*E91</f>
        <v>0</v>
      </c>
    </row>
    <row r="92" spans="1:6" s="1" customFormat="1" ht="15">
      <c r="A92" s="35" t="s">
        <v>150</v>
      </c>
      <c r="B92" s="9" t="s">
        <v>110</v>
      </c>
      <c r="C92" s="10" t="s">
        <v>111</v>
      </c>
      <c r="D92" s="9">
        <v>3</v>
      </c>
      <c r="E92" s="30"/>
      <c r="F92" s="11">
        <f t="shared" si="4"/>
        <v>0</v>
      </c>
    </row>
    <row r="93" spans="1:6" s="1" customFormat="1" ht="15">
      <c r="A93" s="35" t="s">
        <v>151</v>
      </c>
      <c r="B93" s="9" t="s">
        <v>112</v>
      </c>
      <c r="C93" s="10" t="s">
        <v>10</v>
      </c>
      <c r="D93" s="9">
        <v>3</v>
      </c>
      <c r="E93" s="30"/>
      <c r="F93" s="11">
        <f t="shared" ref="F93:F105" si="7">D93*E93</f>
        <v>0</v>
      </c>
    </row>
    <row r="94" spans="1:6" s="1" customFormat="1" ht="15">
      <c r="A94" s="35" t="s">
        <v>152</v>
      </c>
      <c r="B94" s="9" t="s">
        <v>113</v>
      </c>
      <c r="C94" s="10" t="s">
        <v>111</v>
      </c>
      <c r="D94" s="9">
        <v>3</v>
      </c>
      <c r="E94" s="30"/>
      <c r="F94" s="11">
        <f t="shared" si="7"/>
        <v>0</v>
      </c>
    </row>
    <row r="95" spans="1:6" s="1" customFormat="1" ht="15">
      <c r="A95" s="35" t="s">
        <v>153</v>
      </c>
      <c r="B95" s="9" t="s">
        <v>114</v>
      </c>
      <c r="C95" s="10" t="s">
        <v>10</v>
      </c>
      <c r="D95" s="9">
        <v>3</v>
      </c>
      <c r="E95" s="30"/>
      <c r="F95" s="11">
        <f t="shared" si="7"/>
        <v>0</v>
      </c>
    </row>
    <row r="96" spans="1:6" s="40" customFormat="1" ht="12">
      <c r="A96" s="42"/>
      <c r="B96" s="42"/>
      <c r="C96" s="42"/>
      <c r="D96" s="43"/>
      <c r="E96" s="41" t="s">
        <v>215</v>
      </c>
      <c r="F96" s="39">
        <f>SUM(F77:F95)</f>
        <v>0</v>
      </c>
    </row>
    <row r="97" spans="1:6" s="40" customFormat="1" ht="12">
      <c r="A97" s="78" t="s">
        <v>132</v>
      </c>
      <c r="B97" s="78"/>
      <c r="C97" s="78"/>
      <c r="D97" s="96"/>
      <c r="E97" s="41" t="s">
        <v>215</v>
      </c>
      <c r="F97" s="39">
        <f>F96</f>
        <v>0</v>
      </c>
    </row>
    <row r="98" spans="1:6" s="1" customFormat="1" ht="15">
      <c r="A98" s="3" t="s">
        <v>3</v>
      </c>
      <c r="B98" s="4" t="s">
        <v>4</v>
      </c>
      <c r="C98" s="4" t="s">
        <v>5</v>
      </c>
      <c r="D98" s="4" t="s">
        <v>6</v>
      </c>
      <c r="E98" s="4" t="s">
        <v>7</v>
      </c>
      <c r="F98" s="5" t="s">
        <v>205</v>
      </c>
    </row>
    <row r="99" spans="1:6" s="1" customFormat="1" ht="15">
      <c r="A99" s="35" t="s">
        <v>154</v>
      </c>
      <c r="B99" s="9" t="s">
        <v>108</v>
      </c>
      <c r="C99" s="10" t="s">
        <v>10</v>
      </c>
      <c r="D99" s="9">
        <v>2</v>
      </c>
      <c r="E99" s="30"/>
      <c r="F99" s="11">
        <f t="shared" si="7"/>
        <v>0</v>
      </c>
    </row>
    <row r="100" spans="1:6" s="1" customFormat="1" ht="15">
      <c r="A100" s="35" t="s">
        <v>155</v>
      </c>
      <c r="B100" s="9" t="s">
        <v>115</v>
      </c>
      <c r="C100" s="10" t="s">
        <v>10</v>
      </c>
      <c r="D100" s="9">
        <v>5</v>
      </c>
      <c r="E100" s="30"/>
      <c r="F100" s="11">
        <f t="shared" si="7"/>
        <v>0</v>
      </c>
    </row>
    <row r="101" spans="1:6" s="1" customFormat="1" ht="15">
      <c r="A101" s="35" t="s">
        <v>156</v>
      </c>
      <c r="B101" s="9" t="s">
        <v>125</v>
      </c>
      <c r="C101" s="10" t="s">
        <v>10</v>
      </c>
      <c r="D101" s="9">
        <v>5</v>
      </c>
      <c r="E101" s="30"/>
      <c r="F101" s="11">
        <f t="shared" si="7"/>
        <v>0</v>
      </c>
    </row>
    <row r="102" spans="1:6" s="1" customFormat="1" ht="15">
      <c r="A102" s="35" t="s">
        <v>157</v>
      </c>
      <c r="B102" s="9" t="s">
        <v>109</v>
      </c>
      <c r="C102" s="10" t="s">
        <v>122</v>
      </c>
      <c r="D102" s="9">
        <v>10</v>
      </c>
      <c r="E102" s="30"/>
      <c r="F102" s="11">
        <f t="shared" si="7"/>
        <v>0</v>
      </c>
    </row>
    <row r="103" spans="1:6" s="1" customFormat="1" ht="15">
      <c r="A103" s="35" t="s">
        <v>158</v>
      </c>
      <c r="B103" s="9" t="s">
        <v>91</v>
      </c>
      <c r="C103" s="10" t="s">
        <v>10</v>
      </c>
      <c r="D103" s="9">
        <v>2</v>
      </c>
      <c r="E103" s="30"/>
      <c r="F103" s="11">
        <f t="shared" si="7"/>
        <v>0</v>
      </c>
    </row>
    <row r="104" spans="1:6" s="1" customFormat="1" ht="15">
      <c r="A104" s="35" t="s">
        <v>159</v>
      </c>
      <c r="B104" s="9" t="s">
        <v>92</v>
      </c>
      <c r="C104" s="10" t="s">
        <v>10</v>
      </c>
      <c r="D104" s="9">
        <v>2</v>
      </c>
      <c r="E104" s="30"/>
      <c r="F104" s="11">
        <f t="shared" si="7"/>
        <v>0</v>
      </c>
    </row>
    <row r="105" spans="1:6" s="1" customFormat="1" ht="15">
      <c r="A105" s="35" t="s">
        <v>160</v>
      </c>
      <c r="B105" s="9" t="s">
        <v>93</v>
      </c>
      <c r="C105" s="10" t="s">
        <v>10</v>
      </c>
      <c r="D105" s="9">
        <v>2</v>
      </c>
      <c r="E105" s="30"/>
      <c r="F105" s="11">
        <f t="shared" si="7"/>
        <v>0</v>
      </c>
    </row>
    <row r="106" spans="1:6" s="1" customFormat="1" ht="15">
      <c r="A106" s="35" t="s">
        <v>161</v>
      </c>
      <c r="B106" s="9" t="s">
        <v>94</v>
      </c>
      <c r="C106" s="10" t="s">
        <v>10</v>
      </c>
      <c r="D106" s="9">
        <v>2</v>
      </c>
      <c r="E106" s="30"/>
      <c r="F106" s="11">
        <f t="shared" si="4"/>
        <v>0</v>
      </c>
    </row>
    <row r="107" spans="1:6" s="1" customFormat="1" ht="15">
      <c r="A107" s="35" t="s">
        <v>162</v>
      </c>
      <c r="B107" s="9" t="s">
        <v>95</v>
      </c>
      <c r="C107" s="10" t="s">
        <v>10</v>
      </c>
      <c r="D107" s="9">
        <v>2</v>
      </c>
      <c r="E107" s="30"/>
      <c r="F107" s="11">
        <f t="shared" si="4"/>
        <v>0</v>
      </c>
    </row>
    <row r="108" spans="1:6" s="1" customFormat="1" ht="15">
      <c r="A108" s="35" t="s">
        <v>163</v>
      </c>
      <c r="B108" s="9" t="s">
        <v>96</v>
      </c>
      <c r="C108" s="10" t="s">
        <v>10</v>
      </c>
      <c r="D108" s="9">
        <v>2</v>
      </c>
      <c r="E108" s="30"/>
      <c r="F108" s="11">
        <f t="shared" si="4"/>
        <v>0</v>
      </c>
    </row>
    <row r="109" spans="1:6" s="1" customFormat="1" ht="15">
      <c r="A109" s="35" t="s">
        <v>164</v>
      </c>
      <c r="B109" s="9" t="s">
        <v>97</v>
      </c>
      <c r="C109" s="10" t="s">
        <v>10</v>
      </c>
      <c r="D109" s="9">
        <v>2</v>
      </c>
      <c r="E109" s="30"/>
      <c r="F109" s="11">
        <f t="shared" si="4"/>
        <v>0</v>
      </c>
    </row>
    <row r="110" spans="1:6" s="1" customFormat="1" ht="15">
      <c r="A110" s="35" t="s">
        <v>165</v>
      </c>
      <c r="B110" s="9" t="s">
        <v>98</v>
      </c>
      <c r="C110" s="10" t="s">
        <v>10</v>
      </c>
      <c r="D110" s="9">
        <v>2</v>
      </c>
      <c r="E110" s="30"/>
      <c r="F110" s="11">
        <f t="shared" si="4"/>
        <v>0</v>
      </c>
    </row>
    <row r="111" spans="1:6" s="1" customFormat="1" ht="15">
      <c r="A111" s="35" t="s">
        <v>166</v>
      </c>
      <c r="B111" s="9" t="s">
        <v>99</v>
      </c>
      <c r="C111" s="10" t="s">
        <v>10</v>
      </c>
      <c r="D111" s="9">
        <v>2</v>
      </c>
      <c r="E111" s="30"/>
      <c r="F111" s="11">
        <f t="shared" si="4"/>
        <v>0</v>
      </c>
    </row>
    <row r="112" spans="1:6" s="1" customFormat="1" ht="15">
      <c r="A112" s="35" t="s">
        <v>167</v>
      </c>
      <c r="B112" s="9" t="s">
        <v>100</v>
      </c>
      <c r="C112" s="10" t="s">
        <v>10</v>
      </c>
      <c r="D112" s="9">
        <v>2</v>
      </c>
      <c r="E112" s="30"/>
      <c r="F112" s="11">
        <f t="shared" si="4"/>
        <v>0</v>
      </c>
    </row>
    <row r="113" spans="1:6" s="1" customFormat="1" ht="15">
      <c r="A113" s="35" t="s">
        <v>168</v>
      </c>
      <c r="B113" s="9" t="s">
        <v>101</v>
      </c>
      <c r="C113" s="10" t="s">
        <v>10</v>
      </c>
      <c r="D113" s="9">
        <v>2</v>
      </c>
      <c r="E113" s="30"/>
      <c r="F113" s="11">
        <f t="shared" si="4"/>
        <v>0</v>
      </c>
    </row>
    <row r="114" spans="1:6" s="1" customFormat="1" ht="15">
      <c r="A114" s="35" t="s">
        <v>169</v>
      </c>
      <c r="B114" s="9" t="s">
        <v>102</v>
      </c>
      <c r="C114" s="10" t="s">
        <v>10</v>
      </c>
      <c r="D114" s="9">
        <v>2</v>
      </c>
      <c r="E114" s="30"/>
      <c r="F114" s="11">
        <f t="shared" si="4"/>
        <v>0</v>
      </c>
    </row>
    <row r="115" spans="1:6" s="1" customFormat="1" ht="15">
      <c r="A115" s="35" t="s">
        <v>170</v>
      </c>
      <c r="B115" s="9" t="s">
        <v>103</v>
      </c>
      <c r="C115" s="10" t="s">
        <v>10</v>
      </c>
      <c r="D115" s="9">
        <v>2</v>
      </c>
      <c r="E115" s="30"/>
      <c r="F115" s="11">
        <f t="shared" si="4"/>
        <v>0</v>
      </c>
    </row>
    <row r="116" spans="1:6" s="1" customFormat="1" ht="15">
      <c r="A116" s="35" t="s">
        <v>171</v>
      </c>
      <c r="B116" s="9" t="s">
        <v>104</v>
      </c>
      <c r="C116" s="10" t="s">
        <v>10</v>
      </c>
      <c r="D116" s="9">
        <v>4</v>
      </c>
      <c r="E116" s="30"/>
      <c r="F116" s="11">
        <f t="shared" si="4"/>
        <v>0</v>
      </c>
    </row>
    <row r="117" spans="1:6" s="1" customFormat="1" ht="15">
      <c r="A117" s="35" t="s">
        <v>172</v>
      </c>
      <c r="B117" s="9" t="s">
        <v>105</v>
      </c>
      <c r="C117" s="10" t="s">
        <v>10</v>
      </c>
      <c r="D117" s="9">
        <v>10</v>
      </c>
      <c r="E117" s="30"/>
      <c r="F117" s="11">
        <f t="shared" si="4"/>
        <v>0</v>
      </c>
    </row>
    <row r="118" spans="1:6" s="1" customFormat="1" ht="15">
      <c r="A118" s="35" t="s">
        <v>173</v>
      </c>
      <c r="B118" s="9" t="s">
        <v>106</v>
      </c>
      <c r="C118" s="10" t="s">
        <v>32</v>
      </c>
      <c r="D118" s="9">
        <v>20</v>
      </c>
      <c r="E118" s="30"/>
      <c r="F118" s="11">
        <f t="shared" si="4"/>
        <v>0</v>
      </c>
    </row>
    <row r="119" spans="1:6" s="1" customFormat="1" ht="15">
      <c r="A119" s="35" t="s">
        <v>174</v>
      </c>
      <c r="B119" s="12" t="s">
        <v>213</v>
      </c>
      <c r="C119" s="13" t="s">
        <v>10</v>
      </c>
      <c r="D119" s="9">
        <v>1</v>
      </c>
      <c r="E119" s="30"/>
      <c r="F119" s="11">
        <f t="shared" si="4"/>
        <v>0</v>
      </c>
    </row>
    <row r="120" spans="1:6" s="1" customFormat="1" ht="15">
      <c r="A120" s="35" t="s">
        <v>175</v>
      </c>
      <c r="B120" s="12" t="s">
        <v>214</v>
      </c>
      <c r="C120" s="13" t="s">
        <v>10</v>
      </c>
      <c r="D120" s="9">
        <v>1</v>
      </c>
      <c r="E120" s="30"/>
      <c r="F120" s="11">
        <f t="shared" ref="F120:F121" si="8">D120*E120</f>
        <v>0</v>
      </c>
    </row>
    <row r="121" spans="1:6" s="1" customFormat="1" ht="15">
      <c r="A121" s="35" t="s">
        <v>176</v>
      </c>
      <c r="B121" s="12" t="s">
        <v>212</v>
      </c>
      <c r="C121" s="13" t="s">
        <v>10</v>
      </c>
      <c r="D121" s="9">
        <v>1</v>
      </c>
      <c r="E121" s="30"/>
      <c r="F121" s="11">
        <f t="shared" si="8"/>
        <v>0</v>
      </c>
    </row>
    <row r="122" spans="1:6" s="1" customFormat="1" ht="15">
      <c r="A122" s="35" t="s">
        <v>177</v>
      </c>
      <c r="B122" s="15" t="s">
        <v>31</v>
      </c>
      <c r="C122" s="16" t="s">
        <v>19</v>
      </c>
      <c r="D122" s="15">
        <v>1</v>
      </c>
      <c r="E122" s="32"/>
      <c r="F122" s="17">
        <f>D122*E122</f>
        <v>0</v>
      </c>
    </row>
    <row r="123" spans="1:6" s="1" customFormat="1" ht="15">
      <c r="A123" s="79" t="s">
        <v>23</v>
      </c>
      <c r="B123" s="79"/>
      <c r="C123" s="79"/>
      <c r="D123" s="79"/>
      <c r="E123" s="79"/>
      <c r="F123" s="18">
        <f>F97+SUM(F99:F122)</f>
        <v>0</v>
      </c>
    </row>
    <row r="124" spans="1:6" s="1" customFormat="1" ht="15"/>
    <row r="125" spans="1:6" s="1" customFormat="1" ht="15">
      <c r="A125" s="75" t="s">
        <v>189</v>
      </c>
      <c r="B125" s="75"/>
      <c r="C125" s="75"/>
      <c r="D125" s="75"/>
      <c r="E125" s="75"/>
      <c r="F125" s="75"/>
    </row>
    <row r="126" spans="1:6" s="1" customFormat="1" ht="15">
      <c r="A126" s="77" t="s">
        <v>200</v>
      </c>
      <c r="B126" s="77"/>
      <c r="C126" s="77"/>
      <c r="D126" s="77"/>
      <c r="E126" s="77"/>
      <c r="F126" s="77"/>
    </row>
    <row r="127" spans="1:6" s="1" customFormat="1" ht="15"/>
    <row r="128" spans="1:6" s="1" customFormat="1" ht="15">
      <c r="A128" s="78" t="s">
        <v>189</v>
      </c>
      <c r="B128" s="78"/>
      <c r="C128" s="78"/>
      <c r="D128" s="78"/>
      <c r="E128" s="78"/>
      <c r="F128" s="78"/>
    </row>
    <row r="129" spans="1:6" s="1" customFormat="1" ht="30">
      <c r="A129" s="3" t="s">
        <v>3</v>
      </c>
      <c r="B129" s="72" t="s">
        <v>4</v>
      </c>
      <c r="C129" s="80"/>
      <c r="D129" s="64" t="s">
        <v>207</v>
      </c>
      <c r="E129" s="64" t="s">
        <v>194</v>
      </c>
      <c r="F129" s="71" t="s">
        <v>206</v>
      </c>
    </row>
    <row r="130" spans="1:6" s="1" customFormat="1" ht="15">
      <c r="A130" s="34" t="s">
        <v>190</v>
      </c>
      <c r="B130" s="81" t="s">
        <v>195</v>
      </c>
      <c r="C130" s="82"/>
      <c r="D130" s="68">
        <v>100000</v>
      </c>
      <c r="E130" s="65"/>
      <c r="F130" s="8">
        <f>D130-D130*E130</f>
        <v>100000</v>
      </c>
    </row>
    <row r="131" spans="1:6" s="1" customFormat="1" ht="15">
      <c r="A131" s="63" t="s">
        <v>191</v>
      </c>
      <c r="B131" s="83" t="s">
        <v>192</v>
      </c>
      <c r="C131" s="84"/>
      <c r="D131" s="69">
        <v>100000</v>
      </c>
      <c r="E131" s="66"/>
      <c r="F131" s="8">
        <f>D131-D131*E131</f>
        <v>100000</v>
      </c>
    </row>
    <row r="132" spans="1:6" s="1" customFormat="1" ht="15">
      <c r="A132" s="37" t="s">
        <v>193</v>
      </c>
      <c r="B132" s="83" t="s">
        <v>196</v>
      </c>
      <c r="C132" s="84"/>
      <c r="D132" s="70">
        <v>50000</v>
      </c>
      <c r="E132" s="67"/>
      <c r="F132" s="8">
        <f>D132-D132*E132</f>
        <v>50000</v>
      </c>
    </row>
    <row r="133" spans="1:6" s="1" customFormat="1" ht="15">
      <c r="A133" s="79" t="s">
        <v>198</v>
      </c>
      <c r="B133" s="79"/>
      <c r="C133" s="79"/>
      <c r="D133" s="79"/>
      <c r="E133" s="79"/>
      <c r="F133" s="18">
        <f>SUM(F130:F132)</f>
        <v>250000</v>
      </c>
    </row>
    <row r="134" spans="1:6" s="1" customFormat="1" ht="15"/>
    <row r="135" spans="1:6" s="1" customFormat="1" ht="15">
      <c r="A135" s="75" t="s">
        <v>201</v>
      </c>
      <c r="B135" s="75"/>
      <c r="C135" s="75"/>
      <c r="D135" s="75"/>
      <c r="E135" s="75"/>
      <c r="F135" s="75"/>
    </row>
    <row r="136" spans="1:6" s="1" customFormat="1" ht="30" customHeight="1">
      <c r="A136" s="77" t="s">
        <v>210</v>
      </c>
      <c r="B136" s="77"/>
      <c r="C136" s="77"/>
      <c r="D136" s="77"/>
      <c r="E136" s="77"/>
      <c r="F136" s="77"/>
    </row>
    <row r="137" spans="1:6" s="1" customFormat="1" ht="15"/>
    <row r="138" spans="1:6" s="1" customFormat="1" ht="15">
      <c r="A138" s="78" t="s">
        <v>201</v>
      </c>
      <c r="B138" s="78"/>
      <c r="C138" s="78"/>
      <c r="D138" s="78"/>
      <c r="E138" s="78"/>
      <c r="F138" s="78"/>
    </row>
    <row r="139" spans="1:6" s="1" customFormat="1" ht="30">
      <c r="A139" s="3" t="s">
        <v>3</v>
      </c>
      <c r="B139" s="72" t="s">
        <v>4</v>
      </c>
      <c r="C139" s="73"/>
      <c r="D139" s="73"/>
      <c r="E139" s="80"/>
      <c r="F139" s="64" t="s">
        <v>207</v>
      </c>
    </row>
    <row r="140" spans="1:6" s="1" customFormat="1" ht="15">
      <c r="A140" s="34" t="s">
        <v>202</v>
      </c>
      <c r="B140" s="81" t="s">
        <v>204</v>
      </c>
      <c r="C140" s="85"/>
      <c r="D140" s="85"/>
      <c r="E140" s="82"/>
      <c r="F140" s="8">
        <v>50000</v>
      </c>
    </row>
    <row r="141" spans="1:6" s="1" customFormat="1" ht="15">
      <c r="A141" s="37" t="s">
        <v>203</v>
      </c>
      <c r="B141" s="90" t="s">
        <v>209</v>
      </c>
      <c r="C141" s="91"/>
      <c r="D141" s="91"/>
      <c r="E141" s="97"/>
      <c r="F141" s="8">
        <v>50000</v>
      </c>
    </row>
    <row r="142" spans="1:6" s="1" customFormat="1" ht="15">
      <c r="A142" s="79" t="s">
        <v>208</v>
      </c>
      <c r="B142" s="79"/>
      <c r="C142" s="79"/>
      <c r="D142" s="79"/>
      <c r="E142" s="79"/>
      <c r="F142" s="18">
        <f>SUM(F140:F141)</f>
        <v>100000</v>
      </c>
    </row>
    <row r="143" spans="1:6" s="1" customFormat="1" ht="15"/>
    <row r="144" spans="1:6" s="1" customFormat="1" ht="15">
      <c r="A144" s="75" t="s">
        <v>216</v>
      </c>
      <c r="B144" s="75"/>
      <c r="C144" s="75"/>
      <c r="D144" s="75"/>
      <c r="E144" s="75"/>
      <c r="F144" s="75"/>
    </row>
    <row r="145" spans="1:13" s="1" customFormat="1" ht="15">
      <c r="A145" s="76" t="s">
        <v>217</v>
      </c>
      <c r="B145" s="76"/>
      <c r="C145" s="76"/>
      <c r="D145" s="76"/>
      <c r="E145" s="76"/>
      <c r="F145" s="76"/>
    </row>
    <row r="146" spans="1:13" s="1" customFormat="1" ht="15"/>
    <row r="147" spans="1:13" s="1" customFormat="1" ht="15">
      <c r="A147" s="74" t="s">
        <v>216</v>
      </c>
      <c r="B147" s="74"/>
      <c r="C147" s="74"/>
      <c r="D147" s="74"/>
      <c r="E147" s="74"/>
      <c r="F147" s="74"/>
    </row>
    <row r="148" spans="1:13" s="1" customFormat="1" ht="30">
      <c r="A148" s="3" t="s">
        <v>25</v>
      </c>
      <c r="B148" s="72" t="s">
        <v>4</v>
      </c>
      <c r="C148" s="73"/>
      <c r="D148" s="49" t="s">
        <v>26</v>
      </c>
      <c r="E148" s="49" t="s">
        <v>181</v>
      </c>
      <c r="F148" s="50" t="s">
        <v>27</v>
      </c>
    </row>
    <row r="149" spans="1:13" s="1" customFormat="1" ht="15">
      <c r="A149" s="6">
        <v>1</v>
      </c>
      <c r="B149" s="81" t="s">
        <v>118</v>
      </c>
      <c r="C149" s="85"/>
      <c r="D149" s="22">
        <f>F39</f>
        <v>0</v>
      </c>
      <c r="E149" s="22">
        <f t="shared" ref="E149:E152" si="9">D149*0.21</f>
        <v>0</v>
      </c>
      <c r="F149" s="26">
        <f t="shared" ref="F149:F152" si="10">D149*1.21</f>
        <v>0</v>
      </c>
      <c r="G149" s="28"/>
      <c r="H149" s="87"/>
      <c r="I149" s="87"/>
      <c r="J149" s="87"/>
      <c r="K149" s="87"/>
      <c r="L149" s="87"/>
      <c r="M149" s="87"/>
    </row>
    <row r="150" spans="1:13" s="1" customFormat="1" ht="15">
      <c r="A150" s="9">
        <v>2</v>
      </c>
      <c r="B150" s="83" t="s">
        <v>119</v>
      </c>
      <c r="C150" s="86"/>
      <c r="D150" s="23">
        <f>F53</f>
        <v>0</v>
      </c>
      <c r="E150" s="22">
        <f t="shared" si="9"/>
        <v>0</v>
      </c>
      <c r="F150" s="8">
        <f t="shared" si="10"/>
        <v>0</v>
      </c>
      <c r="G150" s="28"/>
      <c r="H150" s="87"/>
      <c r="I150" s="87"/>
      <c r="J150" s="87"/>
      <c r="K150" s="87"/>
      <c r="L150" s="87"/>
      <c r="M150" s="87"/>
    </row>
    <row r="151" spans="1:13" s="1" customFormat="1" ht="15">
      <c r="A151" s="9">
        <v>3</v>
      </c>
      <c r="B151" s="83" t="s">
        <v>134</v>
      </c>
      <c r="C151" s="86"/>
      <c r="D151" s="23">
        <f>F62</f>
        <v>0</v>
      </c>
      <c r="E151" s="22">
        <f t="shared" si="9"/>
        <v>0</v>
      </c>
      <c r="F151" s="8">
        <f t="shared" si="10"/>
        <v>0</v>
      </c>
      <c r="G151" s="28"/>
      <c r="H151" s="45"/>
      <c r="I151" s="45"/>
      <c r="J151" s="45"/>
      <c r="K151" s="45"/>
      <c r="L151" s="45"/>
      <c r="M151" s="45"/>
    </row>
    <row r="152" spans="1:13" s="1" customFormat="1" ht="15">
      <c r="A152" s="9">
        <v>4</v>
      </c>
      <c r="B152" s="83" t="s">
        <v>120</v>
      </c>
      <c r="C152" s="86"/>
      <c r="D152" s="23">
        <f>F70</f>
        <v>0</v>
      </c>
      <c r="E152" s="22">
        <f t="shared" si="9"/>
        <v>0</v>
      </c>
      <c r="F152" s="8">
        <f t="shared" si="10"/>
        <v>0</v>
      </c>
      <c r="G152" s="28"/>
      <c r="H152" s="87"/>
      <c r="I152" s="87"/>
      <c r="J152" s="87"/>
      <c r="K152" s="87"/>
      <c r="L152" s="87"/>
      <c r="M152" s="87"/>
    </row>
    <row r="153" spans="1:13" s="1" customFormat="1" ht="15">
      <c r="A153" s="9">
        <v>5</v>
      </c>
      <c r="B153" s="83" t="s">
        <v>121</v>
      </c>
      <c r="C153" s="84"/>
      <c r="D153" s="23">
        <f>F123</f>
        <v>0</v>
      </c>
      <c r="E153" s="22">
        <f>D153*0.21</f>
        <v>0</v>
      </c>
      <c r="F153" s="8">
        <f t="shared" ref="F153:F155" si="11">D153*1.21</f>
        <v>0</v>
      </c>
      <c r="G153" s="28"/>
      <c r="H153" s="62"/>
      <c r="I153" s="62"/>
      <c r="J153" s="62"/>
      <c r="K153" s="62"/>
      <c r="L153" s="62"/>
      <c r="M153" s="62"/>
    </row>
    <row r="154" spans="1:13" s="1" customFormat="1" ht="15">
      <c r="A154" s="9">
        <v>6</v>
      </c>
      <c r="B154" s="83" t="s">
        <v>197</v>
      </c>
      <c r="C154" s="84"/>
      <c r="D154" s="23">
        <f>F133</f>
        <v>250000</v>
      </c>
      <c r="E154" s="22">
        <f>D154*0.21</f>
        <v>52500</v>
      </c>
      <c r="F154" s="8">
        <f t="shared" si="11"/>
        <v>302500</v>
      </c>
      <c r="G154" s="28"/>
      <c r="H154" s="62"/>
      <c r="I154" s="62"/>
      <c r="J154" s="62"/>
      <c r="K154" s="62"/>
      <c r="L154" s="62"/>
      <c r="M154" s="62"/>
    </row>
    <row r="155" spans="1:13" s="1" customFormat="1" ht="15">
      <c r="A155" s="15">
        <v>7</v>
      </c>
      <c r="B155" s="90" t="s">
        <v>211</v>
      </c>
      <c r="C155" s="91"/>
      <c r="D155" s="23">
        <f>F142</f>
        <v>100000</v>
      </c>
      <c r="E155" s="22">
        <f>D155*0.21</f>
        <v>21000</v>
      </c>
      <c r="F155" s="8">
        <f t="shared" si="11"/>
        <v>121000</v>
      </c>
      <c r="G155" s="28"/>
      <c r="H155" s="87"/>
      <c r="I155" s="87"/>
      <c r="J155" s="87"/>
      <c r="K155" s="87"/>
      <c r="L155" s="87"/>
      <c r="M155" s="87"/>
    </row>
    <row r="156" spans="1:13" s="1" customFormat="1" ht="15">
      <c r="A156" s="88" t="s">
        <v>24</v>
      </c>
      <c r="B156" s="89"/>
      <c r="C156" s="89"/>
      <c r="D156" s="27">
        <f>SUM(D149:D155)</f>
        <v>350000</v>
      </c>
      <c r="E156" s="27">
        <f>D156*0.21</f>
        <v>73500</v>
      </c>
      <c r="F156" s="18">
        <f>D156*1.21</f>
        <v>423500</v>
      </c>
      <c r="G156" s="28"/>
    </row>
    <row r="157" spans="1:13">
      <c r="E157" s="51"/>
      <c r="F157" s="52"/>
    </row>
  </sheetData>
  <sheetProtection password="F1B9" sheet="1" objects="1" scenarios="1" selectLockedCells="1"/>
  <mergeCells count="57">
    <mergeCell ref="A97:D97"/>
    <mergeCell ref="A142:E142"/>
    <mergeCell ref="B139:E139"/>
    <mergeCell ref="B140:E140"/>
    <mergeCell ref="B141:E141"/>
    <mergeCell ref="A135:F135"/>
    <mergeCell ref="A136:F136"/>
    <mergeCell ref="A138:F138"/>
    <mergeCell ref="A39:E39"/>
    <mergeCell ref="A11:F11"/>
    <mergeCell ref="A23:D23"/>
    <mergeCell ref="A41:F41"/>
    <mergeCell ref="A64:F64"/>
    <mergeCell ref="A1:F1"/>
    <mergeCell ref="A3:F3"/>
    <mergeCell ref="A4:F4"/>
    <mergeCell ref="A6:F6"/>
    <mergeCell ref="A9:F9"/>
    <mergeCell ref="A8:F8"/>
    <mergeCell ref="A156:C156"/>
    <mergeCell ref="B155:C155"/>
    <mergeCell ref="A42:F42"/>
    <mergeCell ref="A44:F44"/>
    <mergeCell ref="A53:E53"/>
    <mergeCell ref="A65:F65"/>
    <mergeCell ref="A67:F67"/>
    <mergeCell ref="A55:F55"/>
    <mergeCell ref="A56:F56"/>
    <mergeCell ref="A58:F58"/>
    <mergeCell ref="A62:E62"/>
    <mergeCell ref="A75:F75"/>
    <mergeCell ref="A123:E123"/>
    <mergeCell ref="A73:F73"/>
    <mergeCell ref="A70:E70"/>
    <mergeCell ref="A72:F72"/>
    <mergeCell ref="B149:C149"/>
    <mergeCell ref="B150:C150"/>
    <mergeCell ref="B151:C151"/>
    <mergeCell ref="B152:C152"/>
    <mergeCell ref="H155:M155"/>
    <mergeCell ref="H152:M152"/>
    <mergeCell ref="H150:M150"/>
    <mergeCell ref="H149:M149"/>
    <mergeCell ref="B153:C153"/>
    <mergeCell ref="B154:C154"/>
    <mergeCell ref="B148:C148"/>
    <mergeCell ref="A147:F147"/>
    <mergeCell ref="A144:F144"/>
    <mergeCell ref="A145:F145"/>
    <mergeCell ref="A125:F125"/>
    <mergeCell ref="A126:F126"/>
    <mergeCell ref="A128:F128"/>
    <mergeCell ref="A133:E133"/>
    <mergeCell ref="B129:C129"/>
    <mergeCell ref="B130:C130"/>
    <mergeCell ref="B131:C131"/>
    <mergeCell ref="B132:C132"/>
  </mergeCells>
  <printOptions horizontalCentered="1"/>
  <pageMargins left="0.23622047244094491" right="0.23622047244094491" top="0.74803149606299213" bottom="0.74803149606299213" header="0.31496062992125984" footer="0.31496062992125984"/>
  <pageSetup paperSize="9" orientation="landscape" r:id="rId1"/>
  <headerFooter>
    <oddFooter>&amp;C&amp;"Calibri,Standaard"&amp;KFB0006&amp;P van &amp;N</oddFooter>
  </headerFooter>
  <rowBreaks count="6" manualBreakCount="6">
    <brk id="22" max="16383" man="1"/>
    <brk id="40" max="16383" man="1"/>
    <brk id="63" max="16383" man="1"/>
    <brk id="96" max="16383" man="1"/>
    <brk id="124" max="16383" man="1"/>
    <brk id="143" max="16383" man="1"/>
  </rowBreaks>
  <ignoredErrors>
    <ignoredError sqref="A28:A38 A89:A91 A99:A118 A119:A121 A92:A95 A122:XFD122" twoDigitTextYear="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Blad1</vt:lpstr>
      <vt:lpstr>Blad1!Afdrukbereik</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 van der Schee</dc:creator>
  <cp:lastModifiedBy>Schee van der,Carlo</cp:lastModifiedBy>
  <cp:lastPrinted>2021-02-25T13:22:17Z</cp:lastPrinted>
  <dcterms:created xsi:type="dcterms:W3CDTF">2021-01-05T13:26:43Z</dcterms:created>
  <dcterms:modified xsi:type="dcterms:W3CDTF">2021-02-25T15:08:18Z</dcterms:modified>
</cp:coreProperties>
</file>