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30" windowWidth="20940" windowHeight="9855"/>
  </bookViews>
  <sheets>
    <sheet name="Prijzenblad" sheetId="1" r:id="rId1"/>
  </sheets>
  <calcPr calcId="145621"/>
</workbook>
</file>

<file path=xl/calcChain.xml><?xml version="1.0" encoding="utf-8"?>
<calcChain xmlns="http://schemas.openxmlformats.org/spreadsheetml/2006/main">
  <c r="C8" i="1" l="1"/>
  <c r="C9" i="1"/>
  <c r="C11" i="1"/>
  <c r="C15" i="1" l="1"/>
  <c r="C12" i="1"/>
  <c r="C19" i="1"/>
  <c r="C18" i="1" l="1"/>
  <c r="C20" i="1" s="1"/>
  <c r="C13" i="1"/>
  <c r="D11" i="1" l="1"/>
  <c r="D12" i="1"/>
  <c r="D19" i="1"/>
  <c r="D18" i="1"/>
  <c r="C16" i="1"/>
  <c r="C17" i="1"/>
  <c r="D15" i="1" s="1"/>
  <c r="D16" i="1" l="1"/>
  <c r="C10" i="1"/>
  <c r="D8" i="1" l="1"/>
  <c r="D9" i="1"/>
  <c r="G20" i="1"/>
  <c r="G18" i="1"/>
  <c r="G12" i="1"/>
  <c r="G19" i="1" l="1"/>
  <c r="G13" i="1"/>
  <c r="G11" i="1"/>
  <c r="G8" i="1" l="1"/>
  <c r="G15" i="1"/>
  <c r="G9" i="1"/>
  <c r="G17" i="1" l="1"/>
  <c r="G10" i="1"/>
  <c r="G14" i="1" s="1"/>
  <c r="G16" i="1"/>
  <c r="G21" i="1" l="1"/>
  <c r="G22" i="1" s="1"/>
</calcChain>
</file>

<file path=xl/sharedStrings.xml><?xml version="1.0" encoding="utf-8"?>
<sst xmlns="http://schemas.openxmlformats.org/spreadsheetml/2006/main" count="48" uniqueCount="28">
  <si>
    <t>Onderdeel</t>
  </si>
  <si>
    <t>Type</t>
  </si>
  <si>
    <t>OffPeak</t>
  </si>
  <si>
    <t>Peak</t>
  </si>
  <si>
    <t>GvO</t>
  </si>
  <si>
    <t>Tarief</t>
  </si>
  <si>
    <t>Opslag</t>
  </si>
  <si>
    <t>Toelichting duurzame Energie / GvO</t>
  </si>
  <si>
    <t>&lt;omschrijving GvO&gt;</t>
  </si>
  <si>
    <t>&lt;percentage&gt;</t>
  </si>
  <si>
    <t>Verdeling</t>
  </si>
  <si>
    <t>bijlage bij de Europese aanbesteding Energielevering</t>
  </si>
  <si>
    <t>In te vullen door de inschrijver</t>
  </si>
  <si>
    <t>Bedrijfsnaam inschrijver:</t>
  </si>
  <si>
    <t>&lt;bedrijfsnaam&gt;</t>
  </si>
  <si>
    <t>Bijlage 8 Prijzenblad</t>
  </si>
  <si>
    <t>Initiële 24 maanden 
(excl. Dokter Jansen Centrum)</t>
  </si>
  <si>
    <t>Initiële 24 maanden 
(Dokter Jansen Centrum)</t>
  </si>
  <si>
    <t>12 optiemaanden
(excl. Dokter Jansen Centrum)</t>
  </si>
  <si>
    <t>OPTIONEEL</t>
  </si>
  <si>
    <t>TOTAAL INSCHRIJVINGSPRIJS</t>
  </si>
  <si>
    <t>Subtotaal 12 optiemaanden</t>
  </si>
  <si>
    <t>Subtotaal initiële 24 maanden</t>
  </si>
  <si>
    <t>12 optiemaanden (x 50%)
(Dokter Jansen Centrum)</t>
  </si>
  <si>
    <t>Volume MWh</t>
  </si>
  <si>
    <t>Tarief MWh</t>
  </si>
  <si>
    <t>Tarief totaal MWh</t>
  </si>
  <si>
    <t>Gebruikslicentie per jaar kliktooling (wordt niet meegenomen in de inschrijfprijs)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</si>
</sst>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 &quot;€&quot;\ * #,##0.00_ ;_ &quot;€&quot;\ * \-#,##0.00_ ;_ &quot;€&quot;\ * &quot;-&quot;??_ ;_ @_ "/>
    <numFmt numFmtId="164" formatCode="\ #,##0"/>
    <numFmt numFmtId="165" formatCode="_ &quot;€&quot;\ * #,##0.0000_ ;_ &quot;€&quot;\ * \-#,##0.0000_ ;_ &quot;€&quot;\ * &quot;-&quot;??_ ;_ @_ "/>
    <numFmt numFmtId="166" formatCode="_ &quot;€&quot;\ * #,##0.0000_ ;_ &quot;€&quot;\ * \-#,##0.0000_ ;_ &quot;€&quot;\ * &quot;-&quot;????_ ;_ @_ "/>
  </numFmts>
  <fonts count="1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6"/>
      <color theme="4"/>
      <name val="Arial Narrow"/>
      <family val="2"/>
    </font>
    <font>
      <i/>
      <sz val="11"/>
      <color theme="1"/>
      <name val="Arial Narrow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EC78A"/>
      </patternFill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Border="0"/>
    <xf numFmtId="0" fontId="3" fillId="2" borderId="0" applyBorder="0"/>
    <xf numFmtId="0" fontId="2" fillId="3" borderId="0" applyBorder="0"/>
    <xf numFmtId="0" fontId="4" fillId="2" borderId="0" applyBorder="0">
      <alignment horizontal="center"/>
    </xf>
  </cellStyleXfs>
  <cellXfs count="41">
    <xf numFmtId="0" fontId="0" fillId="0" borderId="0" xfId="0"/>
    <xf numFmtId="165" fontId="0" fillId="5" borderId="1" xfId="1" applyNumberFormat="1" applyFont="1" applyFill="1" applyBorder="1" applyProtection="1">
      <protection locked="0"/>
    </xf>
    <xf numFmtId="9" fontId="0" fillId="5" borderId="1" xfId="2" applyFont="1" applyFill="1" applyBorder="1" applyAlignment="1" applyProtection="1">
      <alignment horizontal="center"/>
      <protection locked="0"/>
    </xf>
    <xf numFmtId="44" fontId="0" fillId="5" borderId="1" xfId="2" applyNumberFormat="1" applyFont="1" applyFill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left" vertical="top"/>
    </xf>
    <xf numFmtId="0" fontId="0" fillId="0" borderId="0" xfId="0" applyFont="1" applyAlignment="1" applyProtection="1">
      <alignment horizontal="left" vertical="top"/>
    </xf>
    <xf numFmtId="0" fontId="9" fillId="0" borderId="0" xfId="0" applyFont="1" applyAlignment="1" applyProtection="1">
      <alignment horizontal="left" vertical="top"/>
    </xf>
    <xf numFmtId="0" fontId="0" fillId="0" borderId="0" xfId="0" applyFont="1" applyProtection="1"/>
    <xf numFmtId="0" fontId="5" fillId="6" borderId="1" xfId="0" applyFont="1" applyFill="1" applyBorder="1" applyProtection="1"/>
    <xf numFmtId="0" fontId="5" fillId="6" borderId="1" xfId="0" applyFont="1" applyFill="1" applyBorder="1" applyAlignment="1" applyProtection="1">
      <alignment horizontal="left"/>
    </xf>
    <xf numFmtId="0" fontId="5" fillId="6" borderId="1" xfId="0" applyFont="1" applyFill="1" applyBorder="1" applyAlignment="1" applyProtection="1">
      <alignment horizontal="center"/>
    </xf>
    <xf numFmtId="0" fontId="0" fillId="0" borderId="1" xfId="0" applyFont="1" applyBorder="1" applyProtection="1"/>
    <xf numFmtId="3" fontId="0" fillId="0" borderId="1" xfId="0" applyNumberFormat="1" applyFont="1" applyBorder="1" applyAlignment="1" applyProtection="1">
      <alignment horizontal="center"/>
    </xf>
    <xf numFmtId="9" fontId="0" fillId="0" borderId="1" xfId="2" applyFont="1" applyBorder="1" applyAlignment="1" applyProtection="1">
      <alignment horizontal="center"/>
    </xf>
    <xf numFmtId="166" fontId="0" fillId="0" borderId="1" xfId="0" applyNumberFormat="1" applyFont="1" applyBorder="1" applyProtection="1"/>
    <xf numFmtId="3" fontId="0" fillId="0" borderId="1" xfId="0" applyNumberFormat="1" applyFont="1" applyFill="1" applyBorder="1" applyAlignment="1" applyProtection="1">
      <alignment horizontal="center"/>
    </xf>
    <xf numFmtId="166" fontId="6" fillId="4" borderId="1" xfId="0" applyNumberFormat="1" applyFont="1" applyFill="1" applyBorder="1" applyProtection="1"/>
    <xf numFmtId="166" fontId="5" fillId="6" borderId="1" xfId="0" applyNumberFormat="1" applyFont="1" applyFill="1" applyBorder="1" applyProtection="1"/>
    <xf numFmtId="164" fontId="10" fillId="0" borderId="0" xfId="3" applyNumberFormat="1" applyFont="1" applyProtection="1"/>
    <xf numFmtId="0" fontId="5" fillId="6" borderId="2" xfId="0" applyFont="1" applyFill="1" applyBorder="1" applyProtection="1"/>
    <xf numFmtId="0" fontId="7" fillId="6" borderId="3" xfId="0" applyFont="1" applyFill="1" applyBorder="1" applyProtection="1"/>
    <xf numFmtId="0" fontId="7" fillId="6" borderId="4" xfId="0" applyFont="1" applyFill="1" applyBorder="1" applyProtection="1"/>
    <xf numFmtId="9" fontId="0" fillId="0" borderId="0" xfId="2" applyFont="1" applyProtection="1"/>
    <xf numFmtId="0" fontId="0" fillId="5" borderId="5" xfId="0" applyFont="1" applyFill="1" applyBorder="1" applyAlignment="1" applyProtection="1">
      <alignment horizontal="center" vertical="center"/>
    </xf>
    <xf numFmtId="0" fontId="0" fillId="5" borderId="6" xfId="0" applyFont="1" applyFill="1" applyBorder="1" applyAlignment="1" applyProtection="1">
      <alignment horizontal="center" vertical="center"/>
    </xf>
    <xf numFmtId="0" fontId="0" fillId="5" borderId="7" xfId="0" applyFont="1" applyFill="1" applyBorder="1" applyAlignment="1" applyProtection="1">
      <alignment horizontal="center" vertical="center"/>
    </xf>
    <xf numFmtId="0" fontId="0" fillId="5" borderId="8" xfId="0" applyFont="1" applyFill="1" applyBorder="1" applyAlignment="1" applyProtection="1">
      <alignment horizontal="center" vertical="center"/>
    </xf>
    <xf numFmtId="0" fontId="0" fillId="5" borderId="9" xfId="0" applyFont="1" applyFill="1" applyBorder="1" applyAlignment="1" applyProtection="1">
      <alignment horizontal="center" vertical="center"/>
    </xf>
    <xf numFmtId="0" fontId="0" fillId="5" borderId="10" xfId="0" applyFont="1" applyFill="1" applyBorder="1" applyAlignment="1" applyProtection="1">
      <alignment horizontal="center" vertical="center"/>
    </xf>
    <xf numFmtId="0" fontId="0" fillId="5" borderId="2" xfId="0" applyFont="1" applyFill="1" applyBorder="1" applyAlignment="1" applyProtection="1">
      <alignment horizontal="left"/>
      <protection locked="0"/>
    </xf>
    <xf numFmtId="0" fontId="0" fillId="5" borderId="3" xfId="0" applyFont="1" applyFill="1" applyBorder="1" applyAlignment="1" applyProtection="1">
      <alignment horizontal="left"/>
      <protection locked="0"/>
    </xf>
    <xf numFmtId="0" fontId="0" fillId="5" borderId="4" xfId="0" applyFont="1" applyFill="1" applyBorder="1" applyAlignment="1" applyProtection="1">
      <alignment horizontal="left"/>
      <protection locked="0"/>
    </xf>
    <xf numFmtId="0" fontId="0" fillId="0" borderId="1" xfId="0" applyFont="1" applyFill="1" applyBorder="1" applyAlignment="1" applyProtection="1">
      <alignment horizontal="left" vertical="center" wrapText="1"/>
    </xf>
    <xf numFmtId="0" fontId="0" fillId="0" borderId="1" xfId="0" applyFont="1" applyFill="1" applyBorder="1" applyAlignment="1" applyProtection="1">
      <alignment horizontal="left" vertical="center"/>
    </xf>
    <xf numFmtId="0" fontId="6" fillId="4" borderId="2" xfId="0" applyFont="1" applyFill="1" applyBorder="1" applyAlignment="1" applyProtection="1">
      <alignment horizontal="left"/>
    </xf>
    <xf numFmtId="0" fontId="6" fillId="4" borderId="3" xfId="0" applyFont="1" applyFill="1" applyBorder="1" applyAlignment="1" applyProtection="1">
      <alignment horizontal="left"/>
    </xf>
    <xf numFmtId="0" fontId="6" fillId="4" borderId="4" xfId="0" applyFont="1" applyFill="1" applyBorder="1" applyAlignment="1" applyProtection="1">
      <alignment horizontal="left"/>
    </xf>
    <xf numFmtId="0" fontId="5" fillId="6" borderId="1" xfId="0" applyFont="1" applyFill="1" applyBorder="1" applyAlignment="1" applyProtection="1">
      <alignment horizontal="left"/>
    </xf>
    <xf numFmtId="165" fontId="0" fillId="0" borderId="11" xfId="1" applyNumberFormat="1" applyFont="1" applyFill="1" applyBorder="1" applyAlignment="1" applyProtection="1">
      <alignment horizontal="left" vertical="center"/>
    </xf>
    <xf numFmtId="165" fontId="0" fillId="0" borderId="12" xfId="1" applyNumberFormat="1" applyFont="1" applyFill="1" applyBorder="1" applyAlignment="1" applyProtection="1">
      <alignment horizontal="left" vertical="center"/>
    </xf>
    <xf numFmtId="165" fontId="0" fillId="0" borderId="13" xfId="1" applyNumberFormat="1" applyFont="1" applyFill="1" applyBorder="1" applyAlignment="1" applyProtection="1">
      <alignment horizontal="left" vertical="center"/>
    </xf>
  </cellXfs>
  <cellStyles count="7">
    <cellStyle name="Nexant Kop 1" xfId="6"/>
    <cellStyle name="Nexant Kop 2" xfId="4"/>
    <cellStyle name="Nexant Rij Even" xfId="5"/>
    <cellStyle name="Procent" xfId="2" builtinId="5"/>
    <cellStyle name="Standaard" xfId="0" builtinId="0"/>
    <cellStyle name="Standaard 2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2586878</xdr:colOff>
      <xdr:row>0</xdr:row>
      <xdr:rowOff>0</xdr:rowOff>
    </xdr:from>
    <xdr:to>
      <xdr:col>3</xdr:col>
      <xdr:colOff>408</xdr:colOff>
      <xdr:row>3</xdr:row>
      <xdr:rowOff>0</xdr:rowOff>
    </xdr:to>
    <xdr:pic>
      <xdr:nvPicPr>
        <xdr:cNvPr id="2" name="Afbeelding 1" descr="logo-gemeente-Noordoostpolder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758578" y="0"/>
          <a:ext cx="1080655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314325</xdr:colOff>
      <xdr:row>0</xdr:row>
      <xdr:rowOff>0</xdr:rowOff>
    </xdr:from>
    <xdr:to>
      <xdr:col>4</xdr:col>
      <xdr:colOff>13855</xdr:colOff>
      <xdr:row>2</xdr:row>
      <xdr:rowOff>222997</xdr:rowOff>
    </xdr:to>
    <xdr:pic>
      <xdr:nvPicPr>
        <xdr:cNvPr id="3" name="Afbeelding 2" descr="logo-gemeente-Noordoostpolder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57775" y="0"/>
          <a:ext cx="1080655" cy="68972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Gemeente Noordoostpolde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72BC"/>
      </a:accent1>
      <a:accent2>
        <a:srgbClr val="636466"/>
      </a:accent2>
      <a:accent3>
        <a:srgbClr val="2CA051"/>
      </a:accent3>
      <a:accent4>
        <a:srgbClr val="92BF3C"/>
      </a:accent4>
      <a:accent5>
        <a:srgbClr val="D3D922"/>
      </a:accent5>
      <a:accent6>
        <a:srgbClr val="FAE842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showGridLines="0" tabSelected="1" workbookViewId="0"/>
  </sheetViews>
  <sheetFormatPr defaultColWidth="0" defaultRowHeight="12.75" zeroHeight="1" x14ac:dyDescent="0.2"/>
  <cols>
    <col min="1" max="1" width="29.7109375" style="7" bestFit="1" customWidth="1"/>
    <col min="2" max="6" width="20.7109375" style="7" customWidth="1"/>
    <col min="7" max="7" width="20.7109375" style="22" customWidth="1"/>
    <col min="8" max="8" width="1.85546875" style="7" customWidth="1"/>
    <col min="9" max="11" width="0" style="7" hidden="1" customWidth="1"/>
    <col min="12" max="16384" width="9.140625" style="7" hidden="1"/>
  </cols>
  <sheetData>
    <row r="1" spans="1:7" s="5" customFormat="1" ht="20.25" x14ac:dyDescent="0.2">
      <c r="A1" s="4" t="s">
        <v>15</v>
      </c>
      <c r="F1" s="23" t="s">
        <v>12</v>
      </c>
      <c r="G1" s="24"/>
    </row>
    <row r="2" spans="1:7" s="5" customFormat="1" ht="16.5" x14ac:dyDescent="0.2">
      <c r="A2" s="6" t="s">
        <v>11</v>
      </c>
      <c r="F2" s="25"/>
      <c r="G2" s="26"/>
    </row>
    <row r="3" spans="1:7" s="5" customFormat="1" ht="21.75" customHeight="1" x14ac:dyDescent="0.2">
      <c r="F3" s="27"/>
      <c r="G3" s="28"/>
    </row>
    <row r="4" spans="1:7" x14ac:dyDescent="0.2">
      <c r="G4" s="7"/>
    </row>
    <row r="5" spans="1:7" x14ac:dyDescent="0.2">
      <c r="A5" s="7" t="s">
        <v>13</v>
      </c>
      <c r="B5" s="29" t="s">
        <v>14</v>
      </c>
      <c r="C5" s="30"/>
      <c r="D5" s="31"/>
      <c r="G5" s="7"/>
    </row>
    <row r="6" spans="1:7" x14ac:dyDescent="0.2">
      <c r="G6" s="7"/>
    </row>
    <row r="7" spans="1:7" x14ac:dyDescent="0.2">
      <c r="A7" s="8" t="s">
        <v>0</v>
      </c>
      <c r="B7" s="9" t="s">
        <v>1</v>
      </c>
      <c r="C7" s="10" t="s">
        <v>24</v>
      </c>
      <c r="D7" s="10" t="s">
        <v>10</v>
      </c>
      <c r="E7" s="10" t="s">
        <v>25</v>
      </c>
      <c r="F7" s="9" t="s">
        <v>5</v>
      </c>
      <c r="G7" s="10" t="s">
        <v>26</v>
      </c>
    </row>
    <row r="8" spans="1:7" x14ac:dyDescent="0.2">
      <c r="A8" s="32" t="s">
        <v>16</v>
      </c>
      <c r="B8" s="11" t="s">
        <v>2</v>
      </c>
      <c r="C8" s="15">
        <f>((2*(1807143-410551))/1000)</f>
        <v>2793.1840000000002</v>
      </c>
      <c r="D8" s="13">
        <f>C8/$C$10</f>
        <v>0.50265961945792637</v>
      </c>
      <c r="E8" s="1">
        <v>0</v>
      </c>
      <c r="F8" s="38" t="s">
        <v>6</v>
      </c>
      <c r="G8" s="14">
        <f t="shared" ref="G8:G13" si="0">C8*E8</f>
        <v>0</v>
      </c>
    </row>
    <row r="9" spans="1:7" x14ac:dyDescent="0.2">
      <c r="A9" s="33"/>
      <c r="B9" s="11" t="s">
        <v>3</v>
      </c>
      <c r="C9" s="15">
        <f>((2*(2084651-702838))/1000)</f>
        <v>2763.6260000000002</v>
      </c>
      <c r="D9" s="13">
        <f>C9/$C$10</f>
        <v>0.49734038054207358</v>
      </c>
      <c r="E9" s="1">
        <v>0</v>
      </c>
      <c r="F9" s="39"/>
      <c r="G9" s="14">
        <f t="shared" si="0"/>
        <v>0</v>
      </c>
    </row>
    <row r="10" spans="1:7" x14ac:dyDescent="0.2">
      <c r="A10" s="33"/>
      <c r="B10" s="11" t="s">
        <v>4</v>
      </c>
      <c r="C10" s="12">
        <f>C9+C8</f>
        <v>5556.81</v>
      </c>
      <c r="D10" s="13">
        <v>1</v>
      </c>
      <c r="E10" s="1">
        <v>0</v>
      </c>
      <c r="F10" s="40"/>
      <c r="G10" s="14">
        <f t="shared" si="0"/>
        <v>0</v>
      </c>
    </row>
    <row r="11" spans="1:7" x14ac:dyDescent="0.2">
      <c r="A11" s="32" t="s">
        <v>17</v>
      </c>
      <c r="B11" s="11" t="s">
        <v>2</v>
      </c>
      <c r="C11" s="15">
        <f>(2*410551)/1000</f>
        <v>821.10199999999998</v>
      </c>
      <c r="D11" s="13">
        <f>C11/$C$13</f>
        <v>0.36873994623622114</v>
      </c>
      <c r="E11" s="1">
        <v>0</v>
      </c>
      <c r="F11" s="38" t="s">
        <v>6</v>
      </c>
      <c r="G11" s="14">
        <f t="shared" si="0"/>
        <v>0</v>
      </c>
    </row>
    <row r="12" spans="1:7" x14ac:dyDescent="0.2">
      <c r="A12" s="33"/>
      <c r="B12" s="11" t="s">
        <v>3</v>
      </c>
      <c r="C12" s="15">
        <f>(2*702838)/1000</f>
        <v>1405.6759999999999</v>
      </c>
      <c r="D12" s="13">
        <f>C12/$C$13</f>
        <v>0.63126005376377892</v>
      </c>
      <c r="E12" s="1">
        <v>0</v>
      </c>
      <c r="F12" s="39"/>
      <c r="G12" s="14">
        <f t="shared" si="0"/>
        <v>0</v>
      </c>
    </row>
    <row r="13" spans="1:7" x14ac:dyDescent="0.2">
      <c r="A13" s="33"/>
      <c r="B13" s="11" t="s">
        <v>4</v>
      </c>
      <c r="C13" s="15">
        <f>C12+C11</f>
        <v>2226.7779999999998</v>
      </c>
      <c r="D13" s="13">
        <v>1</v>
      </c>
      <c r="E13" s="1">
        <v>0</v>
      </c>
      <c r="F13" s="40"/>
      <c r="G13" s="14">
        <f t="shared" si="0"/>
        <v>0</v>
      </c>
    </row>
    <row r="14" spans="1:7" x14ac:dyDescent="0.2">
      <c r="A14" s="34" t="s">
        <v>22</v>
      </c>
      <c r="B14" s="35"/>
      <c r="C14" s="35"/>
      <c r="D14" s="35"/>
      <c r="E14" s="35"/>
      <c r="F14" s="36"/>
      <c r="G14" s="16">
        <f>SUM(G8:G13)</f>
        <v>0</v>
      </c>
    </row>
    <row r="15" spans="1:7" x14ac:dyDescent="0.2">
      <c r="A15" s="32" t="s">
        <v>18</v>
      </c>
      <c r="B15" s="11" t="s">
        <v>2</v>
      </c>
      <c r="C15" s="15">
        <f>C8</f>
        <v>2793.1840000000002</v>
      </c>
      <c r="D15" s="13">
        <f>C15/$C$17</f>
        <v>0.50265961945792637</v>
      </c>
      <c r="E15" s="1">
        <v>0</v>
      </c>
      <c r="F15" s="38" t="s">
        <v>6</v>
      </c>
      <c r="G15" s="14">
        <f t="shared" ref="G15:G20" si="1">C15*E15</f>
        <v>0</v>
      </c>
    </row>
    <row r="16" spans="1:7" x14ac:dyDescent="0.2">
      <c r="A16" s="33"/>
      <c r="B16" s="11" t="s">
        <v>3</v>
      </c>
      <c r="C16" s="15">
        <f>C9</f>
        <v>2763.6260000000002</v>
      </c>
      <c r="D16" s="13">
        <f>C16/$C$17</f>
        <v>0.49734038054207358</v>
      </c>
      <c r="E16" s="1">
        <v>0</v>
      </c>
      <c r="F16" s="39"/>
      <c r="G16" s="14">
        <f t="shared" si="1"/>
        <v>0</v>
      </c>
    </row>
    <row r="17" spans="1:7" x14ac:dyDescent="0.2">
      <c r="A17" s="33"/>
      <c r="B17" s="11" t="s">
        <v>4</v>
      </c>
      <c r="C17" s="12">
        <f>C16+C15</f>
        <v>5556.81</v>
      </c>
      <c r="D17" s="13">
        <v>1</v>
      </c>
      <c r="E17" s="1">
        <v>0</v>
      </c>
      <c r="F17" s="40"/>
      <c r="G17" s="14">
        <f t="shared" si="1"/>
        <v>0</v>
      </c>
    </row>
    <row r="18" spans="1:7" x14ac:dyDescent="0.2">
      <c r="A18" s="32" t="s">
        <v>23</v>
      </c>
      <c r="B18" s="11" t="s">
        <v>2</v>
      </c>
      <c r="C18" s="15">
        <f>C11*50%</f>
        <v>410.55099999999999</v>
      </c>
      <c r="D18" s="13">
        <f>C18/$C$20</f>
        <v>0.36873994623622114</v>
      </c>
      <c r="E18" s="1">
        <v>0</v>
      </c>
      <c r="F18" s="38" t="s">
        <v>6</v>
      </c>
      <c r="G18" s="14">
        <f t="shared" si="1"/>
        <v>0</v>
      </c>
    </row>
    <row r="19" spans="1:7" x14ac:dyDescent="0.2">
      <c r="A19" s="33"/>
      <c r="B19" s="11" t="s">
        <v>3</v>
      </c>
      <c r="C19" s="15">
        <f>C12*50%</f>
        <v>702.83799999999997</v>
      </c>
      <c r="D19" s="13">
        <f>C19/$C$20</f>
        <v>0.63126005376377892</v>
      </c>
      <c r="E19" s="1">
        <v>0</v>
      </c>
      <c r="F19" s="39"/>
      <c r="G19" s="14">
        <f t="shared" si="1"/>
        <v>0</v>
      </c>
    </row>
    <row r="20" spans="1:7" x14ac:dyDescent="0.2">
      <c r="A20" s="33"/>
      <c r="B20" s="11" t="s">
        <v>4</v>
      </c>
      <c r="C20" s="12">
        <f>C19+C18</f>
        <v>1113.3889999999999</v>
      </c>
      <c r="D20" s="13">
        <v>1</v>
      </c>
      <c r="E20" s="1">
        <v>0</v>
      </c>
      <c r="F20" s="40"/>
      <c r="G20" s="14">
        <f t="shared" si="1"/>
        <v>0</v>
      </c>
    </row>
    <row r="21" spans="1:7" x14ac:dyDescent="0.2">
      <c r="A21" s="34" t="s">
        <v>21</v>
      </c>
      <c r="B21" s="35"/>
      <c r="C21" s="35"/>
      <c r="D21" s="35"/>
      <c r="E21" s="35"/>
      <c r="F21" s="36"/>
      <c r="G21" s="16">
        <f>SUM(G15:G20)</f>
        <v>0</v>
      </c>
    </row>
    <row r="22" spans="1:7" x14ac:dyDescent="0.2">
      <c r="A22" s="37" t="s">
        <v>20</v>
      </c>
      <c r="B22" s="37"/>
      <c r="C22" s="37"/>
      <c r="D22" s="37"/>
      <c r="E22" s="37"/>
      <c r="F22" s="37"/>
      <c r="G22" s="17">
        <f>G14+G21</f>
        <v>0</v>
      </c>
    </row>
    <row r="23" spans="1:7" ht="15" x14ac:dyDescent="0.25">
      <c r="C23" s="18"/>
      <c r="D23" s="18"/>
      <c r="E23" s="18"/>
      <c r="F23" s="18"/>
      <c r="G23" s="7"/>
    </row>
    <row r="24" spans="1:7" x14ac:dyDescent="0.2">
      <c r="A24" s="19" t="s">
        <v>7</v>
      </c>
      <c r="B24" s="20"/>
      <c r="C24" s="20"/>
      <c r="D24" s="20"/>
      <c r="E24" s="20"/>
      <c r="F24" s="20"/>
      <c r="G24" s="21"/>
    </row>
    <row r="25" spans="1:7" x14ac:dyDescent="0.2">
      <c r="A25" s="29" t="s">
        <v>8</v>
      </c>
      <c r="B25" s="30"/>
      <c r="C25" s="30"/>
      <c r="D25" s="30"/>
      <c r="E25" s="30"/>
      <c r="F25" s="31"/>
      <c r="G25" s="2" t="s">
        <v>9</v>
      </c>
    </row>
    <row r="26" spans="1:7" x14ac:dyDescent="0.2">
      <c r="A26" s="29" t="s">
        <v>8</v>
      </c>
      <c r="B26" s="30"/>
      <c r="C26" s="30"/>
      <c r="D26" s="30"/>
      <c r="E26" s="30"/>
      <c r="F26" s="31"/>
      <c r="G26" s="2" t="s">
        <v>9</v>
      </c>
    </row>
    <row r="27" spans="1:7" x14ac:dyDescent="0.2">
      <c r="A27" s="29" t="s">
        <v>8</v>
      </c>
      <c r="B27" s="30"/>
      <c r="C27" s="30"/>
      <c r="D27" s="30"/>
      <c r="E27" s="30"/>
      <c r="F27" s="31"/>
      <c r="G27" s="2" t="s">
        <v>9</v>
      </c>
    </row>
    <row r="28" spans="1:7" x14ac:dyDescent="0.2">
      <c r="A28" s="29" t="s">
        <v>8</v>
      </c>
      <c r="B28" s="30"/>
      <c r="C28" s="30"/>
      <c r="D28" s="30"/>
      <c r="E28" s="30"/>
      <c r="F28" s="31"/>
      <c r="G28" s="2" t="s">
        <v>9</v>
      </c>
    </row>
    <row r="29" spans="1:7" x14ac:dyDescent="0.2">
      <c r="A29" s="29" t="s">
        <v>8</v>
      </c>
      <c r="B29" s="30"/>
      <c r="C29" s="30"/>
      <c r="D29" s="30"/>
      <c r="E29" s="30"/>
      <c r="F29" s="31"/>
      <c r="G29" s="2" t="s">
        <v>9</v>
      </c>
    </row>
    <row r="30" spans="1:7" x14ac:dyDescent="0.2"/>
    <row r="31" spans="1:7" x14ac:dyDescent="0.2">
      <c r="A31" s="19" t="s">
        <v>19</v>
      </c>
      <c r="B31" s="20"/>
      <c r="C31" s="20"/>
      <c r="D31" s="20"/>
      <c r="E31" s="20"/>
      <c r="F31" s="20"/>
      <c r="G31" s="21"/>
    </row>
    <row r="32" spans="1:7" x14ac:dyDescent="0.2">
      <c r="A32" s="29" t="s">
        <v>27</v>
      </c>
      <c r="B32" s="30"/>
      <c r="C32" s="30"/>
      <c r="D32" s="30"/>
      <c r="E32" s="30"/>
      <c r="F32" s="31"/>
      <c r="G32" s="3">
        <v>0</v>
      </c>
    </row>
  </sheetData>
  <sheetProtection password="C673" sheet="1" objects="1" scenarios="1"/>
  <mergeCells count="19">
    <mergeCell ref="A32:F32"/>
    <mergeCell ref="A28:F28"/>
    <mergeCell ref="A29:F29"/>
    <mergeCell ref="A8:A10"/>
    <mergeCell ref="A15:A17"/>
    <mergeCell ref="A21:F21"/>
    <mergeCell ref="A14:F14"/>
    <mergeCell ref="A22:F22"/>
    <mergeCell ref="F15:F17"/>
    <mergeCell ref="F8:F10"/>
    <mergeCell ref="A11:A13"/>
    <mergeCell ref="F11:F13"/>
    <mergeCell ref="A18:A20"/>
    <mergeCell ref="F18:F20"/>
    <mergeCell ref="F1:G3"/>
    <mergeCell ref="B5:D5"/>
    <mergeCell ref="A25:F25"/>
    <mergeCell ref="A26:F26"/>
    <mergeCell ref="A27:F27"/>
  </mergeCells>
  <pageMargins left="0.7" right="0.7" top="0.75" bottom="0.75" header="0.3" footer="0.3"/>
  <pageSetup paperSize="9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Facilicom Services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Wesley Lagerwerf</dc:creator>
  <cp:lastModifiedBy>Eelkema, Menno</cp:lastModifiedBy>
  <cp:lastPrinted>2020-11-12T19:11:44Z</cp:lastPrinted>
  <dcterms:created xsi:type="dcterms:W3CDTF">2020-10-23T10:02:35Z</dcterms:created>
  <dcterms:modified xsi:type="dcterms:W3CDTF">2021-03-08T16:48:32Z</dcterms:modified>
</cp:coreProperties>
</file>