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SPROW55\VSPROW55.dg\CFD_UG_HKT\Inkoop-UNIT\83-INKOOPDOSSIER- INKOOP\IUC20\IUC20-694 Assessment testen\04 - BESCHRIJVENDE DOCUMENTEN\Definitief\"/>
    </mc:Choice>
  </mc:AlternateContent>
  <bookViews>
    <workbookView xWindow="0" yWindow="0" windowWidth="19200" windowHeight="6195" activeTab="1"/>
  </bookViews>
  <sheets>
    <sheet name="Invulinstructie" sheetId="4" r:id="rId1"/>
    <sheet name="P-1 Psychologische instrumenten" sheetId="3" r:id="rId2"/>
  </sheets>
  <definedNames>
    <definedName name="_xlnm.Print_Area" localSheetId="1">'P-1 Psychologische instrumenten'!$A$1:$L$45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F17" i="3"/>
  <c r="F16" i="3"/>
  <c r="F15" i="3"/>
  <c r="F26" i="3"/>
  <c r="F31" i="3"/>
  <c r="G31" i="3" s="1"/>
  <c r="F29" i="3"/>
  <c r="F28" i="3"/>
  <c r="F23" i="3"/>
  <c r="G23" i="3" s="1"/>
  <c r="F21" i="3"/>
  <c r="G21" i="3" s="1"/>
  <c r="F19" i="3"/>
  <c r="G19" i="3" s="1"/>
  <c r="F13" i="3"/>
  <c r="G13" i="3" s="1"/>
  <c r="G15" i="3" l="1"/>
  <c r="G28" i="3"/>
  <c r="I28" i="3" l="1"/>
  <c r="G25" i="3" l="1"/>
  <c r="I25" i="3" s="1"/>
  <c r="I23" i="3"/>
  <c r="I15" i="3"/>
  <c r="I19" i="3"/>
  <c r="I21" i="3"/>
  <c r="I31" i="3" l="1"/>
  <c r="I13" i="3" l="1"/>
  <c r="I34" i="3" s="1"/>
  <c r="I36" i="3" s="1"/>
</calcChain>
</file>

<file path=xl/sharedStrings.xml><?xml version="1.0" encoding="utf-8"?>
<sst xmlns="http://schemas.openxmlformats.org/spreadsheetml/2006/main" count="77" uniqueCount="66">
  <si>
    <t>Soort test:</t>
  </si>
  <si>
    <t>…</t>
  </si>
  <si>
    <t>Test eigendom leverancier?</t>
  </si>
  <si>
    <t>Max. tarief test:</t>
  </si>
  <si>
    <t>Tarief test excl. BTW:</t>
  </si>
  <si>
    <t>Bemiddelingsopslag bij test die niet in bezit is van Inschrijver (max. 10%):</t>
  </si>
  <si>
    <t>Gewogen waarde</t>
  </si>
  <si>
    <t xml:space="preserve">Fictief aantal </t>
  </si>
  <si>
    <t>Tarief test incl. evt. toeslag:</t>
  </si>
  <si>
    <t>Gemiddelde tarief incl. evt. toeslag:</t>
  </si>
  <si>
    <r>
      <t xml:space="preserve">Test voor meten van Kritisch Denkvermogen </t>
    </r>
    <r>
      <rPr>
        <sz val="11"/>
        <color theme="1"/>
        <rFont val="Calibri"/>
        <family val="2"/>
        <scheme val="minor"/>
      </rPr>
      <t>(Zie par. 5.1.1 Bijlage 1B)</t>
    </r>
  </si>
  <si>
    <t xml:space="preserve">U biedt een palet aan verschillende psychologische instrumenten, zoals gespecificeerd in het Beschrijvend Document. </t>
  </si>
  <si>
    <r>
      <t xml:space="preserve">Copingsstijlen </t>
    </r>
    <r>
      <rPr>
        <sz val="11"/>
        <color theme="1"/>
        <rFont val="Calibri"/>
        <family val="2"/>
        <scheme val="minor"/>
      </rPr>
      <t>(Zie par. 5.1.3 Bijlage 1B)</t>
    </r>
  </si>
  <si>
    <r>
      <t xml:space="preserve">Donkere kant van de persoonlijkheid </t>
    </r>
    <r>
      <rPr>
        <sz val="11"/>
        <color theme="1"/>
        <rFont val="Calibri"/>
        <family val="2"/>
        <scheme val="minor"/>
      </rPr>
      <t>(Zie par. 5.1.4 Bijlage 1B)</t>
    </r>
  </si>
  <si>
    <r>
      <t xml:space="preserve">Situational Judgement Test Sociaal Inzicht (SJT) </t>
    </r>
    <r>
      <rPr>
        <sz val="11"/>
        <color theme="1"/>
        <rFont val="Calibri"/>
        <family val="2"/>
        <scheme val="minor"/>
      </rPr>
      <t>(Zie par. 5.1.5 Bijlage 1B)</t>
    </r>
  </si>
  <si>
    <r>
      <t>Postbakken/Simulaties t.b.v. meten van plannen en organiseren</t>
    </r>
    <r>
      <rPr>
        <sz val="11"/>
        <color theme="1"/>
        <rFont val="Calibri"/>
        <family val="2"/>
        <scheme val="minor"/>
      </rPr>
      <t xml:space="preserve"> (Zie par. 5.1.6 Bijlage 1B)</t>
    </r>
  </si>
  <si>
    <r>
      <t>Persoonlijkheidsvragenlijst Werkgerelateerd</t>
    </r>
    <r>
      <rPr>
        <sz val="11"/>
        <color theme="1"/>
        <rFont val="Calibri"/>
        <family val="2"/>
        <scheme val="minor"/>
      </rPr>
      <t xml:space="preserve"> (Zie par. 5.1.2 Bijlage 1B)</t>
    </r>
  </si>
  <si>
    <r>
      <t xml:space="preserve">Drijfveren </t>
    </r>
    <r>
      <rPr>
        <sz val="11"/>
        <color theme="1"/>
        <rFont val="Calibri"/>
        <family val="2"/>
        <scheme val="minor"/>
      </rPr>
      <t>(Zie par. 5.1.7 Bijlage 1B)</t>
    </r>
  </si>
  <si>
    <r>
      <t xml:space="preserve">Webcamtest Leidinggeven </t>
    </r>
    <r>
      <rPr>
        <sz val="11"/>
        <color theme="1"/>
        <rFont val="Calibri"/>
        <family val="2"/>
        <scheme val="minor"/>
      </rPr>
      <t>(Zie par. 5.1.8 Bijlage 1B)</t>
    </r>
  </si>
  <si>
    <t>Test</t>
  </si>
  <si>
    <t>Inschrijfwaarde:</t>
  </si>
  <si>
    <t xml:space="preserve">Aantal Prijspunten </t>
  </si>
  <si>
    <t>Min. tarief test:</t>
  </si>
  <si>
    <t>De ingevulde bedragen dienen aan de volgende voorwaarden te voldoen:</t>
  </si>
  <si>
    <t xml:space="preserve">1.) </t>
  </si>
  <si>
    <t>Het is niet toegestaan negatieve prijzen of prijzen van € 0  in te vullen</t>
  </si>
  <si>
    <t xml:space="preserve">2.) </t>
  </si>
  <si>
    <t>Prijzen dienen marktconform en reëel te zijn.</t>
  </si>
  <si>
    <t xml:space="preserve">3.) </t>
  </si>
  <si>
    <t xml:space="preserve">4.) </t>
  </si>
  <si>
    <t xml:space="preserve">5.) </t>
  </si>
  <si>
    <t>Handtekening tekenbevoegde</t>
  </si>
  <si>
    <t>Bandbreedte prijs= Verschil tussen Bovengrensprijs en Ondergrensprijs = [809.755]</t>
  </si>
  <si>
    <t>OP = Ondergrensprijs = [€446.811]</t>
  </si>
  <si>
    <t>BP= Bovengrensprijs= [€1.256.566]</t>
  </si>
  <si>
    <t>Gegevens inschrijver</t>
  </si>
  <si>
    <t>Naam onderneming</t>
  </si>
  <si>
    <t xml:space="preserve">Adres </t>
  </si>
  <si>
    <t xml:space="preserve">Postcode en plaats </t>
  </si>
  <si>
    <t xml:space="preserve">KvK-nummer </t>
  </si>
  <si>
    <t>Datum</t>
  </si>
  <si>
    <t>Versie</t>
  </si>
  <si>
    <t>1.0</t>
  </si>
  <si>
    <t>Inschrijver verklaart dat deze aanbieding wordt gedaan overeenkomstig de bepalingen zoals deze zijn omschreven in de aanbestedingsstukken en eventuele nota('s) van inlichtingen.</t>
  </si>
  <si>
    <t>Plaats</t>
  </si>
  <si>
    <t>Naam</t>
  </si>
  <si>
    <t>Functie</t>
  </si>
  <si>
    <t>Invulinstructie</t>
  </si>
  <si>
    <t>Invulveld =</t>
  </si>
  <si>
    <t>Kolom B</t>
  </si>
  <si>
    <t>Kolom C</t>
  </si>
  <si>
    <t>Kolom D</t>
  </si>
  <si>
    <t>Kolom E</t>
  </si>
  <si>
    <t>Inschrijver geeft de naam van de test aan.</t>
  </si>
  <si>
    <t>Inschrijver geeft aan of de test eigendom is van inschrijver.</t>
  </si>
  <si>
    <t>Inschrijver geeft de prijs van de test aan Excl BTW.</t>
  </si>
  <si>
    <t xml:space="preserve">Invulinstuctie Prijsmodel Europese Aanbesteding "Psychologische instrumenten" Perceel 1 met kenmerk IUC20-694:  </t>
  </si>
  <si>
    <t>Inschrijver dient alle gele cellen op tabblad P-1 in te vullen.</t>
  </si>
  <si>
    <t>Inschrijver geeft de bemiddelingsopslag  aan (bij test die niet in bezit is van Inschrijver) (max. 10%).</t>
  </si>
  <si>
    <t>Prijsformulier Perceel 1 "Psychologische instrumenten"</t>
  </si>
  <si>
    <t>Kenmerk</t>
  </si>
  <si>
    <t>IUC20-694</t>
  </si>
  <si>
    <t>Inschrijver geeft N.A.W. gegevens aan</t>
  </si>
  <si>
    <t>Kolom C t/m G en I,J Rij 42 t/m45</t>
  </si>
  <si>
    <t>Inschrijver geeft aan naam plaats datum functie en handtekening. Zie ook EIS1 Bijlage 1B perceel 1</t>
  </si>
  <si>
    <t>Kolom C t/m E Rij 6 t/m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</si>
</sst>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&quot;€&quot;\ #,##0"/>
    <numFmt numFmtId="165" formatCode="&quot;€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/>
    <xf numFmtId="44" fontId="0" fillId="2" borderId="4" xfId="0" applyNumberFormat="1" applyFill="1" applyBorder="1"/>
    <xf numFmtId="3" fontId="0" fillId="2" borderId="0" xfId="0" applyNumberFormat="1" applyFill="1"/>
    <xf numFmtId="3" fontId="0" fillId="2" borderId="6" xfId="0" applyNumberForma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44" fontId="0" fillId="2" borderId="6" xfId="0" applyNumberFormat="1" applyFill="1" applyBorder="1" applyAlignment="1">
      <alignment horizontal="center" vertical="center"/>
    </xf>
    <xf numFmtId="44" fontId="0" fillId="2" borderId="6" xfId="0" applyNumberForma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0" applyNumberFormat="1" applyFill="1"/>
    <xf numFmtId="44" fontId="0" fillId="2" borderId="4" xfId="0" applyNumberFormat="1" applyFill="1" applyBorder="1" applyAlignment="1">
      <alignment horizontal="center" vertical="center"/>
    </xf>
    <xf numFmtId="44" fontId="0" fillId="2" borderId="0" xfId="0" applyNumberFormat="1" applyFill="1"/>
    <xf numFmtId="165" fontId="4" fillId="2" borderId="0" xfId="0" applyNumberFormat="1" applyFont="1" applyFill="1" applyBorder="1" applyAlignment="1" applyProtection="1">
      <alignment horizontal="center" vertical="center"/>
    </xf>
    <xf numFmtId="164" fontId="5" fillId="4" borderId="9" xfId="0" applyNumberFormat="1" applyFont="1" applyFill="1" applyBorder="1" applyAlignment="1" applyProtection="1">
      <alignment horizontal="center" vertical="center"/>
    </xf>
    <xf numFmtId="0" fontId="0" fillId="2" borderId="0" xfId="0" applyFont="1" applyFill="1"/>
    <xf numFmtId="3" fontId="5" fillId="4" borderId="9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164" fontId="3" fillId="2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64" fontId="3" fillId="2" borderId="0" xfId="0" applyNumberFormat="1" applyFont="1" applyFill="1" applyAlignment="1" applyProtection="1">
      <alignment vertical="center"/>
    </xf>
    <xf numFmtId="0" fontId="1" fillId="5" borderId="0" xfId="2" applyFont="1" applyFill="1" applyProtection="1">
      <protection hidden="1"/>
    </xf>
    <xf numFmtId="0" fontId="2" fillId="5" borderId="0" xfId="2" applyFont="1" applyFill="1" applyProtection="1">
      <protection hidden="1"/>
    </xf>
    <xf numFmtId="0" fontId="2" fillId="2" borderId="0" xfId="0" applyFont="1" applyFill="1"/>
    <xf numFmtId="0" fontId="0" fillId="2" borderId="0" xfId="0" applyFont="1" applyFill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44" fontId="0" fillId="3" borderId="4" xfId="0" applyNumberFormat="1" applyFill="1" applyBorder="1" applyProtection="1">
      <protection locked="0"/>
    </xf>
    <xf numFmtId="9" fontId="0" fillId="3" borderId="6" xfId="1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9" fontId="0" fillId="3" borderId="4" xfId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4" fillId="2" borderId="12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quotePrefix="1" applyFont="1" applyFill="1" applyBorder="1" applyAlignment="1" applyProtection="1">
      <alignment horizontal="right"/>
      <protection hidden="1"/>
    </xf>
    <xf numFmtId="0" fontId="11" fillId="3" borderId="4" xfId="0" applyFont="1" applyFill="1" applyBorder="1" applyAlignment="1" applyProtection="1">
      <protection locked="0"/>
    </xf>
    <xf numFmtId="0" fontId="11" fillId="2" borderId="2" xfId="0" applyFont="1" applyFill="1" applyBorder="1" applyAlignment="1" applyProtection="1">
      <protection locked="0"/>
    </xf>
    <xf numFmtId="0" fontId="0" fillId="2" borderId="0" xfId="0" applyFont="1" applyFill="1" applyAlignment="1">
      <alignment horizontal="center" vertical="center"/>
    </xf>
    <xf numFmtId="44" fontId="10" fillId="2" borderId="19" xfId="3" applyFont="1" applyFill="1" applyBorder="1" applyProtection="1">
      <protection hidden="1"/>
    </xf>
    <xf numFmtId="0" fontId="12" fillId="2" borderId="0" xfId="0" applyFont="1" applyFill="1" applyBorder="1" applyAlignment="1" applyProtection="1">
      <alignment horizontal="left" vertical="center"/>
      <protection hidden="1"/>
    </xf>
    <xf numFmtId="0" fontId="12" fillId="2" borderId="19" xfId="0" applyFont="1" applyFill="1" applyBorder="1" applyAlignment="1" applyProtection="1">
      <alignment horizontal="left" vertical="center"/>
      <protection hidden="1"/>
    </xf>
    <xf numFmtId="0" fontId="13" fillId="2" borderId="12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left" vertical="top"/>
    </xf>
    <xf numFmtId="14" fontId="5" fillId="4" borderId="4" xfId="0" applyNumberFormat="1" applyFont="1" applyFill="1" applyBorder="1" applyAlignment="1">
      <alignment horizontal="center" vertical="top"/>
    </xf>
    <xf numFmtId="0" fontId="5" fillId="4" borderId="4" xfId="0" applyFont="1" applyFill="1" applyBorder="1" applyAlignment="1">
      <alignment horizontal="center" vertical="top"/>
    </xf>
    <xf numFmtId="0" fontId="7" fillId="2" borderId="0" xfId="0" applyFont="1" applyFill="1" applyBorder="1" applyAlignment="1" applyProtection="1">
      <alignment vertical="top"/>
      <protection hidden="1"/>
    </xf>
    <xf numFmtId="0" fontId="7" fillId="2" borderId="17" xfId="0" applyFont="1" applyFill="1" applyBorder="1" applyAlignment="1" applyProtection="1">
      <alignment vertical="top"/>
      <protection hidden="1"/>
    </xf>
    <xf numFmtId="0" fontId="7" fillId="2" borderId="0" xfId="0" applyFont="1" applyFill="1"/>
    <xf numFmtId="0" fontId="1" fillId="2" borderId="0" xfId="0" applyFont="1" applyFill="1"/>
    <xf numFmtId="0" fontId="0" fillId="2" borderId="0" xfId="0" applyFill="1" applyAlignment="1">
      <alignment wrapText="1"/>
    </xf>
    <xf numFmtId="0" fontId="0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14" fillId="0" borderId="0" xfId="0" applyFont="1" applyFill="1" applyBorder="1" applyAlignment="1" applyProtection="1">
      <alignment vertical="center"/>
      <protection hidden="1"/>
    </xf>
    <xf numFmtId="0" fontId="0" fillId="6" borderId="16" xfId="0" applyFont="1" applyFill="1" applyBorder="1"/>
    <xf numFmtId="0" fontId="0" fillId="6" borderId="12" xfId="0" applyFont="1" applyFill="1" applyBorder="1"/>
    <xf numFmtId="0" fontId="0" fillId="6" borderId="7" xfId="0" applyFont="1" applyFill="1" applyBorder="1"/>
    <xf numFmtId="0" fontId="0" fillId="6" borderId="5" xfId="0" applyFont="1" applyFill="1" applyBorder="1"/>
    <xf numFmtId="0" fontId="5" fillId="6" borderId="1" xfId="0" applyFont="1" applyFill="1" applyBorder="1" applyAlignment="1"/>
    <xf numFmtId="0" fontId="5" fillId="6" borderId="1" xfId="0" applyFont="1" applyFill="1" applyBorder="1" applyAlignment="1">
      <alignment wrapText="1"/>
    </xf>
    <xf numFmtId="0" fontId="5" fillId="6" borderId="4" xfId="0" applyFont="1" applyFill="1" applyBorder="1" applyAlignment="1">
      <alignment wrapText="1"/>
    </xf>
    <xf numFmtId="3" fontId="5" fillId="6" borderId="4" xfId="0" applyNumberFormat="1" applyFont="1" applyFill="1" applyBorder="1" applyAlignment="1">
      <alignment horizontal="center" wrapText="1"/>
    </xf>
    <xf numFmtId="0" fontId="5" fillId="6" borderId="16" xfId="0" applyFont="1" applyFill="1" applyBorder="1" applyAlignment="1" applyProtection="1">
      <alignment vertical="center"/>
      <protection hidden="1"/>
    </xf>
    <xf numFmtId="0" fontId="3" fillId="7" borderId="4" xfId="0" applyFont="1" applyFill="1" applyBorder="1" applyProtection="1">
      <protection hidden="1"/>
    </xf>
    <xf numFmtId="44" fontId="0" fillId="7" borderId="4" xfId="0" applyNumberFormat="1" applyFill="1" applyBorder="1"/>
    <xf numFmtId="0" fontId="3" fillId="7" borderId="4" xfId="0" applyFont="1" applyFill="1" applyBorder="1" applyAlignment="1" applyProtection="1">
      <alignment vertical="top"/>
      <protection hidden="1"/>
    </xf>
    <xf numFmtId="0" fontId="3" fillId="7" borderId="6" xfId="0" applyFont="1" applyFill="1" applyBorder="1" applyAlignment="1" applyProtection="1">
      <alignment vertical="top"/>
      <protection hidden="1"/>
    </xf>
    <xf numFmtId="0" fontId="3" fillId="7" borderId="5" xfId="0" applyFont="1" applyFill="1" applyBorder="1" applyAlignment="1" applyProtection="1">
      <alignment vertical="top"/>
      <protection hidden="1"/>
    </xf>
    <xf numFmtId="0" fontId="0" fillId="2" borderId="0" xfId="0" applyFont="1" applyFill="1" applyAlignment="1">
      <alignment horizontal="left" vertical="top" wrapText="1"/>
    </xf>
    <xf numFmtId="0" fontId="14" fillId="4" borderId="12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center" vertical="center"/>
      <protection hidden="1"/>
    </xf>
    <xf numFmtId="0" fontId="5" fillId="6" borderId="6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7" xfId="0" applyFont="1" applyFill="1" applyBorder="1" applyAlignment="1">
      <alignment horizontal="center" vertical="top" wrapText="1"/>
    </xf>
    <xf numFmtId="164" fontId="5" fillId="4" borderId="8" xfId="0" applyNumberFormat="1" applyFont="1" applyFill="1" applyBorder="1" applyAlignment="1" applyProtection="1">
      <alignment horizontal="center" vertical="center"/>
    </xf>
    <xf numFmtId="164" fontId="5" fillId="4" borderId="10" xfId="0" applyNumberFormat="1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44" fontId="0" fillId="2" borderId="6" xfId="0" applyNumberFormat="1" applyFill="1" applyBorder="1" applyAlignment="1">
      <alignment horizontal="center"/>
    </xf>
    <xf numFmtId="44" fontId="0" fillId="2" borderId="7" xfId="0" applyNumberFormat="1" applyFill="1" applyBorder="1" applyAlignment="1">
      <alignment horizontal="center"/>
    </xf>
    <xf numFmtId="44" fontId="0" fillId="7" borderId="1" xfId="0" applyNumberFormat="1" applyFill="1" applyBorder="1" applyAlignment="1">
      <alignment horizontal="center"/>
    </xf>
    <xf numFmtId="44" fontId="0" fillId="7" borderId="3" xfId="0" applyNumberFormat="1" applyFill="1" applyBorder="1" applyAlignment="1">
      <alignment horizontal="center"/>
    </xf>
    <xf numFmtId="44" fontId="0" fillId="2" borderId="5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0" fontId="0" fillId="3" borderId="16" xfId="0" applyFont="1" applyFill="1" applyBorder="1" applyAlignment="1" applyProtection="1">
      <alignment horizontal="center" vertical="top"/>
      <protection locked="0"/>
    </xf>
    <xf numFmtId="0" fontId="0" fillId="3" borderId="17" xfId="0" applyFont="1" applyFill="1" applyBorder="1" applyAlignment="1" applyProtection="1">
      <alignment horizontal="center" vertical="top"/>
      <protection locked="0"/>
    </xf>
    <xf numFmtId="0" fontId="0" fillId="3" borderId="18" xfId="0" applyFont="1" applyFill="1" applyBorder="1" applyAlignment="1" applyProtection="1">
      <alignment horizontal="center" vertical="top"/>
      <protection locked="0"/>
    </xf>
    <xf numFmtId="0" fontId="0" fillId="3" borderId="13" xfId="0" applyFont="1" applyFill="1" applyBorder="1" applyAlignment="1" applyProtection="1">
      <alignment horizontal="center" vertical="top"/>
      <protection locked="0"/>
    </xf>
    <xf numFmtId="0" fontId="0" fillId="3" borderId="14" xfId="0" applyFont="1" applyFill="1" applyBorder="1" applyAlignment="1" applyProtection="1">
      <alignment horizontal="center" vertical="top"/>
      <protection locked="0"/>
    </xf>
    <xf numFmtId="0" fontId="0" fillId="3" borderId="15" xfId="0" applyFont="1" applyFill="1" applyBorder="1" applyAlignment="1" applyProtection="1">
      <alignment horizontal="center" vertical="top"/>
      <protection locked="0"/>
    </xf>
    <xf numFmtId="0" fontId="14" fillId="6" borderId="17" xfId="0" applyFont="1" applyFill="1" applyBorder="1" applyAlignment="1" applyProtection="1">
      <alignment horizontal="left" vertical="center"/>
      <protection hidden="1"/>
    </xf>
    <xf numFmtId="0" fontId="14" fillId="6" borderId="18" xfId="0" applyFont="1" applyFill="1" applyBorder="1" applyAlignment="1" applyProtection="1">
      <alignment horizontal="left" vertical="center"/>
      <protection hidden="1"/>
    </xf>
    <xf numFmtId="0" fontId="14" fillId="6" borderId="14" xfId="0" applyFont="1" applyFill="1" applyBorder="1" applyAlignment="1" applyProtection="1">
      <alignment horizontal="left" vertical="center"/>
      <protection hidden="1"/>
    </xf>
    <xf numFmtId="0" fontId="14" fillId="6" borderId="15" xfId="0" applyFont="1" applyFill="1" applyBorder="1" applyAlignment="1" applyProtection="1">
      <alignment horizontal="left" vertical="center"/>
      <protection hidden="1"/>
    </xf>
    <xf numFmtId="2" fontId="0" fillId="3" borderId="4" xfId="0" applyNumberFormat="1" applyFont="1" applyFill="1" applyBorder="1" applyAlignment="1" applyProtection="1">
      <protection locked="0" hidden="1"/>
    </xf>
    <xf numFmtId="164" fontId="5" fillId="4" borderId="11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horizontal="center" wrapText="1"/>
    </xf>
    <xf numFmtId="0" fontId="8" fillId="2" borderId="14" xfId="0" applyFont="1" applyFill="1" applyBorder="1" applyAlignment="1" applyProtection="1">
      <alignment vertical="top" wrapText="1"/>
      <protection hidden="1"/>
    </xf>
    <xf numFmtId="0" fontId="0" fillId="2" borderId="14" xfId="0" applyFont="1" applyFill="1" applyBorder="1" applyAlignment="1" applyProtection="1">
      <alignment vertical="top" wrapText="1"/>
      <protection hidden="1"/>
    </xf>
    <xf numFmtId="0" fontId="0" fillId="2" borderId="0" xfId="0" applyFont="1" applyFill="1" applyBorder="1" applyAlignment="1" applyProtection="1">
      <alignment vertical="top" wrapText="1"/>
      <protection hidden="1"/>
    </xf>
    <xf numFmtId="0" fontId="0" fillId="3" borderId="1" xfId="0" applyFont="1" applyFill="1" applyBorder="1" applyAlignment="1" applyProtection="1">
      <alignment vertical="top"/>
      <protection locked="0"/>
    </xf>
    <xf numFmtId="0" fontId="0" fillId="3" borderId="2" xfId="0" applyFont="1" applyFill="1" applyBorder="1" applyAlignment="1" applyProtection="1">
      <alignment vertical="top"/>
      <protection locked="0"/>
    </xf>
    <xf numFmtId="0" fontId="0" fillId="3" borderId="3" xfId="0" applyFont="1" applyFill="1" applyBorder="1" applyAlignment="1" applyProtection="1">
      <alignment vertical="top"/>
      <protection locked="0"/>
    </xf>
    <xf numFmtId="0" fontId="0" fillId="3" borderId="4" xfId="0" applyFont="1" applyFill="1" applyBorder="1" applyAlignment="1" applyProtection="1">
      <alignment horizontal="center" vertical="top"/>
      <protection locked="0"/>
    </xf>
    <xf numFmtId="0" fontId="9" fillId="6" borderId="2" xfId="0" applyFont="1" applyFill="1" applyBorder="1" applyAlignment="1" applyProtection="1">
      <alignment horizontal="center" vertical="center"/>
      <protection hidden="1"/>
    </xf>
    <xf numFmtId="0" fontId="9" fillId="6" borderId="3" xfId="0" applyFont="1" applyFill="1" applyBorder="1" applyAlignment="1" applyProtection="1">
      <alignment horizontal="center" vertical="center"/>
      <protection hidden="1"/>
    </xf>
  </cellXfs>
  <cellStyles count="4">
    <cellStyle name="Procent" xfId="1" builtinId="5"/>
    <cellStyle name="Standaard" xfId="0" builtinId="0"/>
    <cellStyle name="Standaard 2" xfId="2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277"/>
  <sheetViews>
    <sheetView showGridLines="0" workbookViewId="0">
      <selection activeCell="B26" sqref="B26"/>
    </sheetView>
  </sheetViews>
  <sheetFormatPr defaultRowHeight="15" x14ac:dyDescent="0.25"/>
  <cols>
    <col min="1" max="1" width="38.5703125" customWidth="1"/>
    <col min="2" max="2" width="100" customWidth="1"/>
  </cols>
  <sheetData>
    <row r="1" spans="1:120" s="31" customFormat="1" ht="14.45" customHeight="1" x14ac:dyDescent="0.25">
      <c r="A1" s="71" t="s">
        <v>56</v>
      </c>
      <c r="B1" s="72"/>
      <c r="C1" s="55"/>
      <c r="D1" s="55"/>
      <c r="E1" s="55"/>
      <c r="F1" s="55"/>
      <c r="G1" s="5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</row>
    <row r="2" spans="1:120" s="31" customFormat="1" ht="14.45" customHeight="1" x14ac:dyDescent="0.25">
      <c r="A2" s="71"/>
      <c r="B2" s="72"/>
      <c r="C2" s="55"/>
      <c r="D2" s="55"/>
      <c r="E2" s="55"/>
      <c r="F2" s="55"/>
      <c r="G2" s="55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</row>
    <row r="3" spans="1:1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1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120" x14ac:dyDescent="0.25">
      <c r="A5" s="16" t="s">
        <v>48</v>
      </c>
      <c r="B5" s="36"/>
      <c r="C5" s="16"/>
      <c r="D5" s="43"/>
      <c r="E5" s="44"/>
      <c r="F5" s="1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120" x14ac:dyDescent="0.25">
      <c r="A6" s="16" t="s">
        <v>57</v>
      </c>
      <c r="B6" s="16"/>
      <c r="C6" s="16"/>
      <c r="D6" s="16"/>
      <c r="E6" s="16"/>
      <c r="F6" s="1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120" x14ac:dyDescent="0.25">
      <c r="A7" s="16"/>
      <c r="B7" s="16"/>
      <c r="C7" s="16"/>
      <c r="D7" s="16"/>
      <c r="E7" s="16"/>
      <c r="F7" s="1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120" x14ac:dyDescent="0.25">
      <c r="A8" s="51" t="s">
        <v>47</v>
      </c>
      <c r="B8" s="16"/>
      <c r="C8" s="16"/>
      <c r="D8" s="16"/>
      <c r="E8" s="16"/>
      <c r="F8" s="1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120" x14ac:dyDescent="0.25">
      <c r="A9" s="51"/>
      <c r="B9" s="16"/>
      <c r="C9" s="16"/>
      <c r="D9" s="16"/>
      <c r="E9" s="16"/>
      <c r="F9" s="1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120" x14ac:dyDescent="0.25">
      <c r="A10" s="16" t="s">
        <v>65</v>
      </c>
      <c r="B10" s="16" t="s">
        <v>62</v>
      </c>
      <c r="C10" s="16"/>
      <c r="D10" s="16"/>
      <c r="E10" s="16"/>
      <c r="F10" s="1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120" x14ac:dyDescent="0.25">
      <c r="A11" s="51"/>
      <c r="B11" s="16"/>
      <c r="C11" s="16"/>
      <c r="D11" s="16"/>
      <c r="E11" s="16"/>
      <c r="F11" s="1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120" x14ac:dyDescent="0.25">
      <c r="A12" s="16" t="s">
        <v>49</v>
      </c>
      <c r="B12" s="53" t="s">
        <v>53</v>
      </c>
      <c r="C12" s="53"/>
      <c r="D12" s="53"/>
      <c r="E12" s="53"/>
      <c r="F12" s="5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120" x14ac:dyDescent="0.25">
      <c r="A13" s="16" t="s">
        <v>50</v>
      </c>
      <c r="B13" s="53" t="s">
        <v>54</v>
      </c>
      <c r="C13" s="53"/>
      <c r="D13" s="53"/>
      <c r="E13" s="53"/>
      <c r="F13" s="5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120" x14ac:dyDescent="0.25">
      <c r="A14" s="16" t="s">
        <v>51</v>
      </c>
      <c r="B14" s="53" t="s">
        <v>55</v>
      </c>
      <c r="C14" s="53"/>
      <c r="D14" s="53"/>
      <c r="E14" s="53"/>
      <c r="F14" s="5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120" x14ac:dyDescent="0.25">
      <c r="A15" s="16" t="s">
        <v>52</v>
      </c>
      <c r="B15" s="70" t="s">
        <v>58</v>
      </c>
      <c r="C15" s="70"/>
      <c r="D15" s="70"/>
      <c r="E15" s="70"/>
      <c r="F15" s="7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120" x14ac:dyDescent="0.25">
      <c r="A16" s="1"/>
      <c r="B16" s="52"/>
      <c r="C16" s="52"/>
      <c r="D16" s="54"/>
      <c r="E16" s="52"/>
      <c r="F16" s="5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x14ac:dyDescent="0.25">
      <c r="A17" s="1" t="s">
        <v>63</v>
      </c>
      <c r="B17" s="52" t="s">
        <v>64</v>
      </c>
      <c r="C17" s="52"/>
      <c r="D17" s="54"/>
      <c r="E17" s="52"/>
      <c r="F17" s="5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x14ac:dyDescent="0.25">
      <c r="A18" s="1"/>
      <c r="B18" s="1"/>
      <c r="C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</sheetData>
  <sheetProtection algorithmName="SHA-512" hashValue="T7yuaQupuaBbgajs4/dP5qb7415RXnEwi7GR9Y28zVlkQqyY7WxLw3/VfnCLaXS2HrnhoUPXhH36VE5DM4LVmA==" saltValue="Rfg1uzd596ctImeBO2G+ng==" spinCount="100000" sheet="1" objects="1" scenarios="1"/>
  <mergeCells count="2">
    <mergeCell ref="B15:F15"/>
    <mergeCell ref="A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45"/>
  <sheetViews>
    <sheetView tabSelected="1" zoomScale="80" zoomScaleNormal="80" workbookViewId="0">
      <selection activeCell="H42" sqref="H42"/>
    </sheetView>
  </sheetViews>
  <sheetFormatPr defaultColWidth="8.7109375" defaultRowHeight="15" x14ac:dyDescent="0.25"/>
  <cols>
    <col min="1" max="1" width="5" style="1" bestFit="1" customWidth="1"/>
    <col min="2" max="2" width="81.140625" style="1" customWidth="1"/>
    <col min="3" max="3" width="12.42578125" style="1" customWidth="1"/>
    <col min="4" max="4" width="10.85546875" style="1" customWidth="1"/>
    <col min="5" max="5" width="24" style="1" customWidth="1"/>
    <col min="6" max="6" width="10.85546875" style="1" customWidth="1"/>
    <col min="7" max="7" width="12.5703125" style="1" customWidth="1"/>
    <col min="8" max="8" width="12.42578125" style="8" bestFit="1" customWidth="1"/>
    <col min="9" max="9" width="16.7109375" style="1" bestFit="1" customWidth="1"/>
    <col min="10" max="10" width="8.7109375" style="1"/>
    <col min="11" max="11" width="10.5703125" style="1" customWidth="1"/>
    <col min="12" max="12" width="10.85546875" style="1" customWidth="1"/>
    <col min="13" max="13" width="8.7109375" style="1"/>
    <col min="14" max="14" width="8.7109375" style="1" customWidth="1"/>
    <col min="15" max="15" width="8.7109375" style="1" hidden="1" customWidth="1"/>
    <col min="16" max="16" width="8.7109375" style="1" customWidth="1"/>
    <col min="17" max="17" width="15.28515625" style="1" customWidth="1"/>
    <col min="18" max="18" width="8.7109375" style="1" customWidth="1"/>
    <col min="19" max="19" width="13.5703125" style="1" customWidth="1"/>
    <col min="20" max="20" width="8.7109375" style="1" customWidth="1"/>
    <col min="21" max="16384" width="8.7109375" style="1"/>
  </cols>
  <sheetData>
    <row r="1" spans="1:127" s="31" customFormat="1" ht="14.45" customHeight="1" x14ac:dyDescent="0.25">
      <c r="A1" s="56"/>
      <c r="B1" s="95" t="s">
        <v>59</v>
      </c>
      <c r="C1" s="95"/>
      <c r="D1" s="95"/>
      <c r="E1" s="96"/>
      <c r="F1" s="16"/>
      <c r="G1" s="101"/>
      <c r="H1" s="101"/>
      <c r="I1" s="16"/>
      <c r="J1" s="16"/>
      <c r="K1" s="45" t="s">
        <v>60</v>
      </c>
      <c r="L1" s="46" t="s">
        <v>61</v>
      </c>
      <c r="M1" s="16"/>
      <c r="N1" s="38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</row>
    <row r="2" spans="1:127" s="31" customFormat="1" ht="14.45" customHeight="1" x14ac:dyDescent="0.25">
      <c r="A2" s="57"/>
      <c r="B2" s="97"/>
      <c r="C2" s="97"/>
      <c r="D2" s="97"/>
      <c r="E2" s="98"/>
      <c r="F2" s="16"/>
      <c r="G2" s="101"/>
      <c r="H2" s="101"/>
      <c r="J2" s="16"/>
      <c r="K2" s="45" t="s">
        <v>40</v>
      </c>
      <c r="L2" s="46">
        <v>44263</v>
      </c>
      <c r="M2" s="16"/>
      <c r="N2" s="38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</row>
    <row r="3" spans="1:127" s="31" customFormat="1" ht="14.45" customHeight="1" x14ac:dyDescent="0.25">
      <c r="A3" s="58"/>
      <c r="B3" s="42" t="s">
        <v>11</v>
      </c>
      <c r="C3" s="40"/>
      <c r="D3" s="40"/>
      <c r="E3" s="41"/>
      <c r="F3" s="16"/>
      <c r="G3" s="16"/>
      <c r="H3" s="16"/>
      <c r="I3" s="16"/>
      <c r="J3" s="16"/>
      <c r="K3" s="45" t="s">
        <v>41</v>
      </c>
      <c r="L3" s="47" t="s">
        <v>42</v>
      </c>
      <c r="M3" s="16"/>
      <c r="N3" s="38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</row>
    <row r="4" spans="1:127" s="31" customFormat="1" x14ac:dyDescent="0.25">
      <c r="A4" s="58"/>
      <c r="B4" s="32"/>
      <c r="C4" s="33"/>
      <c r="D4" s="34"/>
      <c r="E4" s="39"/>
      <c r="F4" s="16"/>
      <c r="H4" s="16"/>
      <c r="I4" s="16"/>
      <c r="J4" s="16"/>
      <c r="K4" s="16"/>
      <c r="L4" s="16"/>
      <c r="M4" s="16"/>
      <c r="N4" s="38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</row>
    <row r="5" spans="1:127" s="31" customFormat="1" x14ac:dyDescent="0.25">
      <c r="A5" s="58"/>
      <c r="B5" s="64" t="s">
        <v>35</v>
      </c>
      <c r="C5" s="109"/>
      <c r="D5" s="109"/>
      <c r="E5" s="110"/>
      <c r="F5" s="16"/>
      <c r="G5" s="16"/>
      <c r="H5" s="16"/>
      <c r="I5" s="16"/>
      <c r="J5" s="16"/>
      <c r="K5" s="16"/>
      <c r="L5" s="16"/>
      <c r="M5" s="16"/>
      <c r="N5" s="38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</row>
    <row r="6" spans="1:127" s="31" customFormat="1" x14ac:dyDescent="0.25">
      <c r="A6" s="58"/>
      <c r="B6" s="65" t="s">
        <v>36</v>
      </c>
      <c r="C6" s="99"/>
      <c r="D6" s="99"/>
      <c r="E6" s="99"/>
      <c r="F6" s="16"/>
      <c r="G6" s="16"/>
      <c r="H6" s="16"/>
      <c r="I6" s="16"/>
      <c r="J6" s="16"/>
      <c r="K6" s="16"/>
      <c r="L6" s="16"/>
      <c r="M6" s="16"/>
      <c r="N6" s="38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</row>
    <row r="7" spans="1:127" s="31" customFormat="1" x14ac:dyDescent="0.25">
      <c r="A7" s="58"/>
      <c r="B7" s="65" t="s">
        <v>37</v>
      </c>
      <c r="C7" s="99"/>
      <c r="D7" s="99"/>
      <c r="E7" s="99"/>
      <c r="F7" s="16"/>
      <c r="G7" s="16"/>
      <c r="H7" s="16"/>
      <c r="I7" s="16"/>
      <c r="J7" s="16"/>
      <c r="K7" s="16"/>
      <c r="L7" s="16"/>
      <c r="M7" s="16"/>
      <c r="N7" s="38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</row>
    <row r="8" spans="1:127" s="31" customFormat="1" ht="15" customHeight="1" x14ac:dyDescent="0.25">
      <c r="A8" s="58"/>
      <c r="B8" s="65" t="s">
        <v>38</v>
      </c>
      <c r="C8" s="99"/>
      <c r="D8" s="99"/>
      <c r="E8" s="99"/>
      <c r="F8" s="16"/>
      <c r="G8" s="16"/>
      <c r="H8" s="16"/>
      <c r="I8" s="16"/>
      <c r="J8" s="16"/>
      <c r="K8" s="16"/>
      <c r="L8" s="16"/>
      <c r="M8" s="16"/>
      <c r="N8" s="38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</row>
    <row r="9" spans="1:127" s="31" customFormat="1" x14ac:dyDescent="0.25">
      <c r="A9" s="59"/>
      <c r="B9" s="65" t="s">
        <v>39</v>
      </c>
      <c r="C9" s="99"/>
      <c r="D9" s="99"/>
      <c r="E9" s="99"/>
      <c r="F9" s="16"/>
      <c r="G9" s="16"/>
      <c r="H9" s="16"/>
      <c r="I9" s="16"/>
      <c r="J9" s="16"/>
      <c r="K9" s="16"/>
      <c r="L9" s="16"/>
      <c r="M9" s="16"/>
      <c r="N9" s="38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</row>
    <row r="10" spans="1:127" s="31" customFormat="1" x14ac:dyDescent="0.25">
      <c r="A10" s="16"/>
      <c r="B10" s="16"/>
      <c r="C10" s="16"/>
      <c r="D10" s="35"/>
      <c r="E10" s="37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</row>
    <row r="11" spans="1:127" ht="60" x14ac:dyDescent="0.25">
      <c r="A11" s="60" t="s">
        <v>19</v>
      </c>
      <c r="B11" s="61" t="s">
        <v>0</v>
      </c>
      <c r="C11" s="62" t="s">
        <v>2</v>
      </c>
      <c r="D11" s="62" t="s">
        <v>4</v>
      </c>
      <c r="E11" s="62" t="s">
        <v>5</v>
      </c>
      <c r="F11" s="62" t="s">
        <v>8</v>
      </c>
      <c r="G11" s="62" t="s">
        <v>9</v>
      </c>
      <c r="H11" s="63" t="s">
        <v>7</v>
      </c>
      <c r="I11" s="62" t="s">
        <v>6</v>
      </c>
      <c r="K11" s="62" t="s">
        <v>22</v>
      </c>
      <c r="L11" s="62" t="s">
        <v>3</v>
      </c>
    </row>
    <row r="12" spans="1:127" x14ac:dyDescent="0.25">
      <c r="A12" s="73">
        <v>1</v>
      </c>
      <c r="B12" s="78" t="s">
        <v>10</v>
      </c>
      <c r="C12" s="79"/>
      <c r="D12" s="79"/>
      <c r="E12" s="79"/>
      <c r="F12" s="79"/>
      <c r="G12" s="79"/>
      <c r="H12" s="79"/>
      <c r="I12" s="80"/>
      <c r="K12" s="83"/>
      <c r="L12" s="84"/>
      <c r="O12" s="11">
        <v>0</v>
      </c>
    </row>
    <row r="13" spans="1:127" x14ac:dyDescent="0.25">
      <c r="A13" s="74"/>
      <c r="B13" s="26" t="s">
        <v>1</v>
      </c>
      <c r="C13" s="27"/>
      <c r="D13" s="27">
        <v>11</v>
      </c>
      <c r="E13" s="28">
        <v>0</v>
      </c>
      <c r="F13" s="2">
        <f>(D13*E13)+D13</f>
        <v>11</v>
      </c>
      <c r="G13" s="6">
        <f>F13</f>
        <v>11</v>
      </c>
      <c r="H13" s="4">
        <v>1137</v>
      </c>
      <c r="I13" s="6">
        <f>G13*H13</f>
        <v>12507</v>
      </c>
      <c r="J13" s="5"/>
      <c r="K13" s="6">
        <v>11</v>
      </c>
      <c r="L13" s="6">
        <v>24</v>
      </c>
      <c r="M13" s="13"/>
      <c r="O13" s="11">
        <v>0.01</v>
      </c>
    </row>
    <row r="14" spans="1:127" x14ac:dyDescent="0.25">
      <c r="A14" s="73">
        <v>2</v>
      </c>
      <c r="B14" s="78" t="s">
        <v>16</v>
      </c>
      <c r="C14" s="79"/>
      <c r="D14" s="79"/>
      <c r="E14" s="79"/>
      <c r="F14" s="79"/>
      <c r="G14" s="79"/>
      <c r="H14" s="79"/>
      <c r="I14" s="80"/>
      <c r="K14" s="66"/>
      <c r="L14" s="66"/>
      <c r="M14" s="13"/>
      <c r="O14" s="11">
        <v>0.02</v>
      </c>
    </row>
    <row r="15" spans="1:127" x14ac:dyDescent="0.25">
      <c r="A15" s="75"/>
      <c r="B15" s="26" t="s">
        <v>1</v>
      </c>
      <c r="C15" s="27"/>
      <c r="D15" s="27">
        <v>10</v>
      </c>
      <c r="E15" s="28">
        <v>0</v>
      </c>
      <c r="F15" s="2">
        <f>(D15*E15)+D15</f>
        <v>10</v>
      </c>
      <c r="G15" s="81">
        <f>AVERAGEIF(F15:F17,"&gt;0")</f>
        <v>10</v>
      </c>
      <c r="H15" s="86">
        <v>20726</v>
      </c>
      <c r="I15" s="81">
        <f>G15*H15</f>
        <v>207260</v>
      </c>
      <c r="K15" s="81">
        <v>10</v>
      </c>
      <c r="L15" s="81">
        <v>27</v>
      </c>
      <c r="M15" s="13"/>
      <c r="O15" s="11">
        <v>0.03</v>
      </c>
    </row>
    <row r="16" spans="1:127" x14ac:dyDescent="0.25">
      <c r="A16" s="75"/>
      <c r="B16" s="26" t="s">
        <v>1</v>
      </c>
      <c r="C16" s="27"/>
      <c r="D16" s="27">
        <v>10</v>
      </c>
      <c r="E16" s="28">
        <v>0</v>
      </c>
      <c r="F16" s="2">
        <f>(D16*E16)+D16</f>
        <v>10</v>
      </c>
      <c r="G16" s="82"/>
      <c r="H16" s="87"/>
      <c r="I16" s="82"/>
      <c r="K16" s="82"/>
      <c r="L16" s="82"/>
      <c r="M16" s="13"/>
      <c r="O16" s="11">
        <v>0.04</v>
      </c>
    </row>
    <row r="17" spans="1:15" x14ac:dyDescent="0.25">
      <c r="A17" s="74"/>
      <c r="B17" s="26" t="s">
        <v>1</v>
      </c>
      <c r="C17" s="27"/>
      <c r="D17" s="27">
        <v>10</v>
      </c>
      <c r="E17" s="28">
        <v>0</v>
      </c>
      <c r="F17" s="2">
        <f>(D17*E17)+D17</f>
        <v>10</v>
      </c>
      <c r="G17" s="85"/>
      <c r="H17" s="88"/>
      <c r="I17" s="85"/>
      <c r="K17" s="85"/>
      <c r="L17" s="85"/>
      <c r="M17" s="13"/>
      <c r="O17" s="11">
        <v>0.05</v>
      </c>
    </row>
    <row r="18" spans="1:15" ht="14.45" customHeight="1" x14ac:dyDescent="0.25">
      <c r="A18" s="73">
        <v>3</v>
      </c>
      <c r="B18" s="78" t="s">
        <v>12</v>
      </c>
      <c r="C18" s="79"/>
      <c r="D18" s="79"/>
      <c r="E18" s="79"/>
      <c r="F18" s="79"/>
      <c r="G18" s="79"/>
      <c r="H18" s="79"/>
      <c r="I18" s="80"/>
      <c r="K18" s="66"/>
      <c r="L18" s="66"/>
      <c r="M18" s="13"/>
      <c r="O18" s="11">
        <v>0.06</v>
      </c>
    </row>
    <row r="19" spans="1:15" x14ac:dyDescent="0.25">
      <c r="A19" s="74"/>
      <c r="B19" s="26" t="s">
        <v>1</v>
      </c>
      <c r="C19" s="27"/>
      <c r="D19" s="27">
        <v>1</v>
      </c>
      <c r="E19" s="28">
        <v>0</v>
      </c>
      <c r="F19" s="2">
        <f>(D19*E19)+D19</f>
        <v>1</v>
      </c>
      <c r="G19" s="6">
        <f>F19</f>
        <v>1</v>
      </c>
      <c r="H19" s="4">
        <v>3415</v>
      </c>
      <c r="I19" s="7">
        <f>G19*H19</f>
        <v>3415</v>
      </c>
      <c r="K19" s="7">
        <v>1</v>
      </c>
      <c r="L19" s="7">
        <v>12</v>
      </c>
      <c r="M19" s="13"/>
      <c r="O19" s="11">
        <v>7.0000000000000007E-2</v>
      </c>
    </row>
    <row r="20" spans="1:15" x14ac:dyDescent="0.25">
      <c r="A20" s="73">
        <v>4</v>
      </c>
      <c r="B20" s="78" t="s">
        <v>13</v>
      </c>
      <c r="C20" s="79"/>
      <c r="D20" s="79"/>
      <c r="E20" s="79"/>
      <c r="F20" s="79"/>
      <c r="G20" s="79"/>
      <c r="H20" s="79"/>
      <c r="I20" s="80"/>
      <c r="K20" s="66"/>
      <c r="L20" s="66"/>
      <c r="M20" s="13"/>
      <c r="O20" s="11">
        <v>0.08</v>
      </c>
    </row>
    <row r="21" spans="1:15" x14ac:dyDescent="0.25">
      <c r="A21" s="74"/>
      <c r="B21" s="26" t="s">
        <v>1</v>
      </c>
      <c r="C21" s="27"/>
      <c r="D21" s="27">
        <v>15</v>
      </c>
      <c r="E21" s="28">
        <v>0</v>
      </c>
      <c r="F21" s="2">
        <f>(D21*E21)+D21</f>
        <v>15</v>
      </c>
      <c r="G21" s="6">
        <f>F21</f>
        <v>15</v>
      </c>
      <c r="H21" s="4">
        <v>1599</v>
      </c>
      <c r="I21" s="7">
        <f>G21*H21</f>
        <v>23985</v>
      </c>
      <c r="K21" s="7">
        <v>15</v>
      </c>
      <c r="L21" s="7">
        <v>27</v>
      </c>
      <c r="M21" s="13"/>
      <c r="O21" s="11">
        <v>0.09</v>
      </c>
    </row>
    <row r="22" spans="1:15" x14ac:dyDescent="0.25">
      <c r="A22" s="73">
        <v>5</v>
      </c>
      <c r="B22" s="78" t="s">
        <v>14</v>
      </c>
      <c r="C22" s="79"/>
      <c r="D22" s="79"/>
      <c r="E22" s="79"/>
      <c r="F22" s="79"/>
      <c r="G22" s="79"/>
      <c r="H22" s="79"/>
      <c r="I22" s="80"/>
      <c r="K22" s="66"/>
      <c r="L22" s="66"/>
      <c r="M22" s="13"/>
      <c r="O22" s="11">
        <v>0.1</v>
      </c>
    </row>
    <row r="23" spans="1:15" x14ac:dyDescent="0.25">
      <c r="A23" s="74"/>
      <c r="B23" s="26" t="s">
        <v>1</v>
      </c>
      <c r="C23" s="27"/>
      <c r="D23" s="27">
        <v>32</v>
      </c>
      <c r="E23" s="28">
        <v>0</v>
      </c>
      <c r="F23" s="2">
        <f>(D23*E23)+D23</f>
        <v>32</v>
      </c>
      <c r="G23" s="6">
        <f>F23</f>
        <v>32</v>
      </c>
      <c r="H23" s="4">
        <v>3272</v>
      </c>
      <c r="I23" s="7">
        <f>G23*H23</f>
        <v>104704</v>
      </c>
      <c r="K23" s="7">
        <v>32</v>
      </c>
      <c r="L23" s="7">
        <v>60</v>
      </c>
      <c r="M23" s="13"/>
      <c r="O23" s="11">
        <v>0.11</v>
      </c>
    </row>
    <row r="24" spans="1:15" x14ac:dyDescent="0.25">
      <c r="A24" s="73">
        <v>6</v>
      </c>
      <c r="B24" s="78" t="s">
        <v>15</v>
      </c>
      <c r="C24" s="79"/>
      <c r="D24" s="79"/>
      <c r="E24" s="79"/>
      <c r="F24" s="79"/>
      <c r="G24" s="79"/>
      <c r="H24" s="79"/>
      <c r="I24" s="80"/>
      <c r="K24" s="66"/>
      <c r="L24" s="66"/>
      <c r="M24" s="13"/>
      <c r="O24" s="11">
        <v>0.12</v>
      </c>
    </row>
    <row r="25" spans="1:15" ht="15" customHeight="1" x14ac:dyDescent="0.25">
      <c r="A25" s="75"/>
      <c r="B25" s="26" t="s">
        <v>1</v>
      </c>
      <c r="C25" s="27"/>
      <c r="D25" s="27">
        <v>40</v>
      </c>
      <c r="E25" s="28">
        <v>0</v>
      </c>
      <c r="F25" s="2">
        <f>(D25*E25)+D25</f>
        <v>40</v>
      </c>
      <c r="G25" s="81">
        <f>AVERAGE(F25:F26)</f>
        <v>40</v>
      </c>
      <c r="H25" s="86">
        <v>1522</v>
      </c>
      <c r="I25" s="81">
        <f>G25*H25</f>
        <v>60880</v>
      </c>
      <c r="K25" s="81">
        <v>40</v>
      </c>
      <c r="L25" s="81">
        <v>125</v>
      </c>
      <c r="M25" s="13"/>
      <c r="O25" s="11">
        <v>0.13</v>
      </c>
    </row>
    <row r="26" spans="1:15" x14ac:dyDescent="0.25">
      <c r="A26" s="74"/>
      <c r="B26" s="29"/>
      <c r="C26" s="27"/>
      <c r="D26" s="27">
        <v>40</v>
      </c>
      <c r="E26" s="28">
        <v>0</v>
      </c>
      <c r="F26" s="2">
        <f>(D26*E26)+D26</f>
        <v>40</v>
      </c>
      <c r="G26" s="82"/>
      <c r="H26" s="87"/>
      <c r="I26" s="82"/>
      <c r="K26" s="82"/>
      <c r="L26" s="82"/>
      <c r="M26" s="13"/>
      <c r="O26" s="11">
        <v>0.14000000000000001</v>
      </c>
    </row>
    <row r="27" spans="1:15" x14ac:dyDescent="0.25">
      <c r="A27" s="73">
        <v>7</v>
      </c>
      <c r="B27" s="78" t="s">
        <v>17</v>
      </c>
      <c r="C27" s="79"/>
      <c r="D27" s="79"/>
      <c r="E27" s="79"/>
      <c r="F27" s="79"/>
      <c r="G27" s="79"/>
      <c r="H27" s="79"/>
      <c r="I27" s="80"/>
      <c r="K27" s="66"/>
      <c r="L27" s="66"/>
      <c r="M27" s="13"/>
      <c r="O27" s="11">
        <v>0.15</v>
      </c>
    </row>
    <row r="28" spans="1:15" x14ac:dyDescent="0.25">
      <c r="A28" s="75"/>
      <c r="B28" s="26" t="s">
        <v>1</v>
      </c>
      <c r="C28" s="27"/>
      <c r="D28" s="27">
        <v>10</v>
      </c>
      <c r="E28" s="28">
        <v>0</v>
      </c>
      <c r="F28" s="2">
        <f>(D28*E28)+D28</f>
        <v>10</v>
      </c>
      <c r="G28" s="81">
        <f>AVERAGE(F28:F29)</f>
        <v>10</v>
      </c>
      <c r="H28" s="86">
        <v>1746</v>
      </c>
      <c r="I28" s="81">
        <f>G28*H28</f>
        <v>17460</v>
      </c>
      <c r="K28" s="81">
        <v>10</v>
      </c>
      <c r="L28" s="81">
        <v>20</v>
      </c>
      <c r="M28" s="13"/>
    </row>
    <row r="29" spans="1:15" x14ac:dyDescent="0.25">
      <c r="A29" s="74"/>
      <c r="B29" s="26" t="s">
        <v>1</v>
      </c>
      <c r="C29" s="27"/>
      <c r="D29" s="27">
        <v>10</v>
      </c>
      <c r="E29" s="28">
        <v>0</v>
      </c>
      <c r="F29" s="2">
        <f>(D29*E29)+D29</f>
        <v>10</v>
      </c>
      <c r="G29" s="82"/>
      <c r="H29" s="87"/>
      <c r="I29" s="82"/>
      <c r="K29" s="82"/>
      <c r="L29" s="82"/>
      <c r="M29" s="13"/>
    </row>
    <row r="30" spans="1:15" ht="14.45" customHeight="1" x14ac:dyDescent="0.25">
      <c r="A30" s="73">
        <v>8</v>
      </c>
      <c r="B30" s="78" t="s">
        <v>18</v>
      </c>
      <c r="C30" s="79"/>
      <c r="D30" s="79"/>
      <c r="E30" s="79"/>
      <c r="F30" s="79"/>
      <c r="G30" s="79"/>
      <c r="H30" s="79"/>
      <c r="I30" s="80"/>
      <c r="K30" s="66"/>
      <c r="L30" s="66"/>
      <c r="M30" s="13"/>
    </row>
    <row r="31" spans="1:15" x14ac:dyDescent="0.25">
      <c r="A31" s="74"/>
      <c r="B31" s="26" t="s">
        <v>1</v>
      </c>
      <c r="C31" s="27"/>
      <c r="D31" s="27">
        <v>20</v>
      </c>
      <c r="E31" s="30">
        <v>0</v>
      </c>
      <c r="F31" s="2">
        <f>(D31*E31)+D31</f>
        <v>20</v>
      </c>
      <c r="G31" s="12">
        <f>F31</f>
        <v>20</v>
      </c>
      <c r="H31" s="9">
        <v>830</v>
      </c>
      <c r="I31" s="2">
        <f>G31*H31</f>
        <v>16600</v>
      </c>
      <c r="K31" s="2">
        <v>20</v>
      </c>
      <c r="L31" s="2">
        <v>60</v>
      </c>
      <c r="M31" s="13"/>
    </row>
    <row r="32" spans="1:15" x14ac:dyDescent="0.25">
      <c r="C32" s="3"/>
      <c r="H32" s="10"/>
    </row>
    <row r="33" spans="1:91" ht="15.75" thickBot="1" x14ac:dyDescent="0.3">
      <c r="A33" s="22" t="s">
        <v>23</v>
      </c>
      <c r="B33" s="18"/>
      <c r="H33" s="10"/>
      <c r="I33" s="3"/>
    </row>
    <row r="34" spans="1:91" ht="15.75" thickBot="1" x14ac:dyDescent="0.3">
      <c r="A34" s="23"/>
      <c r="B34" s="18"/>
      <c r="G34" s="76" t="s">
        <v>20</v>
      </c>
      <c r="H34" s="77"/>
      <c r="I34" s="15">
        <f>I13+I15+I19+I21+I23+I25+I28+I31</f>
        <v>446811</v>
      </c>
    </row>
    <row r="35" spans="1:91" ht="15.75" thickBot="1" x14ac:dyDescent="0.3">
      <c r="A35" s="23" t="s">
        <v>24</v>
      </c>
      <c r="B35" s="18" t="s">
        <v>25</v>
      </c>
      <c r="G35" s="16"/>
      <c r="H35" s="14"/>
      <c r="I35" s="14"/>
    </row>
    <row r="36" spans="1:91" ht="15.75" thickBot="1" x14ac:dyDescent="0.3">
      <c r="A36" s="23" t="s">
        <v>26</v>
      </c>
      <c r="B36" s="18" t="s">
        <v>27</v>
      </c>
      <c r="G36" s="76" t="s">
        <v>21</v>
      </c>
      <c r="H36" s="100"/>
      <c r="I36" s="17">
        <f>IF((I34&lt;446811),20,IF((I34&gt;1256566),0,20-((I34-446811)/809755)*20))</f>
        <v>20</v>
      </c>
    </row>
    <row r="37" spans="1:91" x14ac:dyDescent="0.25">
      <c r="A37" s="23" t="s">
        <v>28</v>
      </c>
      <c r="B37" s="25" t="s">
        <v>33</v>
      </c>
    </row>
    <row r="38" spans="1:91" s="20" customFormat="1" x14ac:dyDescent="0.25">
      <c r="A38" s="23" t="s">
        <v>29</v>
      </c>
      <c r="B38" s="25" t="s">
        <v>34</v>
      </c>
      <c r="C38" s="18"/>
      <c r="D38" s="18"/>
      <c r="E38" s="18"/>
      <c r="F38" s="19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</row>
    <row r="39" spans="1:91" s="20" customFormat="1" x14ac:dyDescent="0.25">
      <c r="A39" s="23" t="s">
        <v>30</v>
      </c>
      <c r="B39" s="25" t="s">
        <v>32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1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</row>
    <row r="40" spans="1:91" s="20" customFormat="1" ht="19.5" customHeight="1" x14ac:dyDescent="0.25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9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</row>
    <row r="41" spans="1:91" s="20" customFormat="1" ht="15.75" customHeight="1" x14ac:dyDescent="0.25">
      <c r="A41" s="18"/>
      <c r="B41" s="102" t="s">
        <v>43</v>
      </c>
      <c r="C41" s="103"/>
      <c r="D41" s="103"/>
      <c r="E41" s="103"/>
      <c r="F41" s="103"/>
      <c r="G41" s="103"/>
      <c r="H41" s="103"/>
      <c r="I41" s="104"/>
      <c r="J41" s="31"/>
      <c r="K41" s="18"/>
      <c r="L41" s="19"/>
      <c r="M41" s="19"/>
      <c r="N41" s="18"/>
      <c r="O41" s="21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</row>
    <row r="42" spans="1:91" s="20" customFormat="1" ht="16.5" customHeight="1" x14ac:dyDescent="0.25">
      <c r="A42" s="18"/>
      <c r="B42" s="67" t="s">
        <v>44</v>
      </c>
      <c r="C42" s="105"/>
      <c r="D42" s="106"/>
      <c r="E42" s="106"/>
      <c r="F42" s="106"/>
      <c r="G42" s="107"/>
      <c r="H42" s="67" t="s">
        <v>40</v>
      </c>
      <c r="I42" s="108"/>
      <c r="J42" s="108"/>
      <c r="K42" s="18"/>
      <c r="L42" s="19"/>
      <c r="M42" s="19"/>
      <c r="N42" s="18"/>
      <c r="O42" s="21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</row>
    <row r="43" spans="1:91" s="20" customFormat="1" x14ac:dyDescent="0.25">
      <c r="A43" s="18"/>
      <c r="B43" s="67" t="s">
        <v>45</v>
      </c>
      <c r="C43" s="105"/>
      <c r="D43" s="106"/>
      <c r="E43" s="106"/>
      <c r="F43" s="106"/>
      <c r="G43" s="107"/>
      <c r="H43" s="68" t="s">
        <v>46</v>
      </c>
      <c r="I43" s="108"/>
      <c r="J43" s="108"/>
      <c r="K43" s="18"/>
      <c r="L43" s="19"/>
      <c r="M43" s="19"/>
      <c r="N43" s="18"/>
      <c r="O43" s="21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</row>
    <row r="44" spans="1:91" s="20" customFormat="1" x14ac:dyDescent="0.25">
      <c r="A44" s="18"/>
      <c r="B44" s="68" t="s">
        <v>31</v>
      </c>
      <c r="C44" s="89"/>
      <c r="D44" s="90"/>
      <c r="E44" s="90"/>
      <c r="F44" s="90"/>
      <c r="G44" s="91"/>
      <c r="H44" s="49"/>
      <c r="I44" s="48"/>
      <c r="J44" s="50"/>
      <c r="K44" s="18"/>
      <c r="L44" s="19"/>
      <c r="M44" s="19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</row>
    <row r="45" spans="1:91" s="24" customFormat="1" ht="47.25" customHeight="1" x14ac:dyDescent="0.25">
      <c r="B45" s="69"/>
      <c r="C45" s="92"/>
      <c r="D45" s="93"/>
      <c r="E45" s="93"/>
      <c r="F45" s="93"/>
      <c r="G45" s="94"/>
      <c r="H45" s="48"/>
      <c r="I45" s="48"/>
      <c r="J45" s="50"/>
    </row>
  </sheetData>
  <sheetProtection algorithmName="SHA-512" hashValue="0Q7uQmN+oQP7xZ/NuCGC1xMEdoiuSVb23BUkvKnDZXQ/bVKtFGbK8q5VBYxar6zseewbPAP7vQX1DQh5PHXypg==" saltValue="RlQkIPwZQ8B1v5/cD0FQLQ==" spinCount="100000" sheet="1" objects="1" scenarios="1"/>
  <mergeCells count="47">
    <mergeCell ref="C44:G45"/>
    <mergeCell ref="B1:E2"/>
    <mergeCell ref="C6:E6"/>
    <mergeCell ref="C7:E7"/>
    <mergeCell ref="C8:E8"/>
    <mergeCell ref="C9:E9"/>
    <mergeCell ref="G36:H36"/>
    <mergeCell ref="G1:H2"/>
    <mergeCell ref="B41:I41"/>
    <mergeCell ref="C42:G42"/>
    <mergeCell ref="I42:J42"/>
    <mergeCell ref="C43:G43"/>
    <mergeCell ref="I43:J43"/>
    <mergeCell ref="C5:E5"/>
    <mergeCell ref="K25:K26"/>
    <mergeCell ref="L25:L26"/>
    <mergeCell ref="K28:K29"/>
    <mergeCell ref="L28:L29"/>
    <mergeCell ref="H25:H26"/>
    <mergeCell ref="H28:H29"/>
    <mergeCell ref="K12:L12"/>
    <mergeCell ref="B12:I12"/>
    <mergeCell ref="B14:I14"/>
    <mergeCell ref="G15:G17"/>
    <mergeCell ref="I15:I17"/>
    <mergeCell ref="H15:H17"/>
    <mergeCell ref="L15:L17"/>
    <mergeCell ref="K15:K17"/>
    <mergeCell ref="A12:A13"/>
    <mergeCell ref="A14:A17"/>
    <mergeCell ref="A18:A19"/>
    <mergeCell ref="A20:A21"/>
    <mergeCell ref="B20:I20"/>
    <mergeCell ref="B18:I18"/>
    <mergeCell ref="A22:A23"/>
    <mergeCell ref="A24:A26"/>
    <mergeCell ref="A27:A29"/>
    <mergeCell ref="A30:A31"/>
    <mergeCell ref="G34:H34"/>
    <mergeCell ref="B30:I30"/>
    <mergeCell ref="B27:I27"/>
    <mergeCell ref="B24:I24"/>
    <mergeCell ref="I25:I26"/>
    <mergeCell ref="I28:I29"/>
    <mergeCell ref="B22:I22"/>
    <mergeCell ref="G25:G26"/>
    <mergeCell ref="G28:G29"/>
  </mergeCells>
  <dataValidations count="10">
    <dataValidation type="list" allowBlank="1" showInputMessage="1" showErrorMessage="1" sqref="C13 C31 C15:C17 C19 C21 C23 C25:C26 C28:C29">
      <formula1>"ja,nee"</formula1>
    </dataValidation>
    <dataValidation type="whole" allowBlank="1" showInputMessage="1" showErrorMessage="1" sqref="D13">
      <formula1>11</formula1>
      <formula2>24</formula2>
    </dataValidation>
    <dataValidation type="whole" allowBlank="1" showInputMessage="1" showErrorMessage="1" sqref="D15:D17">
      <formula1>10</formula1>
      <formula2>27</formula2>
    </dataValidation>
    <dataValidation type="whole" allowBlank="1" showInputMessage="1" showErrorMessage="1" sqref="D19">
      <formula1>1</formula1>
      <formula2>12</formula2>
    </dataValidation>
    <dataValidation type="whole" allowBlank="1" showInputMessage="1" showErrorMessage="1" sqref="D21">
      <formula1>15</formula1>
      <formula2>27</formula2>
    </dataValidation>
    <dataValidation type="whole" allowBlank="1" showInputMessage="1" showErrorMessage="1" sqref="D23">
      <formula1>32</formula1>
      <formula2>60</formula2>
    </dataValidation>
    <dataValidation type="whole" allowBlank="1" showInputMessage="1" showErrorMessage="1" sqref="D28:D29">
      <formula1>10</formula1>
      <formula2>20</formula2>
    </dataValidation>
    <dataValidation type="whole" allowBlank="1" showInputMessage="1" showErrorMessage="1" sqref="D31">
      <formula1>20</formula1>
      <formula2>60</formula2>
    </dataValidation>
    <dataValidation type="whole" allowBlank="1" showInputMessage="1" showErrorMessage="1" sqref="D25:D26">
      <formula1>40</formula1>
      <formula2>125</formula2>
    </dataValidation>
    <dataValidation type="list" allowBlank="1" showInputMessage="1" showErrorMessage="1" sqref="E13 E15:E17 E19 E21 E23 E25:E26 E28:E29 E31">
      <formula1>$O$12:$O$27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Invulinstructie</vt:lpstr>
      <vt:lpstr>P-1 Psychologische instrumenten</vt:lpstr>
      <vt:lpstr>'P-1 Psychologische instrumenten'!Afdrukbereik</vt:lpstr>
    </vt:vector>
  </TitlesOfParts>
  <Company>Ministerie van Financien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L.A. Megens</dc:creator>
  <cp:lastModifiedBy>Rachid R. el Allouchi</cp:lastModifiedBy>
  <cp:lastPrinted>2021-03-05T11:07:54Z</cp:lastPrinted>
  <dcterms:created xsi:type="dcterms:W3CDTF">2021-01-28T08:26:16Z</dcterms:created>
  <dcterms:modified xsi:type="dcterms:W3CDTF">2021-04-08T17:39:08Z</dcterms:modified>
</cp:coreProperties>
</file>