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AKI-CN\Algemeen\cz\6. Projecten CZ\2020\Landelijk - GSM-R Passief (Opstelpunten)\3.3 Nota van Inlichtingen\"/>
    </mc:Choice>
  </mc:AlternateContent>
  <xr:revisionPtr revIDLastSave="0" documentId="8_{FDE45188-5A6D-4EBE-AE1F-4BF72850B554}" xr6:coauthVersionLast="36" xr6:coauthVersionMax="36" xr10:uidLastSave="{00000000-0000-0000-0000-000000000000}"/>
  <bookViews>
    <workbookView xWindow="0" yWindow="5400" windowWidth="10480" windowHeight="760" activeTab="3" xr2:uid="{EF11E8FB-9658-453D-85D0-2482D05695E4}"/>
  </bookViews>
  <sheets>
    <sheet name="Landlords bestaand GSM-R" sheetId="12" r:id="rId1"/>
    <sheet name="Grafisch overzicht opstelpunten" sheetId="7" r:id="rId2"/>
    <sheet name="m5 v10.2" sheetId="6" state="hidden" r:id="rId3"/>
    <sheet name="M5Status v11.1_20200309" sheetId="1" r:id="rId4"/>
    <sheet name="Mobirail BTS opstelpunten" sheetId="9" state="hidden" r:id="rId5"/>
    <sheet name="M5Status v11.1_20200309 (2)" sheetId="8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3" hidden="1">'M5Status v11.1_20200309'!$A$1:$R$354</definedName>
    <definedName name="_xlnm._FilterDatabase" localSheetId="4" hidden="1">'Mobirail BTS opstelpunten'!$A$1:$K$377</definedName>
    <definedName name="_Order1" hidden="1">0</definedName>
    <definedName name="ATSeXToEUR" localSheetId="0" hidden="1">1/'Landlords bestaand GSM-R'!EUReXToATS</definedName>
    <definedName name="ATSeXToEUR" hidden="1">1/EUReXToATS</definedName>
    <definedName name="BEFeXToEUR" localSheetId="0" hidden="1">1/'Landlords bestaand GSM-R'!EUReXToBEF</definedName>
    <definedName name="BEFeXToEUR" hidden="1">1/EUReXToBEF</definedName>
    <definedName name="DATA_04" localSheetId="0" hidden="1">'[1]S_Traffic Model Entry'!#REF!</definedName>
    <definedName name="DATA_04" hidden="1">'[1]S_Traffic Model Entry'!#REF!</definedName>
    <definedName name="DATA_05" localSheetId="0" hidden="1">'[1]S_Traffic Model Entry'!#REF!</definedName>
    <definedName name="DATA_05" hidden="1">'[1]S_Traffic Model Entry'!#REF!</definedName>
    <definedName name="DATA_06" localSheetId="0" hidden="1">'[1]S_Traffic Model Entry'!#REF!</definedName>
    <definedName name="DATA_06" hidden="1">'[1]S_Traffic Model Entry'!#REF!</definedName>
    <definedName name="DATA_07" localSheetId="0" hidden="1">'[1]S_Traffic Model Entry'!#REF!</definedName>
    <definedName name="DATA_07" hidden="1">'[1]S_Traffic Model Entry'!#REF!</definedName>
    <definedName name="DATA_08" localSheetId="0" hidden="1">'[1]S_Traffic Model Entry'!#REF!</definedName>
    <definedName name="DATA_08" hidden="1">'[1]S_Traffic Model Entry'!#REF!</definedName>
    <definedName name="DEMeXToEUR" localSheetId="0" hidden="1">1/'Landlords bestaand GSM-R'!EUReXToDEM</definedName>
    <definedName name="DEMeXToEUR" hidden="1">1/EUReXToDEM</definedName>
    <definedName name="ESPeXToEUR" localSheetId="0" hidden="1">1/'Landlords bestaand GSM-R'!EUReXToESP</definedName>
    <definedName name="ESPeXToEUR" hidden="1">1/EUReXToESP</definedName>
    <definedName name="EUReXToATS" localSheetId="0" hidden="1">#REF!</definedName>
    <definedName name="EUReXToATS" hidden="1">#REF!</definedName>
    <definedName name="EUReXToBEF" localSheetId="0" hidden="1">#REF!</definedName>
    <definedName name="EUReXToBEF" hidden="1">#REF!</definedName>
    <definedName name="EUReXToDEM" localSheetId="0" hidden="1">#REF!</definedName>
    <definedName name="EUReXToDEM" hidden="1">#REF!</definedName>
    <definedName name="EUReXToESP" localSheetId="0" hidden="1">#REF!</definedName>
    <definedName name="EUReXToESP" hidden="1">#REF!</definedName>
    <definedName name="EUReXToFIM" localSheetId="0" hidden="1">#REF!</definedName>
    <definedName name="EUReXToFIM" hidden="1">#REF!</definedName>
    <definedName name="EUReXToFRF" localSheetId="0" hidden="1">#REF!</definedName>
    <definedName name="EUReXToFRF" hidden="1">#REF!</definedName>
    <definedName name="EUReXToIEP" localSheetId="0" hidden="1">#REF!</definedName>
    <definedName name="EUReXToIEP" hidden="1">#REF!</definedName>
    <definedName name="EUReXToITL" localSheetId="0" hidden="1">#REF!</definedName>
    <definedName name="EUReXToITL" hidden="1">#REF!</definedName>
    <definedName name="EUReXToLUF" localSheetId="0" hidden="1">#REF!</definedName>
    <definedName name="EUReXToLUF" hidden="1">#REF!</definedName>
    <definedName name="EUReXToNLG" localSheetId="0" hidden="1">#REF!</definedName>
    <definedName name="EUReXToNLG" hidden="1">#REF!</definedName>
    <definedName name="EUReXToPTE" localSheetId="0" hidden="1">#REF!</definedName>
    <definedName name="EUReXToPTE" hidden="1">#REF!</definedName>
    <definedName name="fantomas" localSheetId="0" hidden="1">1/'Landlords bestaand GSM-R'!EUReXToATS</definedName>
    <definedName name="fantomas" hidden="1">1/EUReXToATS</definedName>
    <definedName name="FIMeXToEUR" localSheetId="0" hidden="1">1/'Landlords bestaand GSM-R'!EUReXToFIM</definedName>
    <definedName name="FIMeXToEUR" hidden="1">1/EUReXToFIM</definedName>
    <definedName name="FRFeXToEUR" localSheetId="0" hidden="1">1/'Landlords bestaand GSM-R'!EUReXToFRF</definedName>
    <definedName name="FRFeXToEUR" hidden="1">1/EUReXToFRF</definedName>
    <definedName name="functies">'[2]MR Tarieven 2016'!$B$11:$B$29</definedName>
    <definedName name="HTML_CodePage" hidden="1">1252</definedName>
    <definedName name="HTML_Control" hidden="1">{"'Tabelle1'!$H$2:$I$2"}</definedName>
    <definedName name="HTML_Description" hidden="1">""</definedName>
    <definedName name="HTML_Email" hidden="1">""</definedName>
    <definedName name="HTML_Header" hidden="1">"Tabelle1"</definedName>
    <definedName name="HTML_LastUpdate" hidden="1">"27.11.1998"</definedName>
    <definedName name="HTML_LineAfter" hidden="1">FALSE</definedName>
    <definedName name="HTML_LineBefore" hidden="1">FALSE</definedName>
    <definedName name="HTML_Name" hidden="1">"Corvin Spors"</definedName>
    <definedName name="HTML_OBDlg2" hidden="1">TRUE</definedName>
    <definedName name="HTML_OBDlg4" hidden="1">TRUE</definedName>
    <definedName name="HTML_OS" hidden="1">0</definedName>
    <definedName name="HTML_PathFile" hidden="1">"H:\SAPhomepage\beauftragung.htm"</definedName>
    <definedName name="HTML_Title" hidden="1">"Beauftragung"</definedName>
    <definedName name="IEPeXToEUR" localSheetId="0" hidden="1">1/'Landlords bestaand GSM-R'!EUReXToIEP</definedName>
    <definedName name="IEPeXToEUR" hidden="1">1/EUReXToIEP</definedName>
    <definedName name="IMApplicATSeXToEUR" localSheetId="0" hidden="1">1/'Landlords bestaand GSM-R'!EUReXToATS</definedName>
    <definedName name="IMApplicATSeXToEUR" hidden="1">1/EUReXToATS</definedName>
    <definedName name="IntroPrintArea" localSheetId="0" hidden="1">#REF!</definedName>
    <definedName name="IntroPrintArea" hidden="1">#REF!</definedName>
    <definedName name="ITLeXToEUR" localSheetId="0" hidden="1">1/'Landlords bestaand GSM-R'!EUReXToITL</definedName>
    <definedName name="ITLeXToEUR" hidden="1">1/EUReXToITL</definedName>
    <definedName name="landlords">'Mobirail BTS opstelpunten'!$D:$K</definedName>
    <definedName name="LUFeXToEUR" localSheetId="0" hidden="1">1/'Landlords bestaand GSM-R'!EUReXToLUF</definedName>
    <definedName name="LUFeXToEUR" hidden="1">1/EUReXToLUF</definedName>
    <definedName name="marge" localSheetId="0">'[3]site options'!#REF!</definedName>
    <definedName name="marge">'[3]site options'!#REF!</definedName>
    <definedName name="NLGeXToEUR" localSheetId="0" hidden="1">1/'Landlords bestaand GSM-R'!EUReXToNLG</definedName>
    <definedName name="NLGeXToEUR" hidden="1">1/EUReXToNLG</definedName>
    <definedName name="PTEeXToEUR" localSheetId="0" hidden="1">1/'Landlords bestaand GSM-R'!EUReXToPTE</definedName>
    <definedName name="PTEeXToEUR" hidden="1">1/EUReXToPTE</definedName>
    <definedName name="Query">'Mobirail BTS opstelpunten'!$A$1:$K$377</definedName>
    <definedName name="SAPBEXrevision" hidden="1">3</definedName>
    <definedName name="SAPBEXsysID" hidden="1">"PBW"</definedName>
    <definedName name="SAPBEXwbID" hidden="1">"3L2QWIAY3W9L5KNGVZ00JGCI9"</definedName>
    <definedName name="sites">'M5Status v11.1_20200309 (2)'!$A:$P</definedName>
    <definedName name="sitesNAW">'m5 v10.2'!$A$2:$N$361</definedName>
    <definedName name="Slicer_Exploitatie">#N/A</definedName>
    <definedName name="Slicer_Exploitatie1">#N/A</definedName>
    <definedName name="Slicer_Grondeignaar">#N/A</definedName>
    <definedName name="Slicer_Grondeignaar1">#N/A</definedName>
    <definedName name="Slicer_Landlord_I__masteigenaar">#N/A</definedName>
    <definedName name="subco" localSheetId="0">'[3]site options'!#REF!</definedName>
    <definedName name="subco">'[3]site options'!#REF!</definedName>
    <definedName name="subcost">[4]LOM!$AW$51,[4]LOM!$AW$5,[4]LOM!$AW$22,[4]LOM!$AW$98,[4]LOM!$AW$116,[4]LOM!$AW$31,[4]LOM!$AW$145</definedName>
    <definedName name="subsales">[4]LOM!$BA$5,[4]LOM!$BA$22,[4]LOM!$BA$51,[4]LOM!$BA$98,[4]LOM!$BA$116,[4]LOM!$BA$31,[4]LOM!$BA$145</definedName>
  </definedNames>
  <calcPr calcId="191029"/>
  <pivotCaches>
    <pivotCache cacheId="0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34" i="1" l="1"/>
  <c r="B88" i="1"/>
  <c r="B36" i="1"/>
  <c r="B31" i="1"/>
  <c r="B32" i="1"/>
  <c r="I3" i="1"/>
  <c r="J3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I49" i="1"/>
  <c r="I51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J61" i="1"/>
  <c r="I63" i="1"/>
  <c r="J63" i="1"/>
  <c r="I64" i="1"/>
  <c r="J64" i="1"/>
  <c r="I65" i="1"/>
  <c r="J65" i="1"/>
  <c r="I66" i="1"/>
  <c r="J66" i="1"/>
  <c r="I67" i="1"/>
  <c r="J67" i="1"/>
  <c r="I68" i="1"/>
  <c r="J68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I219" i="1"/>
  <c r="J219" i="1"/>
  <c r="I220" i="1"/>
  <c r="J220" i="1"/>
  <c r="I221" i="1"/>
  <c r="J221" i="1"/>
  <c r="I222" i="1"/>
  <c r="J222" i="1"/>
  <c r="I223" i="1"/>
  <c r="J223" i="1"/>
  <c r="I224" i="1"/>
  <c r="J224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I232" i="1"/>
  <c r="J232" i="1"/>
  <c r="I233" i="1"/>
  <c r="J233" i="1"/>
  <c r="I234" i="1"/>
  <c r="J234" i="1"/>
  <c r="I235" i="1"/>
  <c r="J235" i="1"/>
  <c r="I236" i="1"/>
  <c r="J236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I244" i="1"/>
  <c r="J244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I256" i="1"/>
  <c r="J256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I277" i="1"/>
  <c r="J277" i="1"/>
  <c r="I278" i="1"/>
  <c r="J278" i="1"/>
  <c r="I279" i="1"/>
  <c r="J279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I308" i="1"/>
  <c r="J308" i="1"/>
  <c r="I309" i="1"/>
  <c r="J309" i="1"/>
  <c r="I310" i="1"/>
  <c r="J310" i="1"/>
  <c r="I311" i="1"/>
  <c r="J311" i="1"/>
  <c r="I312" i="1"/>
  <c r="J312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I320" i="1"/>
  <c r="J320" i="1"/>
  <c r="I321" i="1"/>
  <c r="J321" i="1"/>
  <c r="I322" i="1"/>
  <c r="J322" i="1"/>
  <c r="I323" i="1"/>
  <c r="J323" i="1"/>
  <c r="I324" i="1"/>
  <c r="J324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I332" i="1"/>
  <c r="J332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J342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J2" i="1"/>
  <c r="I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2" i="1"/>
  <c r="H135" i="1" l="1"/>
  <c r="H243" i="1" l="1"/>
  <c r="H305" i="1"/>
  <c r="G3" i="1" l="1"/>
  <c r="H3" i="1"/>
  <c r="K3" i="1"/>
  <c r="L3" i="1"/>
  <c r="M3" i="1"/>
  <c r="N3" i="1"/>
  <c r="O3" i="1"/>
  <c r="G4" i="1"/>
  <c r="H4" i="1"/>
  <c r="K4" i="1"/>
  <c r="L4" i="1"/>
  <c r="M4" i="1"/>
  <c r="N4" i="1"/>
  <c r="O4" i="1"/>
  <c r="G5" i="1"/>
  <c r="H5" i="1"/>
  <c r="K5" i="1"/>
  <c r="L5" i="1"/>
  <c r="M5" i="1"/>
  <c r="N5" i="1"/>
  <c r="O5" i="1"/>
  <c r="G6" i="1"/>
  <c r="H6" i="1"/>
  <c r="K6" i="1"/>
  <c r="L6" i="1"/>
  <c r="M6" i="1"/>
  <c r="N6" i="1"/>
  <c r="O6" i="1"/>
  <c r="G7" i="1"/>
  <c r="H7" i="1"/>
  <c r="K7" i="1"/>
  <c r="L7" i="1"/>
  <c r="M7" i="1"/>
  <c r="N7" i="1"/>
  <c r="O7" i="1"/>
  <c r="G8" i="1"/>
  <c r="H8" i="1"/>
  <c r="K8" i="1"/>
  <c r="L8" i="1"/>
  <c r="M8" i="1"/>
  <c r="N8" i="1"/>
  <c r="O8" i="1"/>
  <c r="G9" i="1"/>
  <c r="H9" i="1"/>
  <c r="K9" i="1"/>
  <c r="L9" i="1"/>
  <c r="M9" i="1"/>
  <c r="N9" i="1"/>
  <c r="O9" i="1"/>
  <c r="G10" i="1"/>
  <c r="H10" i="1"/>
  <c r="K10" i="1"/>
  <c r="L10" i="1"/>
  <c r="M10" i="1"/>
  <c r="N10" i="1"/>
  <c r="O10" i="1"/>
  <c r="G11" i="1"/>
  <c r="H11" i="1"/>
  <c r="K11" i="1"/>
  <c r="L11" i="1"/>
  <c r="M11" i="1"/>
  <c r="N11" i="1"/>
  <c r="O11" i="1"/>
  <c r="H12" i="1"/>
  <c r="K12" i="1"/>
  <c r="L12" i="1"/>
  <c r="M12" i="1"/>
  <c r="N12" i="1"/>
  <c r="O12" i="1"/>
  <c r="G13" i="1"/>
  <c r="H13" i="1"/>
  <c r="K13" i="1"/>
  <c r="L13" i="1"/>
  <c r="M13" i="1"/>
  <c r="N13" i="1"/>
  <c r="O13" i="1"/>
  <c r="G14" i="1"/>
  <c r="H14" i="1"/>
  <c r="K14" i="1"/>
  <c r="L14" i="1"/>
  <c r="M14" i="1"/>
  <c r="N14" i="1"/>
  <c r="O14" i="1"/>
  <c r="G15" i="1"/>
  <c r="H15" i="1"/>
  <c r="K15" i="1"/>
  <c r="L15" i="1"/>
  <c r="M15" i="1"/>
  <c r="N15" i="1"/>
  <c r="O15" i="1"/>
  <c r="G16" i="1"/>
  <c r="H16" i="1"/>
  <c r="K16" i="1"/>
  <c r="L16" i="1"/>
  <c r="M16" i="1"/>
  <c r="N16" i="1"/>
  <c r="O16" i="1"/>
  <c r="G17" i="1"/>
  <c r="H17" i="1"/>
  <c r="K17" i="1"/>
  <c r="L17" i="1"/>
  <c r="M17" i="1"/>
  <c r="N17" i="1"/>
  <c r="O17" i="1"/>
  <c r="G19" i="1"/>
  <c r="H19" i="1"/>
  <c r="K19" i="1"/>
  <c r="L19" i="1"/>
  <c r="M19" i="1"/>
  <c r="N19" i="1"/>
  <c r="O19" i="1"/>
  <c r="G20" i="1"/>
  <c r="H20" i="1"/>
  <c r="K20" i="1"/>
  <c r="L20" i="1"/>
  <c r="M20" i="1"/>
  <c r="N20" i="1"/>
  <c r="O20" i="1"/>
  <c r="G21" i="1"/>
  <c r="H21" i="1"/>
  <c r="K21" i="1"/>
  <c r="L21" i="1"/>
  <c r="M21" i="1"/>
  <c r="N21" i="1"/>
  <c r="O21" i="1"/>
  <c r="G22" i="1"/>
  <c r="H22" i="1"/>
  <c r="K22" i="1"/>
  <c r="L22" i="1"/>
  <c r="M22" i="1"/>
  <c r="N22" i="1"/>
  <c r="O22" i="1"/>
  <c r="G24" i="1"/>
  <c r="H24" i="1"/>
  <c r="K24" i="1"/>
  <c r="L24" i="1"/>
  <c r="M24" i="1"/>
  <c r="N24" i="1"/>
  <c r="O24" i="1"/>
  <c r="G25" i="1"/>
  <c r="H25" i="1"/>
  <c r="K25" i="1"/>
  <c r="L25" i="1"/>
  <c r="M25" i="1"/>
  <c r="N25" i="1"/>
  <c r="O25" i="1"/>
  <c r="G26" i="1"/>
  <c r="H26" i="1"/>
  <c r="K26" i="1"/>
  <c r="L26" i="1"/>
  <c r="M26" i="1"/>
  <c r="N26" i="1"/>
  <c r="O26" i="1"/>
  <c r="G27" i="1"/>
  <c r="H27" i="1"/>
  <c r="K27" i="1"/>
  <c r="L27" i="1"/>
  <c r="M27" i="1"/>
  <c r="N27" i="1"/>
  <c r="O27" i="1"/>
  <c r="G28" i="1"/>
  <c r="H28" i="1"/>
  <c r="K28" i="1"/>
  <c r="L28" i="1"/>
  <c r="M28" i="1"/>
  <c r="N28" i="1"/>
  <c r="O28" i="1"/>
  <c r="G29" i="1"/>
  <c r="H29" i="1"/>
  <c r="K29" i="1"/>
  <c r="L29" i="1"/>
  <c r="M29" i="1"/>
  <c r="N29" i="1"/>
  <c r="O29" i="1"/>
  <c r="G30" i="1"/>
  <c r="H30" i="1"/>
  <c r="K30" i="1"/>
  <c r="L30" i="1"/>
  <c r="M30" i="1"/>
  <c r="N30" i="1"/>
  <c r="O30" i="1"/>
  <c r="G33" i="1"/>
  <c r="H33" i="1"/>
  <c r="K33" i="1"/>
  <c r="L33" i="1"/>
  <c r="M33" i="1"/>
  <c r="N33" i="1"/>
  <c r="O33" i="1"/>
  <c r="G34" i="1"/>
  <c r="H34" i="1"/>
  <c r="K34" i="1"/>
  <c r="L34" i="1"/>
  <c r="M34" i="1"/>
  <c r="N34" i="1"/>
  <c r="O34" i="1"/>
  <c r="G35" i="1"/>
  <c r="H35" i="1"/>
  <c r="K35" i="1"/>
  <c r="L35" i="1"/>
  <c r="M35" i="1"/>
  <c r="N35" i="1"/>
  <c r="O35" i="1"/>
  <c r="G37" i="1"/>
  <c r="H37" i="1"/>
  <c r="K37" i="1"/>
  <c r="L37" i="1"/>
  <c r="M37" i="1"/>
  <c r="N37" i="1"/>
  <c r="O37" i="1"/>
  <c r="G38" i="1"/>
  <c r="H38" i="1"/>
  <c r="K38" i="1"/>
  <c r="L38" i="1"/>
  <c r="M38" i="1"/>
  <c r="N38" i="1"/>
  <c r="O38" i="1"/>
  <c r="G39" i="1"/>
  <c r="H39" i="1"/>
  <c r="K39" i="1"/>
  <c r="L39" i="1"/>
  <c r="M39" i="1"/>
  <c r="N39" i="1"/>
  <c r="O39" i="1"/>
  <c r="G40" i="1"/>
  <c r="H40" i="1"/>
  <c r="K40" i="1"/>
  <c r="L40" i="1"/>
  <c r="M40" i="1"/>
  <c r="N40" i="1"/>
  <c r="O40" i="1"/>
  <c r="G41" i="1"/>
  <c r="H41" i="1"/>
  <c r="K41" i="1"/>
  <c r="L41" i="1"/>
  <c r="M41" i="1"/>
  <c r="N41" i="1"/>
  <c r="O41" i="1"/>
  <c r="G42" i="1"/>
  <c r="H42" i="1"/>
  <c r="K42" i="1"/>
  <c r="L42" i="1"/>
  <c r="M42" i="1"/>
  <c r="N42" i="1"/>
  <c r="O42" i="1"/>
  <c r="G44" i="1"/>
  <c r="H44" i="1"/>
  <c r="K44" i="1"/>
  <c r="L44" i="1"/>
  <c r="M44" i="1"/>
  <c r="N44" i="1"/>
  <c r="O44" i="1"/>
  <c r="G45" i="1"/>
  <c r="H45" i="1"/>
  <c r="K45" i="1"/>
  <c r="L45" i="1"/>
  <c r="M45" i="1"/>
  <c r="N45" i="1"/>
  <c r="O45" i="1"/>
  <c r="H46" i="1"/>
  <c r="K46" i="1"/>
  <c r="L46" i="1"/>
  <c r="M46" i="1"/>
  <c r="N46" i="1"/>
  <c r="O46" i="1"/>
  <c r="G47" i="1"/>
  <c r="H47" i="1"/>
  <c r="K47" i="1"/>
  <c r="L47" i="1"/>
  <c r="M47" i="1"/>
  <c r="N47" i="1"/>
  <c r="O47" i="1"/>
  <c r="G48" i="1"/>
  <c r="H48" i="1"/>
  <c r="K48" i="1"/>
  <c r="L48" i="1"/>
  <c r="M48" i="1"/>
  <c r="N48" i="1"/>
  <c r="O48" i="1"/>
  <c r="G49" i="1"/>
  <c r="H49" i="1"/>
  <c r="K49" i="1"/>
  <c r="L49" i="1"/>
  <c r="M49" i="1"/>
  <c r="N49" i="1"/>
  <c r="O49" i="1"/>
  <c r="G51" i="1"/>
  <c r="H51" i="1"/>
  <c r="K51" i="1"/>
  <c r="L51" i="1"/>
  <c r="M51" i="1"/>
  <c r="N51" i="1"/>
  <c r="O51" i="1"/>
  <c r="G52" i="1"/>
  <c r="H52" i="1"/>
  <c r="K52" i="1"/>
  <c r="L52" i="1"/>
  <c r="M52" i="1"/>
  <c r="N52" i="1"/>
  <c r="O52" i="1"/>
  <c r="G53" i="1"/>
  <c r="H53" i="1"/>
  <c r="K53" i="1"/>
  <c r="L53" i="1"/>
  <c r="M53" i="1"/>
  <c r="N53" i="1"/>
  <c r="O53" i="1"/>
  <c r="G54" i="1"/>
  <c r="H54" i="1"/>
  <c r="K54" i="1"/>
  <c r="L54" i="1"/>
  <c r="M54" i="1"/>
  <c r="N54" i="1"/>
  <c r="O54" i="1"/>
  <c r="G55" i="1"/>
  <c r="H55" i="1"/>
  <c r="K55" i="1"/>
  <c r="L55" i="1"/>
  <c r="M55" i="1"/>
  <c r="N55" i="1"/>
  <c r="O55" i="1"/>
  <c r="G56" i="1"/>
  <c r="H56" i="1"/>
  <c r="K56" i="1"/>
  <c r="L56" i="1"/>
  <c r="M56" i="1"/>
  <c r="N56" i="1"/>
  <c r="O56" i="1"/>
  <c r="G57" i="1"/>
  <c r="H57" i="1"/>
  <c r="K57" i="1"/>
  <c r="L57" i="1"/>
  <c r="M57" i="1"/>
  <c r="N57" i="1"/>
  <c r="O57" i="1"/>
  <c r="G58" i="1"/>
  <c r="H58" i="1"/>
  <c r="K58" i="1"/>
  <c r="L58" i="1"/>
  <c r="M58" i="1"/>
  <c r="N58" i="1"/>
  <c r="O58" i="1"/>
  <c r="G59" i="1"/>
  <c r="H59" i="1"/>
  <c r="K59" i="1"/>
  <c r="L59" i="1"/>
  <c r="M59" i="1"/>
  <c r="N59" i="1"/>
  <c r="O59" i="1"/>
  <c r="G60" i="1"/>
  <c r="H60" i="1"/>
  <c r="K60" i="1"/>
  <c r="L60" i="1"/>
  <c r="M60" i="1"/>
  <c r="N60" i="1"/>
  <c r="O60" i="1"/>
  <c r="H61" i="1"/>
  <c r="K61" i="1"/>
  <c r="L61" i="1"/>
  <c r="M61" i="1"/>
  <c r="N61" i="1"/>
  <c r="O61" i="1"/>
  <c r="G62" i="1"/>
  <c r="H62" i="1"/>
  <c r="K62" i="1"/>
  <c r="L62" i="1"/>
  <c r="M62" i="1"/>
  <c r="N62" i="1"/>
  <c r="O62" i="1"/>
  <c r="G63" i="1"/>
  <c r="H63" i="1"/>
  <c r="K63" i="1"/>
  <c r="L63" i="1"/>
  <c r="M63" i="1"/>
  <c r="N63" i="1"/>
  <c r="O63" i="1"/>
  <c r="G64" i="1"/>
  <c r="H64" i="1"/>
  <c r="K64" i="1"/>
  <c r="L64" i="1"/>
  <c r="M64" i="1"/>
  <c r="N64" i="1"/>
  <c r="O64" i="1"/>
  <c r="G65" i="1"/>
  <c r="K65" i="1"/>
  <c r="L65" i="1"/>
  <c r="M65" i="1"/>
  <c r="N65" i="1"/>
  <c r="O65" i="1"/>
  <c r="G66" i="1"/>
  <c r="K66" i="1"/>
  <c r="L66" i="1"/>
  <c r="M66" i="1"/>
  <c r="N66" i="1"/>
  <c r="O66" i="1"/>
  <c r="G67" i="1"/>
  <c r="H67" i="1"/>
  <c r="K67" i="1"/>
  <c r="L67" i="1"/>
  <c r="M67" i="1"/>
  <c r="N67" i="1"/>
  <c r="O67" i="1"/>
  <c r="G68" i="1"/>
  <c r="H68" i="1"/>
  <c r="K68" i="1"/>
  <c r="L68" i="1"/>
  <c r="M68" i="1"/>
  <c r="N68" i="1"/>
  <c r="O68" i="1"/>
  <c r="G70" i="1"/>
  <c r="H70" i="1"/>
  <c r="K70" i="1"/>
  <c r="L70" i="1"/>
  <c r="M70" i="1"/>
  <c r="N70" i="1"/>
  <c r="O70" i="1"/>
  <c r="G71" i="1"/>
  <c r="K71" i="1"/>
  <c r="L71" i="1"/>
  <c r="M71" i="1"/>
  <c r="N71" i="1"/>
  <c r="O71" i="1"/>
  <c r="G72" i="1"/>
  <c r="H72" i="1"/>
  <c r="K72" i="1"/>
  <c r="L72" i="1"/>
  <c r="M72" i="1"/>
  <c r="N72" i="1"/>
  <c r="O72" i="1"/>
  <c r="G73" i="1"/>
  <c r="H73" i="1"/>
  <c r="K73" i="1"/>
  <c r="L73" i="1"/>
  <c r="M73" i="1"/>
  <c r="N73" i="1"/>
  <c r="O73" i="1"/>
  <c r="G74" i="1"/>
  <c r="H74" i="1"/>
  <c r="K74" i="1"/>
  <c r="L74" i="1"/>
  <c r="M74" i="1"/>
  <c r="N74" i="1"/>
  <c r="O74" i="1"/>
  <c r="G75" i="1"/>
  <c r="H75" i="1"/>
  <c r="K75" i="1"/>
  <c r="L75" i="1"/>
  <c r="M75" i="1"/>
  <c r="N75" i="1"/>
  <c r="O75" i="1"/>
  <c r="G76" i="1"/>
  <c r="H76" i="1"/>
  <c r="K76" i="1"/>
  <c r="L76" i="1"/>
  <c r="M76" i="1"/>
  <c r="N76" i="1"/>
  <c r="O76" i="1"/>
  <c r="G77" i="1"/>
  <c r="H77" i="1"/>
  <c r="K77" i="1"/>
  <c r="L77" i="1"/>
  <c r="M77" i="1"/>
  <c r="N77" i="1"/>
  <c r="O77" i="1"/>
  <c r="G78" i="1"/>
  <c r="H78" i="1"/>
  <c r="K78" i="1"/>
  <c r="L78" i="1"/>
  <c r="M78" i="1"/>
  <c r="N78" i="1"/>
  <c r="O78" i="1"/>
  <c r="G79" i="1"/>
  <c r="H79" i="1"/>
  <c r="K79" i="1"/>
  <c r="L79" i="1"/>
  <c r="M79" i="1"/>
  <c r="N79" i="1"/>
  <c r="O79" i="1"/>
  <c r="G80" i="1"/>
  <c r="H80" i="1"/>
  <c r="K80" i="1"/>
  <c r="L80" i="1"/>
  <c r="M80" i="1"/>
  <c r="N80" i="1"/>
  <c r="O80" i="1"/>
  <c r="G81" i="1"/>
  <c r="H81" i="1"/>
  <c r="K81" i="1"/>
  <c r="L81" i="1"/>
  <c r="M81" i="1"/>
  <c r="N81" i="1"/>
  <c r="O81" i="1"/>
  <c r="G82" i="1"/>
  <c r="H82" i="1"/>
  <c r="K82" i="1"/>
  <c r="L82" i="1"/>
  <c r="M82" i="1"/>
  <c r="N82" i="1"/>
  <c r="O82" i="1"/>
  <c r="H83" i="1"/>
  <c r="K83" i="1"/>
  <c r="L83" i="1"/>
  <c r="M83" i="1"/>
  <c r="N83" i="1"/>
  <c r="O83" i="1"/>
  <c r="G84" i="1"/>
  <c r="H84" i="1"/>
  <c r="K84" i="1"/>
  <c r="L84" i="1"/>
  <c r="M84" i="1"/>
  <c r="N84" i="1"/>
  <c r="O84" i="1"/>
  <c r="H85" i="1"/>
  <c r="K85" i="1"/>
  <c r="L85" i="1"/>
  <c r="M85" i="1"/>
  <c r="N85" i="1"/>
  <c r="O85" i="1"/>
  <c r="H86" i="1"/>
  <c r="K86" i="1"/>
  <c r="L86" i="1"/>
  <c r="M86" i="1"/>
  <c r="N86" i="1"/>
  <c r="O86" i="1"/>
  <c r="G87" i="1"/>
  <c r="H87" i="1"/>
  <c r="K87" i="1"/>
  <c r="L87" i="1"/>
  <c r="M87" i="1"/>
  <c r="N87" i="1"/>
  <c r="O87" i="1"/>
  <c r="G89" i="1"/>
  <c r="H89" i="1"/>
  <c r="K89" i="1"/>
  <c r="L89" i="1"/>
  <c r="M89" i="1"/>
  <c r="N89" i="1"/>
  <c r="O89" i="1"/>
  <c r="G90" i="1"/>
  <c r="H90" i="1"/>
  <c r="K90" i="1"/>
  <c r="L90" i="1"/>
  <c r="M90" i="1"/>
  <c r="N90" i="1"/>
  <c r="O90" i="1"/>
  <c r="G91" i="1"/>
  <c r="H91" i="1"/>
  <c r="K91" i="1"/>
  <c r="L91" i="1"/>
  <c r="M91" i="1"/>
  <c r="N91" i="1"/>
  <c r="O91" i="1"/>
  <c r="G92" i="1"/>
  <c r="H92" i="1"/>
  <c r="K92" i="1"/>
  <c r="L92" i="1"/>
  <c r="M92" i="1"/>
  <c r="N92" i="1"/>
  <c r="O92" i="1"/>
  <c r="G93" i="1"/>
  <c r="H93" i="1"/>
  <c r="K93" i="1"/>
  <c r="L93" i="1"/>
  <c r="M93" i="1"/>
  <c r="N93" i="1"/>
  <c r="O93" i="1"/>
  <c r="G94" i="1"/>
  <c r="H94" i="1"/>
  <c r="K94" i="1"/>
  <c r="L94" i="1"/>
  <c r="M94" i="1"/>
  <c r="N94" i="1"/>
  <c r="O94" i="1"/>
  <c r="G95" i="1"/>
  <c r="H95" i="1"/>
  <c r="K95" i="1"/>
  <c r="L95" i="1"/>
  <c r="M95" i="1"/>
  <c r="N95" i="1"/>
  <c r="O95" i="1"/>
  <c r="G96" i="1"/>
  <c r="H96" i="1"/>
  <c r="K96" i="1"/>
  <c r="L96" i="1"/>
  <c r="M96" i="1"/>
  <c r="N96" i="1"/>
  <c r="O96" i="1"/>
  <c r="G97" i="1"/>
  <c r="H97" i="1"/>
  <c r="K97" i="1"/>
  <c r="L97" i="1"/>
  <c r="M97" i="1"/>
  <c r="N97" i="1"/>
  <c r="O97" i="1"/>
  <c r="G98" i="1"/>
  <c r="H98" i="1"/>
  <c r="K98" i="1"/>
  <c r="L98" i="1"/>
  <c r="M98" i="1"/>
  <c r="N98" i="1"/>
  <c r="O98" i="1"/>
  <c r="G99" i="1"/>
  <c r="H99" i="1"/>
  <c r="K99" i="1"/>
  <c r="L99" i="1"/>
  <c r="M99" i="1"/>
  <c r="N99" i="1"/>
  <c r="O99" i="1"/>
  <c r="G100" i="1"/>
  <c r="H100" i="1"/>
  <c r="K100" i="1"/>
  <c r="L100" i="1"/>
  <c r="M100" i="1"/>
  <c r="N100" i="1"/>
  <c r="O100" i="1"/>
  <c r="G101" i="1"/>
  <c r="H101" i="1"/>
  <c r="K101" i="1"/>
  <c r="L101" i="1"/>
  <c r="M101" i="1"/>
  <c r="N101" i="1"/>
  <c r="O101" i="1"/>
  <c r="G102" i="1"/>
  <c r="H102" i="1"/>
  <c r="K102" i="1"/>
  <c r="L102" i="1"/>
  <c r="M102" i="1"/>
  <c r="N102" i="1"/>
  <c r="O102" i="1"/>
  <c r="G103" i="1"/>
  <c r="H103" i="1"/>
  <c r="K103" i="1"/>
  <c r="L103" i="1"/>
  <c r="M103" i="1"/>
  <c r="N103" i="1"/>
  <c r="O103" i="1"/>
  <c r="G104" i="1"/>
  <c r="H104" i="1"/>
  <c r="K104" i="1"/>
  <c r="L104" i="1"/>
  <c r="M104" i="1"/>
  <c r="N104" i="1"/>
  <c r="O104" i="1"/>
  <c r="G105" i="1"/>
  <c r="H105" i="1"/>
  <c r="K105" i="1"/>
  <c r="L105" i="1"/>
  <c r="M105" i="1"/>
  <c r="N105" i="1"/>
  <c r="O105" i="1"/>
  <c r="G106" i="1"/>
  <c r="H106" i="1"/>
  <c r="K106" i="1"/>
  <c r="L106" i="1"/>
  <c r="M106" i="1"/>
  <c r="N106" i="1"/>
  <c r="O106" i="1"/>
  <c r="G107" i="1"/>
  <c r="K107" i="1"/>
  <c r="L107" i="1"/>
  <c r="M107" i="1"/>
  <c r="N107" i="1"/>
  <c r="O107" i="1"/>
  <c r="G108" i="1"/>
  <c r="H108" i="1"/>
  <c r="K108" i="1"/>
  <c r="L108" i="1"/>
  <c r="M108" i="1"/>
  <c r="N108" i="1"/>
  <c r="O108" i="1"/>
  <c r="G109" i="1"/>
  <c r="H109" i="1"/>
  <c r="K109" i="1"/>
  <c r="L109" i="1"/>
  <c r="M109" i="1"/>
  <c r="N109" i="1"/>
  <c r="O109" i="1"/>
  <c r="G110" i="1"/>
  <c r="H110" i="1"/>
  <c r="K110" i="1"/>
  <c r="L110" i="1"/>
  <c r="M110" i="1"/>
  <c r="N110" i="1"/>
  <c r="O110" i="1"/>
  <c r="G111" i="1"/>
  <c r="H111" i="1"/>
  <c r="K111" i="1"/>
  <c r="L111" i="1"/>
  <c r="M111" i="1"/>
  <c r="N111" i="1"/>
  <c r="O111" i="1"/>
  <c r="G112" i="1"/>
  <c r="H112" i="1"/>
  <c r="K112" i="1"/>
  <c r="L112" i="1"/>
  <c r="M112" i="1"/>
  <c r="N112" i="1"/>
  <c r="O112" i="1"/>
  <c r="G113" i="1"/>
  <c r="H113" i="1"/>
  <c r="K113" i="1"/>
  <c r="L113" i="1"/>
  <c r="M113" i="1"/>
  <c r="N113" i="1"/>
  <c r="O113" i="1"/>
  <c r="G114" i="1"/>
  <c r="H114" i="1"/>
  <c r="K114" i="1"/>
  <c r="L114" i="1"/>
  <c r="M114" i="1"/>
  <c r="N114" i="1"/>
  <c r="O114" i="1"/>
  <c r="G115" i="1"/>
  <c r="H115" i="1"/>
  <c r="K115" i="1"/>
  <c r="L115" i="1"/>
  <c r="M115" i="1"/>
  <c r="N115" i="1"/>
  <c r="O115" i="1"/>
  <c r="G116" i="1"/>
  <c r="H116" i="1"/>
  <c r="K116" i="1"/>
  <c r="L116" i="1"/>
  <c r="M116" i="1"/>
  <c r="N116" i="1"/>
  <c r="O116" i="1"/>
  <c r="G117" i="1"/>
  <c r="H117" i="1"/>
  <c r="K117" i="1"/>
  <c r="L117" i="1"/>
  <c r="M117" i="1"/>
  <c r="N117" i="1"/>
  <c r="O117" i="1"/>
  <c r="G118" i="1"/>
  <c r="H118" i="1"/>
  <c r="K118" i="1"/>
  <c r="L118" i="1"/>
  <c r="M118" i="1"/>
  <c r="N118" i="1"/>
  <c r="O118" i="1"/>
  <c r="G119" i="1"/>
  <c r="H119" i="1"/>
  <c r="K119" i="1"/>
  <c r="L119" i="1"/>
  <c r="M119" i="1"/>
  <c r="N119" i="1"/>
  <c r="O119" i="1"/>
  <c r="G120" i="1"/>
  <c r="H120" i="1"/>
  <c r="K120" i="1"/>
  <c r="L120" i="1"/>
  <c r="M120" i="1"/>
  <c r="N120" i="1"/>
  <c r="O120" i="1"/>
  <c r="G121" i="1"/>
  <c r="H121" i="1"/>
  <c r="K121" i="1"/>
  <c r="L121" i="1"/>
  <c r="M121" i="1"/>
  <c r="N121" i="1"/>
  <c r="O121" i="1"/>
  <c r="G122" i="1"/>
  <c r="H122" i="1"/>
  <c r="K122" i="1"/>
  <c r="L122" i="1"/>
  <c r="M122" i="1"/>
  <c r="N122" i="1"/>
  <c r="O122" i="1"/>
  <c r="G123" i="1"/>
  <c r="H123" i="1"/>
  <c r="K123" i="1"/>
  <c r="L123" i="1"/>
  <c r="M123" i="1"/>
  <c r="N123" i="1"/>
  <c r="O123" i="1"/>
  <c r="G124" i="1"/>
  <c r="H124" i="1"/>
  <c r="K124" i="1"/>
  <c r="L124" i="1"/>
  <c r="M124" i="1"/>
  <c r="N124" i="1"/>
  <c r="O124" i="1"/>
  <c r="G125" i="1"/>
  <c r="H125" i="1"/>
  <c r="K125" i="1"/>
  <c r="L125" i="1"/>
  <c r="M125" i="1"/>
  <c r="N125" i="1"/>
  <c r="O125" i="1"/>
  <c r="G126" i="1"/>
  <c r="H126" i="1"/>
  <c r="K126" i="1"/>
  <c r="L126" i="1"/>
  <c r="M126" i="1"/>
  <c r="N126" i="1"/>
  <c r="O126" i="1"/>
  <c r="G127" i="1"/>
  <c r="H127" i="1"/>
  <c r="K127" i="1"/>
  <c r="L127" i="1"/>
  <c r="M127" i="1"/>
  <c r="N127" i="1"/>
  <c r="O127" i="1"/>
  <c r="G128" i="1"/>
  <c r="H128" i="1"/>
  <c r="K128" i="1"/>
  <c r="L128" i="1"/>
  <c r="M128" i="1"/>
  <c r="N128" i="1"/>
  <c r="O128" i="1"/>
  <c r="G129" i="1"/>
  <c r="H129" i="1"/>
  <c r="K129" i="1"/>
  <c r="L129" i="1"/>
  <c r="M129" i="1"/>
  <c r="N129" i="1"/>
  <c r="O129" i="1"/>
  <c r="G130" i="1"/>
  <c r="H130" i="1"/>
  <c r="K130" i="1"/>
  <c r="L130" i="1"/>
  <c r="M130" i="1"/>
  <c r="N130" i="1"/>
  <c r="O130" i="1"/>
  <c r="G131" i="1"/>
  <c r="H131" i="1"/>
  <c r="K131" i="1"/>
  <c r="L131" i="1"/>
  <c r="M131" i="1"/>
  <c r="N131" i="1"/>
  <c r="O131" i="1"/>
  <c r="G132" i="1"/>
  <c r="H132" i="1"/>
  <c r="K132" i="1"/>
  <c r="L132" i="1"/>
  <c r="M132" i="1"/>
  <c r="N132" i="1"/>
  <c r="O132" i="1"/>
  <c r="G133" i="1"/>
  <c r="H133" i="1"/>
  <c r="K133" i="1"/>
  <c r="L133" i="1"/>
  <c r="M133" i="1"/>
  <c r="N133" i="1"/>
  <c r="O133" i="1"/>
  <c r="G135" i="1"/>
  <c r="K135" i="1"/>
  <c r="L135" i="1"/>
  <c r="M135" i="1"/>
  <c r="N135" i="1"/>
  <c r="O135" i="1"/>
  <c r="G136" i="1"/>
  <c r="H136" i="1"/>
  <c r="K136" i="1"/>
  <c r="L136" i="1"/>
  <c r="M136" i="1"/>
  <c r="N136" i="1"/>
  <c r="O136" i="1"/>
  <c r="G137" i="1"/>
  <c r="H137" i="1"/>
  <c r="K137" i="1"/>
  <c r="L137" i="1"/>
  <c r="M137" i="1"/>
  <c r="N137" i="1"/>
  <c r="O137" i="1"/>
  <c r="G138" i="1"/>
  <c r="H138" i="1"/>
  <c r="K138" i="1"/>
  <c r="L138" i="1"/>
  <c r="M138" i="1"/>
  <c r="N138" i="1"/>
  <c r="O138" i="1"/>
  <c r="G139" i="1"/>
  <c r="H139" i="1"/>
  <c r="K139" i="1"/>
  <c r="L139" i="1"/>
  <c r="M139" i="1"/>
  <c r="N139" i="1"/>
  <c r="O139" i="1"/>
  <c r="G140" i="1"/>
  <c r="H140" i="1"/>
  <c r="K140" i="1"/>
  <c r="L140" i="1"/>
  <c r="M140" i="1"/>
  <c r="N140" i="1"/>
  <c r="O140" i="1"/>
  <c r="G141" i="1"/>
  <c r="H141" i="1"/>
  <c r="K141" i="1"/>
  <c r="L141" i="1"/>
  <c r="M141" i="1"/>
  <c r="N141" i="1"/>
  <c r="O141" i="1"/>
  <c r="G142" i="1"/>
  <c r="H142" i="1"/>
  <c r="K142" i="1"/>
  <c r="L142" i="1"/>
  <c r="M142" i="1"/>
  <c r="N142" i="1"/>
  <c r="O142" i="1"/>
  <c r="G143" i="1"/>
  <c r="H143" i="1"/>
  <c r="K143" i="1"/>
  <c r="L143" i="1"/>
  <c r="M143" i="1"/>
  <c r="N143" i="1"/>
  <c r="O143" i="1"/>
  <c r="G144" i="1"/>
  <c r="H144" i="1"/>
  <c r="K144" i="1"/>
  <c r="L144" i="1"/>
  <c r="M144" i="1"/>
  <c r="N144" i="1"/>
  <c r="O144" i="1"/>
  <c r="G145" i="1"/>
  <c r="H145" i="1"/>
  <c r="K145" i="1"/>
  <c r="L145" i="1"/>
  <c r="M145" i="1"/>
  <c r="N145" i="1"/>
  <c r="O145" i="1"/>
  <c r="G146" i="1"/>
  <c r="H146" i="1"/>
  <c r="K146" i="1"/>
  <c r="L146" i="1"/>
  <c r="M146" i="1"/>
  <c r="N146" i="1"/>
  <c r="O146" i="1"/>
  <c r="G147" i="1"/>
  <c r="H147" i="1"/>
  <c r="K147" i="1"/>
  <c r="L147" i="1"/>
  <c r="M147" i="1"/>
  <c r="N147" i="1"/>
  <c r="O147" i="1"/>
  <c r="G148" i="1"/>
  <c r="H148" i="1"/>
  <c r="K148" i="1"/>
  <c r="L148" i="1"/>
  <c r="M148" i="1"/>
  <c r="N148" i="1"/>
  <c r="O148" i="1"/>
  <c r="G149" i="1"/>
  <c r="H149" i="1"/>
  <c r="K149" i="1"/>
  <c r="L149" i="1"/>
  <c r="M149" i="1"/>
  <c r="N149" i="1"/>
  <c r="O149" i="1"/>
  <c r="G150" i="1"/>
  <c r="H150" i="1"/>
  <c r="K150" i="1"/>
  <c r="L150" i="1"/>
  <c r="M150" i="1"/>
  <c r="N150" i="1"/>
  <c r="O150" i="1"/>
  <c r="G151" i="1"/>
  <c r="H151" i="1"/>
  <c r="K151" i="1"/>
  <c r="L151" i="1"/>
  <c r="M151" i="1"/>
  <c r="N151" i="1"/>
  <c r="O151" i="1"/>
  <c r="G152" i="1"/>
  <c r="H152" i="1"/>
  <c r="K152" i="1"/>
  <c r="L152" i="1"/>
  <c r="M152" i="1"/>
  <c r="N152" i="1"/>
  <c r="O152" i="1"/>
  <c r="G153" i="1"/>
  <c r="H153" i="1"/>
  <c r="K153" i="1"/>
  <c r="L153" i="1"/>
  <c r="M153" i="1"/>
  <c r="N153" i="1"/>
  <c r="O153" i="1"/>
  <c r="G154" i="1"/>
  <c r="H154" i="1"/>
  <c r="K154" i="1"/>
  <c r="L154" i="1"/>
  <c r="M154" i="1"/>
  <c r="N154" i="1"/>
  <c r="O154" i="1"/>
  <c r="G155" i="1"/>
  <c r="H155" i="1"/>
  <c r="K155" i="1"/>
  <c r="L155" i="1"/>
  <c r="M155" i="1"/>
  <c r="N155" i="1"/>
  <c r="O155" i="1"/>
  <c r="G156" i="1"/>
  <c r="H156" i="1"/>
  <c r="K156" i="1"/>
  <c r="L156" i="1"/>
  <c r="M156" i="1"/>
  <c r="N156" i="1"/>
  <c r="O156" i="1"/>
  <c r="G157" i="1"/>
  <c r="K157" i="1"/>
  <c r="L157" i="1"/>
  <c r="M157" i="1"/>
  <c r="N157" i="1"/>
  <c r="O157" i="1"/>
  <c r="G158" i="1"/>
  <c r="K158" i="1"/>
  <c r="L158" i="1"/>
  <c r="M158" i="1"/>
  <c r="N158" i="1"/>
  <c r="O158" i="1"/>
  <c r="G159" i="1"/>
  <c r="K159" i="1"/>
  <c r="L159" i="1"/>
  <c r="M159" i="1"/>
  <c r="N159" i="1"/>
  <c r="O159" i="1"/>
  <c r="G160" i="1"/>
  <c r="K160" i="1"/>
  <c r="L160" i="1"/>
  <c r="M160" i="1"/>
  <c r="N160" i="1"/>
  <c r="O160" i="1"/>
  <c r="G161" i="1"/>
  <c r="K161" i="1"/>
  <c r="L161" i="1"/>
  <c r="M161" i="1"/>
  <c r="N161" i="1"/>
  <c r="O161" i="1"/>
  <c r="G162" i="1"/>
  <c r="K162" i="1"/>
  <c r="L162" i="1"/>
  <c r="M162" i="1"/>
  <c r="N162" i="1"/>
  <c r="O162" i="1"/>
  <c r="G163" i="1"/>
  <c r="K163" i="1"/>
  <c r="L163" i="1"/>
  <c r="M163" i="1"/>
  <c r="N163" i="1"/>
  <c r="O163" i="1"/>
  <c r="G164" i="1"/>
  <c r="K164" i="1"/>
  <c r="L164" i="1"/>
  <c r="M164" i="1"/>
  <c r="N164" i="1"/>
  <c r="O164" i="1"/>
  <c r="G165" i="1"/>
  <c r="K165" i="1"/>
  <c r="L165" i="1"/>
  <c r="M165" i="1"/>
  <c r="N165" i="1"/>
  <c r="O165" i="1"/>
  <c r="G166" i="1"/>
  <c r="K166" i="1"/>
  <c r="L166" i="1"/>
  <c r="M166" i="1"/>
  <c r="N166" i="1"/>
  <c r="O166" i="1"/>
  <c r="G167" i="1"/>
  <c r="K167" i="1"/>
  <c r="L167" i="1"/>
  <c r="M167" i="1"/>
  <c r="N167" i="1"/>
  <c r="O167" i="1"/>
  <c r="G168" i="1"/>
  <c r="K168" i="1"/>
  <c r="L168" i="1"/>
  <c r="M168" i="1"/>
  <c r="N168" i="1"/>
  <c r="O168" i="1"/>
  <c r="G169" i="1"/>
  <c r="K169" i="1"/>
  <c r="L169" i="1"/>
  <c r="M169" i="1"/>
  <c r="N169" i="1"/>
  <c r="O169" i="1"/>
  <c r="G170" i="1"/>
  <c r="K170" i="1"/>
  <c r="L170" i="1"/>
  <c r="M170" i="1"/>
  <c r="N170" i="1"/>
  <c r="O170" i="1"/>
  <c r="G171" i="1"/>
  <c r="K171" i="1"/>
  <c r="L171" i="1"/>
  <c r="M171" i="1"/>
  <c r="N171" i="1"/>
  <c r="O171" i="1"/>
  <c r="G172" i="1"/>
  <c r="K172" i="1"/>
  <c r="L172" i="1"/>
  <c r="M172" i="1"/>
  <c r="N172" i="1"/>
  <c r="O172" i="1"/>
  <c r="G173" i="1"/>
  <c r="H173" i="1"/>
  <c r="K173" i="1"/>
  <c r="L173" i="1"/>
  <c r="M173" i="1"/>
  <c r="N173" i="1"/>
  <c r="O173" i="1"/>
  <c r="G174" i="1"/>
  <c r="K174" i="1"/>
  <c r="L174" i="1"/>
  <c r="M174" i="1"/>
  <c r="N174" i="1"/>
  <c r="O174" i="1"/>
  <c r="G175" i="1"/>
  <c r="H175" i="1"/>
  <c r="K175" i="1"/>
  <c r="L175" i="1"/>
  <c r="M175" i="1"/>
  <c r="N175" i="1"/>
  <c r="O175" i="1"/>
  <c r="G176" i="1"/>
  <c r="H176" i="1"/>
  <c r="K176" i="1"/>
  <c r="L176" i="1"/>
  <c r="M176" i="1"/>
  <c r="N176" i="1"/>
  <c r="O176" i="1"/>
  <c r="G177" i="1"/>
  <c r="H177" i="1"/>
  <c r="K177" i="1"/>
  <c r="L177" i="1"/>
  <c r="M177" i="1"/>
  <c r="N177" i="1"/>
  <c r="O177" i="1"/>
  <c r="G178" i="1"/>
  <c r="H178" i="1"/>
  <c r="K178" i="1"/>
  <c r="L178" i="1"/>
  <c r="M178" i="1"/>
  <c r="N178" i="1"/>
  <c r="O178" i="1"/>
  <c r="G179" i="1"/>
  <c r="H179" i="1"/>
  <c r="K179" i="1"/>
  <c r="L179" i="1"/>
  <c r="M179" i="1"/>
  <c r="N179" i="1"/>
  <c r="O179" i="1"/>
  <c r="G180" i="1"/>
  <c r="H180" i="1"/>
  <c r="K180" i="1"/>
  <c r="L180" i="1"/>
  <c r="M180" i="1"/>
  <c r="N180" i="1"/>
  <c r="O180" i="1"/>
  <c r="G181" i="1"/>
  <c r="H181" i="1"/>
  <c r="K181" i="1"/>
  <c r="L181" i="1"/>
  <c r="M181" i="1"/>
  <c r="N181" i="1"/>
  <c r="O181" i="1"/>
  <c r="G182" i="1"/>
  <c r="H182" i="1"/>
  <c r="K182" i="1"/>
  <c r="L182" i="1"/>
  <c r="M182" i="1"/>
  <c r="N182" i="1"/>
  <c r="O182" i="1"/>
  <c r="G183" i="1"/>
  <c r="H183" i="1"/>
  <c r="K183" i="1"/>
  <c r="L183" i="1"/>
  <c r="M183" i="1"/>
  <c r="N183" i="1"/>
  <c r="O183" i="1"/>
  <c r="G184" i="1"/>
  <c r="H184" i="1"/>
  <c r="K184" i="1"/>
  <c r="L184" i="1"/>
  <c r="M184" i="1"/>
  <c r="N184" i="1"/>
  <c r="O184" i="1"/>
  <c r="G185" i="1"/>
  <c r="H185" i="1"/>
  <c r="K185" i="1"/>
  <c r="L185" i="1"/>
  <c r="M185" i="1"/>
  <c r="N185" i="1"/>
  <c r="O185" i="1"/>
  <c r="G186" i="1"/>
  <c r="H186" i="1"/>
  <c r="K186" i="1"/>
  <c r="L186" i="1"/>
  <c r="M186" i="1"/>
  <c r="N186" i="1"/>
  <c r="O186" i="1"/>
  <c r="G187" i="1"/>
  <c r="H187" i="1"/>
  <c r="K187" i="1"/>
  <c r="L187" i="1"/>
  <c r="M187" i="1"/>
  <c r="N187" i="1"/>
  <c r="O187" i="1"/>
  <c r="G188" i="1"/>
  <c r="H188" i="1"/>
  <c r="K188" i="1"/>
  <c r="L188" i="1"/>
  <c r="M188" i="1"/>
  <c r="N188" i="1"/>
  <c r="O188" i="1"/>
  <c r="G189" i="1"/>
  <c r="H189" i="1"/>
  <c r="K189" i="1"/>
  <c r="L189" i="1"/>
  <c r="M189" i="1"/>
  <c r="N189" i="1"/>
  <c r="O189" i="1"/>
  <c r="G190" i="1"/>
  <c r="H190" i="1"/>
  <c r="K190" i="1"/>
  <c r="L190" i="1"/>
  <c r="M190" i="1"/>
  <c r="N190" i="1"/>
  <c r="O190" i="1"/>
  <c r="G191" i="1"/>
  <c r="H191" i="1"/>
  <c r="K191" i="1"/>
  <c r="L191" i="1"/>
  <c r="M191" i="1"/>
  <c r="N191" i="1"/>
  <c r="O191" i="1"/>
  <c r="H192" i="1"/>
  <c r="L192" i="1"/>
  <c r="M192" i="1"/>
  <c r="N192" i="1"/>
  <c r="O192" i="1"/>
  <c r="G193" i="1"/>
  <c r="H193" i="1"/>
  <c r="K193" i="1"/>
  <c r="L193" i="1"/>
  <c r="M193" i="1"/>
  <c r="N193" i="1"/>
  <c r="O193" i="1"/>
  <c r="G194" i="1"/>
  <c r="H194" i="1"/>
  <c r="K194" i="1"/>
  <c r="L194" i="1"/>
  <c r="M194" i="1"/>
  <c r="N194" i="1"/>
  <c r="O194" i="1"/>
  <c r="G195" i="1"/>
  <c r="H195" i="1"/>
  <c r="K195" i="1"/>
  <c r="L195" i="1"/>
  <c r="M195" i="1"/>
  <c r="N195" i="1"/>
  <c r="O195" i="1"/>
  <c r="G196" i="1"/>
  <c r="H196" i="1"/>
  <c r="K196" i="1"/>
  <c r="L196" i="1"/>
  <c r="M196" i="1"/>
  <c r="N196" i="1"/>
  <c r="O196" i="1"/>
  <c r="G197" i="1"/>
  <c r="H197" i="1"/>
  <c r="K197" i="1"/>
  <c r="L197" i="1"/>
  <c r="M197" i="1"/>
  <c r="N197" i="1"/>
  <c r="O197" i="1"/>
  <c r="G198" i="1"/>
  <c r="H198" i="1"/>
  <c r="K198" i="1"/>
  <c r="L198" i="1"/>
  <c r="M198" i="1"/>
  <c r="N198" i="1"/>
  <c r="O198" i="1"/>
  <c r="G199" i="1"/>
  <c r="K199" i="1"/>
  <c r="L199" i="1"/>
  <c r="M199" i="1"/>
  <c r="N199" i="1"/>
  <c r="O199" i="1"/>
  <c r="G200" i="1"/>
  <c r="H200" i="1"/>
  <c r="K200" i="1"/>
  <c r="L200" i="1"/>
  <c r="M200" i="1"/>
  <c r="N200" i="1"/>
  <c r="O200" i="1"/>
  <c r="G201" i="1"/>
  <c r="H201" i="1"/>
  <c r="K201" i="1"/>
  <c r="L201" i="1"/>
  <c r="M201" i="1"/>
  <c r="N201" i="1"/>
  <c r="O201" i="1"/>
  <c r="G202" i="1"/>
  <c r="H202" i="1"/>
  <c r="K202" i="1"/>
  <c r="L202" i="1"/>
  <c r="M202" i="1"/>
  <c r="N202" i="1"/>
  <c r="O202" i="1"/>
  <c r="G203" i="1"/>
  <c r="H203" i="1"/>
  <c r="K203" i="1"/>
  <c r="L203" i="1"/>
  <c r="M203" i="1"/>
  <c r="N203" i="1"/>
  <c r="O203" i="1"/>
  <c r="G204" i="1"/>
  <c r="H204" i="1"/>
  <c r="K204" i="1"/>
  <c r="L204" i="1"/>
  <c r="M204" i="1"/>
  <c r="N204" i="1"/>
  <c r="O204" i="1"/>
  <c r="G205" i="1"/>
  <c r="H205" i="1"/>
  <c r="K205" i="1"/>
  <c r="L205" i="1"/>
  <c r="M205" i="1"/>
  <c r="N205" i="1"/>
  <c r="O205" i="1"/>
  <c r="G206" i="1"/>
  <c r="H206" i="1"/>
  <c r="K206" i="1"/>
  <c r="L206" i="1"/>
  <c r="M206" i="1"/>
  <c r="N206" i="1"/>
  <c r="O206" i="1"/>
  <c r="G207" i="1"/>
  <c r="H207" i="1"/>
  <c r="K207" i="1"/>
  <c r="L207" i="1"/>
  <c r="M207" i="1"/>
  <c r="N207" i="1"/>
  <c r="O207" i="1"/>
  <c r="G208" i="1"/>
  <c r="H208" i="1"/>
  <c r="K208" i="1"/>
  <c r="L208" i="1"/>
  <c r="M208" i="1"/>
  <c r="N208" i="1"/>
  <c r="O208" i="1"/>
  <c r="G209" i="1"/>
  <c r="H209" i="1"/>
  <c r="K209" i="1"/>
  <c r="L209" i="1"/>
  <c r="M209" i="1"/>
  <c r="N209" i="1"/>
  <c r="O209" i="1"/>
  <c r="G210" i="1"/>
  <c r="H210" i="1"/>
  <c r="K210" i="1"/>
  <c r="L210" i="1"/>
  <c r="M210" i="1"/>
  <c r="N210" i="1"/>
  <c r="O210" i="1"/>
  <c r="G211" i="1"/>
  <c r="H211" i="1"/>
  <c r="K211" i="1"/>
  <c r="L211" i="1"/>
  <c r="M211" i="1"/>
  <c r="N211" i="1"/>
  <c r="O211" i="1"/>
  <c r="G212" i="1"/>
  <c r="H212" i="1"/>
  <c r="K212" i="1"/>
  <c r="L212" i="1"/>
  <c r="M212" i="1"/>
  <c r="N212" i="1"/>
  <c r="O212" i="1"/>
  <c r="G213" i="1"/>
  <c r="H213" i="1"/>
  <c r="K213" i="1"/>
  <c r="L213" i="1"/>
  <c r="M213" i="1"/>
  <c r="N213" i="1"/>
  <c r="O213" i="1"/>
  <c r="G214" i="1"/>
  <c r="H214" i="1"/>
  <c r="K214" i="1"/>
  <c r="L214" i="1"/>
  <c r="M214" i="1"/>
  <c r="N214" i="1"/>
  <c r="O214" i="1"/>
  <c r="G215" i="1"/>
  <c r="H215" i="1"/>
  <c r="K215" i="1"/>
  <c r="L215" i="1"/>
  <c r="M215" i="1"/>
  <c r="N215" i="1"/>
  <c r="O215" i="1"/>
  <c r="G216" i="1"/>
  <c r="H216" i="1"/>
  <c r="K216" i="1"/>
  <c r="L216" i="1"/>
  <c r="M216" i="1"/>
  <c r="N216" i="1"/>
  <c r="O216" i="1"/>
  <c r="G217" i="1"/>
  <c r="H217" i="1"/>
  <c r="K217" i="1"/>
  <c r="L217" i="1"/>
  <c r="M217" i="1"/>
  <c r="N217" i="1"/>
  <c r="O217" i="1"/>
  <c r="G218" i="1"/>
  <c r="H218" i="1"/>
  <c r="K218" i="1"/>
  <c r="L218" i="1"/>
  <c r="M218" i="1"/>
  <c r="N218" i="1"/>
  <c r="O218" i="1"/>
  <c r="G219" i="1"/>
  <c r="H219" i="1"/>
  <c r="K219" i="1"/>
  <c r="L219" i="1"/>
  <c r="M219" i="1"/>
  <c r="N219" i="1"/>
  <c r="O219" i="1"/>
  <c r="G220" i="1"/>
  <c r="H220" i="1"/>
  <c r="K220" i="1"/>
  <c r="L220" i="1"/>
  <c r="M220" i="1"/>
  <c r="N220" i="1"/>
  <c r="O220" i="1"/>
  <c r="G221" i="1"/>
  <c r="H221" i="1"/>
  <c r="K221" i="1"/>
  <c r="L221" i="1"/>
  <c r="M221" i="1"/>
  <c r="N221" i="1"/>
  <c r="O221" i="1"/>
  <c r="G222" i="1"/>
  <c r="H222" i="1"/>
  <c r="K222" i="1"/>
  <c r="L222" i="1"/>
  <c r="M222" i="1"/>
  <c r="N222" i="1"/>
  <c r="O222" i="1"/>
  <c r="G223" i="1"/>
  <c r="H223" i="1"/>
  <c r="K223" i="1"/>
  <c r="L223" i="1"/>
  <c r="M223" i="1"/>
  <c r="N223" i="1"/>
  <c r="O223" i="1"/>
  <c r="G224" i="1"/>
  <c r="H224" i="1"/>
  <c r="K224" i="1"/>
  <c r="L224" i="1"/>
  <c r="M224" i="1"/>
  <c r="N224" i="1"/>
  <c r="O224" i="1"/>
  <c r="G225" i="1"/>
  <c r="H225" i="1"/>
  <c r="K225" i="1"/>
  <c r="L225" i="1"/>
  <c r="M225" i="1"/>
  <c r="N225" i="1"/>
  <c r="O225" i="1"/>
  <c r="G226" i="1"/>
  <c r="H226" i="1"/>
  <c r="K226" i="1"/>
  <c r="L226" i="1"/>
  <c r="M226" i="1"/>
  <c r="N226" i="1"/>
  <c r="O226" i="1"/>
  <c r="G227" i="1"/>
  <c r="H227" i="1"/>
  <c r="K227" i="1"/>
  <c r="L227" i="1"/>
  <c r="M227" i="1"/>
  <c r="N227" i="1"/>
  <c r="O227" i="1"/>
  <c r="G228" i="1"/>
  <c r="H228" i="1"/>
  <c r="K228" i="1"/>
  <c r="L228" i="1"/>
  <c r="M228" i="1"/>
  <c r="N228" i="1"/>
  <c r="O228" i="1"/>
  <c r="G229" i="1"/>
  <c r="H229" i="1"/>
  <c r="K229" i="1"/>
  <c r="L229" i="1"/>
  <c r="M229" i="1"/>
  <c r="N229" i="1"/>
  <c r="O229" i="1"/>
  <c r="G230" i="1"/>
  <c r="H230" i="1"/>
  <c r="K230" i="1"/>
  <c r="L230" i="1"/>
  <c r="M230" i="1"/>
  <c r="N230" i="1"/>
  <c r="O230" i="1"/>
  <c r="G231" i="1"/>
  <c r="H231" i="1"/>
  <c r="K231" i="1"/>
  <c r="L231" i="1"/>
  <c r="M231" i="1"/>
  <c r="N231" i="1"/>
  <c r="O231" i="1"/>
  <c r="G232" i="1"/>
  <c r="H232" i="1"/>
  <c r="K232" i="1"/>
  <c r="L232" i="1"/>
  <c r="M232" i="1"/>
  <c r="N232" i="1"/>
  <c r="O232" i="1"/>
  <c r="G233" i="1"/>
  <c r="H233" i="1"/>
  <c r="K233" i="1"/>
  <c r="L233" i="1"/>
  <c r="M233" i="1"/>
  <c r="N233" i="1"/>
  <c r="O233" i="1"/>
  <c r="G234" i="1"/>
  <c r="H234" i="1"/>
  <c r="K234" i="1"/>
  <c r="L234" i="1"/>
  <c r="M234" i="1"/>
  <c r="N234" i="1"/>
  <c r="O234" i="1"/>
  <c r="G235" i="1"/>
  <c r="H235" i="1"/>
  <c r="K235" i="1"/>
  <c r="L235" i="1"/>
  <c r="M235" i="1"/>
  <c r="N235" i="1"/>
  <c r="O235" i="1"/>
  <c r="G236" i="1"/>
  <c r="H236" i="1"/>
  <c r="K236" i="1"/>
  <c r="L236" i="1"/>
  <c r="M236" i="1"/>
  <c r="N236" i="1"/>
  <c r="O236" i="1"/>
  <c r="G237" i="1"/>
  <c r="H237" i="1"/>
  <c r="K237" i="1"/>
  <c r="L237" i="1"/>
  <c r="M237" i="1"/>
  <c r="N237" i="1"/>
  <c r="O237" i="1"/>
  <c r="G238" i="1"/>
  <c r="H238" i="1"/>
  <c r="K238" i="1"/>
  <c r="L238" i="1"/>
  <c r="M238" i="1"/>
  <c r="N238" i="1"/>
  <c r="O238" i="1"/>
  <c r="G239" i="1"/>
  <c r="H239" i="1"/>
  <c r="K239" i="1"/>
  <c r="L239" i="1"/>
  <c r="M239" i="1"/>
  <c r="N239" i="1"/>
  <c r="O239" i="1"/>
  <c r="G240" i="1"/>
  <c r="H240" i="1"/>
  <c r="K240" i="1"/>
  <c r="L240" i="1"/>
  <c r="M240" i="1"/>
  <c r="N240" i="1"/>
  <c r="O240" i="1"/>
  <c r="G241" i="1"/>
  <c r="H241" i="1"/>
  <c r="K241" i="1"/>
  <c r="L241" i="1"/>
  <c r="M241" i="1"/>
  <c r="N241" i="1"/>
  <c r="O241" i="1"/>
  <c r="G242" i="1"/>
  <c r="H242" i="1"/>
  <c r="K242" i="1"/>
  <c r="L242" i="1"/>
  <c r="M242" i="1"/>
  <c r="N242" i="1"/>
  <c r="O242" i="1"/>
  <c r="G243" i="1"/>
  <c r="K243" i="1"/>
  <c r="L243" i="1"/>
  <c r="M243" i="1"/>
  <c r="N243" i="1"/>
  <c r="O243" i="1"/>
  <c r="G244" i="1"/>
  <c r="H244" i="1"/>
  <c r="K244" i="1"/>
  <c r="L244" i="1"/>
  <c r="M244" i="1"/>
  <c r="N244" i="1"/>
  <c r="O244" i="1"/>
  <c r="G245" i="1"/>
  <c r="H245" i="1"/>
  <c r="K245" i="1"/>
  <c r="L245" i="1"/>
  <c r="M245" i="1"/>
  <c r="N245" i="1"/>
  <c r="O245" i="1"/>
  <c r="G246" i="1"/>
  <c r="H246" i="1"/>
  <c r="K246" i="1"/>
  <c r="L246" i="1"/>
  <c r="M246" i="1"/>
  <c r="N246" i="1"/>
  <c r="O246" i="1"/>
  <c r="G247" i="1"/>
  <c r="H247" i="1"/>
  <c r="K247" i="1"/>
  <c r="L247" i="1"/>
  <c r="M247" i="1"/>
  <c r="N247" i="1"/>
  <c r="O247" i="1"/>
  <c r="G248" i="1"/>
  <c r="H248" i="1"/>
  <c r="K248" i="1"/>
  <c r="L248" i="1"/>
  <c r="M248" i="1"/>
  <c r="N248" i="1"/>
  <c r="O248" i="1"/>
  <c r="G249" i="1"/>
  <c r="H249" i="1"/>
  <c r="K249" i="1"/>
  <c r="L249" i="1"/>
  <c r="M249" i="1"/>
  <c r="N249" i="1"/>
  <c r="O249" i="1"/>
  <c r="G250" i="1"/>
  <c r="H250" i="1"/>
  <c r="K250" i="1"/>
  <c r="L250" i="1"/>
  <c r="M250" i="1"/>
  <c r="N250" i="1"/>
  <c r="O250" i="1"/>
  <c r="G251" i="1"/>
  <c r="H251" i="1"/>
  <c r="K251" i="1"/>
  <c r="L251" i="1"/>
  <c r="M251" i="1"/>
  <c r="N251" i="1"/>
  <c r="O251" i="1"/>
  <c r="G252" i="1"/>
  <c r="H252" i="1"/>
  <c r="K252" i="1"/>
  <c r="L252" i="1"/>
  <c r="M252" i="1"/>
  <c r="N252" i="1"/>
  <c r="O252" i="1"/>
  <c r="G253" i="1"/>
  <c r="H253" i="1"/>
  <c r="K253" i="1"/>
  <c r="L253" i="1"/>
  <c r="M253" i="1"/>
  <c r="N253" i="1"/>
  <c r="O253" i="1"/>
  <c r="G254" i="1"/>
  <c r="H254" i="1"/>
  <c r="K254" i="1"/>
  <c r="L254" i="1"/>
  <c r="M254" i="1"/>
  <c r="N254" i="1"/>
  <c r="O254" i="1"/>
  <c r="G255" i="1"/>
  <c r="H255" i="1"/>
  <c r="K255" i="1"/>
  <c r="L255" i="1"/>
  <c r="M255" i="1"/>
  <c r="N255" i="1"/>
  <c r="O255" i="1"/>
  <c r="G256" i="1"/>
  <c r="H256" i="1"/>
  <c r="K256" i="1"/>
  <c r="L256" i="1"/>
  <c r="M256" i="1"/>
  <c r="N256" i="1"/>
  <c r="O256" i="1"/>
  <c r="G257" i="1"/>
  <c r="H257" i="1"/>
  <c r="K257" i="1"/>
  <c r="L257" i="1"/>
  <c r="M257" i="1"/>
  <c r="N257" i="1"/>
  <c r="O257" i="1"/>
  <c r="G258" i="1"/>
  <c r="H258" i="1"/>
  <c r="K258" i="1"/>
  <c r="L258" i="1"/>
  <c r="M258" i="1"/>
  <c r="N258" i="1"/>
  <c r="O258" i="1"/>
  <c r="G259" i="1"/>
  <c r="H259" i="1"/>
  <c r="K259" i="1"/>
  <c r="L259" i="1"/>
  <c r="M259" i="1"/>
  <c r="N259" i="1"/>
  <c r="O259" i="1"/>
  <c r="G260" i="1"/>
  <c r="H260" i="1"/>
  <c r="K260" i="1"/>
  <c r="L260" i="1"/>
  <c r="M260" i="1"/>
  <c r="N260" i="1"/>
  <c r="O260" i="1"/>
  <c r="G261" i="1"/>
  <c r="H261" i="1"/>
  <c r="K261" i="1"/>
  <c r="L261" i="1"/>
  <c r="M261" i="1"/>
  <c r="N261" i="1"/>
  <c r="O261" i="1"/>
  <c r="G262" i="1"/>
  <c r="H262" i="1"/>
  <c r="K262" i="1"/>
  <c r="L262" i="1"/>
  <c r="M262" i="1"/>
  <c r="N262" i="1"/>
  <c r="O262" i="1"/>
  <c r="G263" i="1"/>
  <c r="H263" i="1"/>
  <c r="K263" i="1"/>
  <c r="L263" i="1"/>
  <c r="M263" i="1"/>
  <c r="N263" i="1"/>
  <c r="O263" i="1"/>
  <c r="G264" i="1"/>
  <c r="H264" i="1"/>
  <c r="K264" i="1"/>
  <c r="L264" i="1"/>
  <c r="M264" i="1"/>
  <c r="N264" i="1"/>
  <c r="O264" i="1"/>
  <c r="G265" i="1"/>
  <c r="H265" i="1"/>
  <c r="K265" i="1"/>
  <c r="L265" i="1"/>
  <c r="M265" i="1"/>
  <c r="N265" i="1"/>
  <c r="O265" i="1"/>
  <c r="G266" i="1"/>
  <c r="H266" i="1"/>
  <c r="K266" i="1"/>
  <c r="L266" i="1"/>
  <c r="M266" i="1"/>
  <c r="N266" i="1"/>
  <c r="O266" i="1"/>
  <c r="G267" i="1"/>
  <c r="H267" i="1"/>
  <c r="K267" i="1"/>
  <c r="L267" i="1"/>
  <c r="M267" i="1"/>
  <c r="N267" i="1"/>
  <c r="O267" i="1"/>
  <c r="G268" i="1"/>
  <c r="H268" i="1"/>
  <c r="K268" i="1"/>
  <c r="L268" i="1"/>
  <c r="M268" i="1"/>
  <c r="N268" i="1"/>
  <c r="O268" i="1"/>
  <c r="G269" i="1"/>
  <c r="H269" i="1"/>
  <c r="K269" i="1"/>
  <c r="L269" i="1"/>
  <c r="M269" i="1"/>
  <c r="N269" i="1"/>
  <c r="O269" i="1"/>
  <c r="G270" i="1"/>
  <c r="H270" i="1"/>
  <c r="K270" i="1"/>
  <c r="L270" i="1"/>
  <c r="M270" i="1"/>
  <c r="N270" i="1"/>
  <c r="O270" i="1"/>
  <c r="G271" i="1"/>
  <c r="H271" i="1"/>
  <c r="K271" i="1"/>
  <c r="L271" i="1"/>
  <c r="M271" i="1"/>
  <c r="N271" i="1"/>
  <c r="O271" i="1"/>
  <c r="G272" i="1"/>
  <c r="H272" i="1"/>
  <c r="K272" i="1"/>
  <c r="L272" i="1"/>
  <c r="M272" i="1"/>
  <c r="N272" i="1"/>
  <c r="O272" i="1"/>
  <c r="G273" i="1"/>
  <c r="H273" i="1"/>
  <c r="K273" i="1"/>
  <c r="L273" i="1"/>
  <c r="M273" i="1"/>
  <c r="N273" i="1"/>
  <c r="O273" i="1"/>
  <c r="G274" i="1"/>
  <c r="H274" i="1"/>
  <c r="K274" i="1"/>
  <c r="L274" i="1"/>
  <c r="M274" i="1"/>
  <c r="N274" i="1"/>
  <c r="O274" i="1"/>
  <c r="G275" i="1"/>
  <c r="H275" i="1"/>
  <c r="K275" i="1"/>
  <c r="L275" i="1"/>
  <c r="M275" i="1"/>
  <c r="N275" i="1"/>
  <c r="O275" i="1"/>
  <c r="G276" i="1"/>
  <c r="H276" i="1"/>
  <c r="K276" i="1"/>
  <c r="L276" i="1"/>
  <c r="M276" i="1"/>
  <c r="N276" i="1"/>
  <c r="O276" i="1"/>
  <c r="G277" i="1"/>
  <c r="H277" i="1"/>
  <c r="K277" i="1"/>
  <c r="L277" i="1"/>
  <c r="M277" i="1"/>
  <c r="N277" i="1"/>
  <c r="O277" i="1"/>
  <c r="G278" i="1"/>
  <c r="H278" i="1"/>
  <c r="K278" i="1"/>
  <c r="L278" i="1"/>
  <c r="M278" i="1"/>
  <c r="N278" i="1"/>
  <c r="O278" i="1"/>
  <c r="G279" i="1"/>
  <c r="H279" i="1"/>
  <c r="K279" i="1"/>
  <c r="L279" i="1"/>
  <c r="M279" i="1"/>
  <c r="N279" i="1"/>
  <c r="O279" i="1"/>
  <c r="G280" i="1"/>
  <c r="H280" i="1"/>
  <c r="K280" i="1"/>
  <c r="L280" i="1"/>
  <c r="M280" i="1"/>
  <c r="N280" i="1"/>
  <c r="O280" i="1"/>
  <c r="G281" i="1"/>
  <c r="H281" i="1"/>
  <c r="K281" i="1"/>
  <c r="L281" i="1"/>
  <c r="M281" i="1"/>
  <c r="N281" i="1"/>
  <c r="O281" i="1"/>
  <c r="G282" i="1"/>
  <c r="H282" i="1"/>
  <c r="K282" i="1"/>
  <c r="L282" i="1"/>
  <c r="M282" i="1"/>
  <c r="N282" i="1"/>
  <c r="O282" i="1"/>
  <c r="G283" i="1"/>
  <c r="H283" i="1"/>
  <c r="K283" i="1"/>
  <c r="L283" i="1"/>
  <c r="M283" i="1"/>
  <c r="N283" i="1"/>
  <c r="O283" i="1"/>
  <c r="G284" i="1"/>
  <c r="H284" i="1"/>
  <c r="K284" i="1"/>
  <c r="L284" i="1"/>
  <c r="M284" i="1"/>
  <c r="N284" i="1"/>
  <c r="O284" i="1"/>
  <c r="G285" i="1"/>
  <c r="H285" i="1"/>
  <c r="K285" i="1"/>
  <c r="L285" i="1"/>
  <c r="M285" i="1"/>
  <c r="N285" i="1"/>
  <c r="O285" i="1"/>
  <c r="G286" i="1"/>
  <c r="H286" i="1"/>
  <c r="K286" i="1"/>
  <c r="L286" i="1"/>
  <c r="M286" i="1"/>
  <c r="N286" i="1"/>
  <c r="O286" i="1"/>
  <c r="G287" i="1"/>
  <c r="H287" i="1"/>
  <c r="K287" i="1"/>
  <c r="L287" i="1"/>
  <c r="M287" i="1"/>
  <c r="N287" i="1"/>
  <c r="O287" i="1"/>
  <c r="G288" i="1"/>
  <c r="H288" i="1"/>
  <c r="K288" i="1"/>
  <c r="L288" i="1"/>
  <c r="M288" i="1"/>
  <c r="N288" i="1"/>
  <c r="O288" i="1"/>
  <c r="G289" i="1"/>
  <c r="H289" i="1"/>
  <c r="K289" i="1"/>
  <c r="L289" i="1"/>
  <c r="M289" i="1"/>
  <c r="N289" i="1"/>
  <c r="O289" i="1"/>
  <c r="G290" i="1"/>
  <c r="H290" i="1"/>
  <c r="K290" i="1"/>
  <c r="L290" i="1"/>
  <c r="M290" i="1"/>
  <c r="N290" i="1"/>
  <c r="O290" i="1"/>
  <c r="G291" i="1"/>
  <c r="H291" i="1"/>
  <c r="K291" i="1"/>
  <c r="L291" i="1"/>
  <c r="M291" i="1"/>
  <c r="N291" i="1"/>
  <c r="O291" i="1"/>
  <c r="G292" i="1"/>
  <c r="H292" i="1"/>
  <c r="K292" i="1"/>
  <c r="L292" i="1"/>
  <c r="M292" i="1"/>
  <c r="N292" i="1"/>
  <c r="O292" i="1"/>
  <c r="G293" i="1"/>
  <c r="H293" i="1"/>
  <c r="K293" i="1"/>
  <c r="L293" i="1"/>
  <c r="M293" i="1"/>
  <c r="N293" i="1"/>
  <c r="O293" i="1"/>
  <c r="G294" i="1"/>
  <c r="H294" i="1"/>
  <c r="K294" i="1"/>
  <c r="L294" i="1"/>
  <c r="M294" i="1"/>
  <c r="N294" i="1"/>
  <c r="O294" i="1"/>
  <c r="G295" i="1"/>
  <c r="H295" i="1"/>
  <c r="K295" i="1"/>
  <c r="L295" i="1"/>
  <c r="M295" i="1"/>
  <c r="N295" i="1"/>
  <c r="O295" i="1"/>
  <c r="G296" i="1"/>
  <c r="H296" i="1"/>
  <c r="K296" i="1"/>
  <c r="L296" i="1"/>
  <c r="M296" i="1"/>
  <c r="N296" i="1"/>
  <c r="O296" i="1"/>
  <c r="G297" i="1"/>
  <c r="H297" i="1"/>
  <c r="K297" i="1"/>
  <c r="L297" i="1"/>
  <c r="M297" i="1"/>
  <c r="N297" i="1"/>
  <c r="O297" i="1"/>
  <c r="G298" i="1"/>
  <c r="H298" i="1"/>
  <c r="K298" i="1"/>
  <c r="L298" i="1"/>
  <c r="M298" i="1"/>
  <c r="N298" i="1"/>
  <c r="O298" i="1"/>
  <c r="G299" i="1"/>
  <c r="H299" i="1"/>
  <c r="K299" i="1"/>
  <c r="L299" i="1"/>
  <c r="M299" i="1"/>
  <c r="N299" i="1"/>
  <c r="O299" i="1"/>
  <c r="G300" i="1"/>
  <c r="H300" i="1"/>
  <c r="K300" i="1"/>
  <c r="L300" i="1"/>
  <c r="M300" i="1"/>
  <c r="N300" i="1"/>
  <c r="O300" i="1"/>
  <c r="G301" i="1"/>
  <c r="H301" i="1"/>
  <c r="K301" i="1"/>
  <c r="L301" i="1"/>
  <c r="M301" i="1"/>
  <c r="N301" i="1"/>
  <c r="O301" i="1"/>
  <c r="G302" i="1"/>
  <c r="H302" i="1"/>
  <c r="K302" i="1"/>
  <c r="L302" i="1"/>
  <c r="M302" i="1"/>
  <c r="N302" i="1"/>
  <c r="O302" i="1"/>
  <c r="G303" i="1"/>
  <c r="H303" i="1"/>
  <c r="K303" i="1"/>
  <c r="L303" i="1"/>
  <c r="M303" i="1"/>
  <c r="N303" i="1"/>
  <c r="O303" i="1"/>
  <c r="G304" i="1"/>
  <c r="H304" i="1"/>
  <c r="K304" i="1"/>
  <c r="L304" i="1"/>
  <c r="M304" i="1"/>
  <c r="N304" i="1"/>
  <c r="O304" i="1"/>
  <c r="G305" i="1"/>
  <c r="K305" i="1"/>
  <c r="L305" i="1"/>
  <c r="M305" i="1"/>
  <c r="N305" i="1"/>
  <c r="O305" i="1"/>
  <c r="G306" i="1"/>
  <c r="H306" i="1"/>
  <c r="K306" i="1"/>
  <c r="L306" i="1"/>
  <c r="M306" i="1"/>
  <c r="N306" i="1"/>
  <c r="O306" i="1"/>
  <c r="G307" i="1"/>
  <c r="H307" i="1"/>
  <c r="K307" i="1"/>
  <c r="L307" i="1"/>
  <c r="M307" i="1"/>
  <c r="N307" i="1"/>
  <c r="O307" i="1"/>
  <c r="G308" i="1"/>
  <c r="H308" i="1"/>
  <c r="K308" i="1"/>
  <c r="L308" i="1"/>
  <c r="M308" i="1"/>
  <c r="N308" i="1"/>
  <c r="O308" i="1"/>
  <c r="G309" i="1"/>
  <c r="H309" i="1"/>
  <c r="K309" i="1"/>
  <c r="L309" i="1"/>
  <c r="M309" i="1"/>
  <c r="N309" i="1"/>
  <c r="O309" i="1"/>
  <c r="G310" i="1"/>
  <c r="H310" i="1"/>
  <c r="K310" i="1"/>
  <c r="L310" i="1"/>
  <c r="M310" i="1"/>
  <c r="N310" i="1"/>
  <c r="O310" i="1"/>
  <c r="G311" i="1"/>
  <c r="H311" i="1"/>
  <c r="K311" i="1"/>
  <c r="L311" i="1"/>
  <c r="M311" i="1"/>
  <c r="N311" i="1"/>
  <c r="O311" i="1"/>
  <c r="G312" i="1"/>
  <c r="H312" i="1"/>
  <c r="K312" i="1"/>
  <c r="L312" i="1"/>
  <c r="M312" i="1"/>
  <c r="N312" i="1"/>
  <c r="O312" i="1"/>
  <c r="G313" i="1"/>
  <c r="H313" i="1"/>
  <c r="K313" i="1"/>
  <c r="L313" i="1"/>
  <c r="M313" i="1"/>
  <c r="N313" i="1"/>
  <c r="O313" i="1"/>
  <c r="G314" i="1"/>
  <c r="H314" i="1"/>
  <c r="K314" i="1"/>
  <c r="L314" i="1"/>
  <c r="M314" i="1"/>
  <c r="N314" i="1"/>
  <c r="O314" i="1"/>
  <c r="G315" i="1"/>
  <c r="H315" i="1"/>
  <c r="K315" i="1"/>
  <c r="L315" i="1"/>
  <c r="M315" i="1"/>
  <c r="N315" i="1"/>
  <c r="O315" i="1"/>
  <c r="G316" i="1"/>
  <c r="H316" i="1"/>
  <c r="K316" i="1"/>
  <c r="L316" i="1"/>
  <c r="M316" i="1"/>
  <c r="N316" i="1"/>
  <c r="O316" i="1"/>
  <c r="G317" i="1"/>
  <c r="H317" i="1"/>
  <c r="K317" i="1"/>
  <c r="L317" i="1"/>
  <c r="M317" i="1"/>
  <c r="N317" i="1"/>
  <c r="O317" i="1"/>
  <c r="H318" i="1"/>
  <c r="K318" i="1"/>
  <c r="L318" i="1"/>
  <c r="M318" i="1"/>
  <c r="N318" i="1"/>
  <c r="O318" i="1"/>
  <c r="G319" i="1"/>
  <c r="K319" i="1"/>
  <c r="L319" i="1"/>
  <c r="M319" i="1"/>
  <c r="N319" i="1"/>
  <c r="O319" i="1"/>
  <c r="G320" i="1"/>
  <c r="H320" i="1"/>
  <c r="K320" i="1"/>
  <c r="L320" i="1"/>
  <c r="M320" i="1"/>
  <c r="N320" i="1"/>
  <c r="O320" i="1"/>
  <c r="G322" i="1"/>
  <c r="H322" i="1"/>
  <c r="K322" i="1"/>
  <c r="L322" i="1"/>
  <c r="M322" i="1"/>
  <c r="N322" i="1"/>
  <c r="O322" i="1"/>
  <c r="G323" i="1"/>
  <c r="H323" i="1"/>
  <c r="K323" i="1"/>
  <c r="L323" i="1"/>
  <c r="M323" i="1"/>
  <c r="N323" i="1"/>
  <c r="O323" i="1"/>
  <c r="G324" i="1"/>
  <c r="H324" i="1"/>
  <c r="K324" i="1"/>
  <c r="L324" i="1"/>
  <c r="M324" i="1"/>
  <c r="N324" i="1"/>
  <c r="O324" i="1"/>
  <c r="G325" i="1"/>
  <c r="H325" i="1"/>
  <c r="K325" i="1"/>
  <c r="L325" i="1"/>
  <c r="M325" i="1"/>
  <c r="N325" i="1"/>
  <c r="O325" i="1"/>
  <c r="G326" i="1"/>
  <c r="H326" i="1"/>
  <c r="K326" i="1"/>
  <c r="L326" i="1"/>
  <c r="M326" i="1"/>
  <c r="N326" i="1"/>
  <c r="O326" i="1"/>
  <c r="G327" i="1"/>
  <c r="H327" i="1"/>
  <c r="K327" i="1"/>
  <c r="L327" i="1"/>
  <c r="M327" i="1"/>
  <c r="N327" i="1"/>
  <c r="O327" i="1"/>
  <c r="G328" i="1"/>
  <c r="H328" i="1"/>
  <c r="K328" i="1"/>
  <c r="L328" i="1"/>
  <c r="M328" i="1"/>
  <c r="N328" i="1"/>
  <c r="O328" i="1"/>
  <c r="G329" i="1"/>
  <c r="H329" i="1"/>
  <c r="K329" i="1"/>
  <c r="L329" i="1"/>
  <c r="M329" i="1"/>
  <c r="N329" i="1"/>
  <c r="O329" i="1"/>
  <c r="G330" i="1"/>
  <c r="H330" i="1"/>
  <c r="K330" i="1"/>
  <c r="L330" i="1"/>
  <c r="M330" i="1"/>
  <c r="N330" i="1"/>
  <c r="O330" i="1"/>
  <c r="G331" i="1"/>
  <c r="H331" i="1"/>
  <c r="K331" i="1"/>
  <c r="L331" i="1"/>
  <c r="M331" i="1"/>
  <c r="N331" i="1"/>
  <c r="O331" i="1"/>
  <c r="G332" i="1"/>
  <c r="H332" i="1"/>
  <c r="K332" i="1"/>
  <c r="L332" i="1"/>
  <c r="M332" i="1"/>
  <c r="N332" i="1"/>
  <c r="O332" i="1"/>
  <c r="G333" i="1"/>
  <c r="H333" i="1"/>
  <c r="K333" i="1"/>
  <c r="L333" i="1"/>
  <c r="M333" i="1"/>
  <c r="N333" i="1"/>
  <c r="O333" i="1"/>
  <c r="G334" i="1"/>
  <c r="H334" i="1"/>
  <c r="K334" i="1"/>
  <c r="L334" i="1"/>
  <c r="M334" i="1"/>
  <c r="N334" i="1"/>
  <c r="O334" i="1"/>
  <c r="G335" i="1"/>
  <c r="H335" i="1"/>
  <c r="K335" i="1"/>
  <c r="L335" i="1"/>
  <c r="M335" i="1"/>
  <c r="N335" i="1"/>
  <c r="O335" i="1"/>
  <c r="G336" i="1"/>
  <c r="H336" i="1"/>
  <c r="K336" i="1"/>
  <c r="L336" i="1"/>
  <c r="M336" i="1"/>
  <c r="N336" i="1"/>
  <c r="O336" i="1"/>
  <c r="G337" i="1"/>
  <c r="H337" i="1"/>
  <c r="K337" i="1"/>
  <c r="L337" i="1"/>
  <c r="M337" i="1"/>
  <c r="N337" i="1"/>
  <c r="O337" i="1"/>
  <c r="G338" i="1"/>
  <c r="H338" i="1"/>
  <c r="K338" i="1"/>
  <c r="L338" i="1"/>
  <c r="M338" i="1"/>
  <c r="N338" i="1"/>
  <c r="O338" i="1"/>
  <c r="G339" i="1"/>
  <c r="H339" i="1"/>
  <c r="K339" i="1"/>
  <c r="L339" i="1"/>
  <c r="M339" i="1"/>
  <c r="N339" i="1"/>
  <c r="O339" i="1"/>
  <c r="H340" i="1"/>
  <c r="K340" i="1"/>
  <c r="L340" i="1"/>
  <c r="M340" i="1"/>
  <c r="N340" i="1"/>
  <c r="O340" i="1"/>
  <c r="G341" i="1"/>
  <c r="H341" i="1"/>
  <c r="K341" i="1"/>
  <c r="L341" i="1"/>
  <c r="M341" i="1"/>
  <c r="N341" i="1"/>
  <c r="O341" i="1"/>
  <c r="G342" i="1"/>
  <c r="H342" i="1"/>
  <c r="K342" i="1"/>
  <c r="L342" i="1"/>
  <c r="M342" i="1"/>
  <c r="N342" i="1"/>
  <c r="O342" i="1"/>
  <c r="G343" i="1"/>
  <c r="H343" i="1"/>
  <c r="K343" i="1"/>
  <c r="L343" i="1"/>
  <c r="M343" i="1"/>
  <c r="N343" i="1"/>
  <c r="O343" i="1"/>
  <c r="G344" i="1"/>
  <c r="H344" i="1"/>
  <c r="K344" i="1"/>
  <c r="L344" i="1"/>
  <c r="M344" i="1"/>
  <c r="N344" i="1"/>
  <c r="O344" i="1"/>
  <c r="G345" i="1"/>
  <c r="H345" i="1"/>
  <c r="K345" i="1"/>
  <c r="L345" i="1"/>
  <c r="M345" i="1"/>
  <c r="N345" i="1"/>
  <c r="O345" i="1"/>
  <c r="G346" i="1"/>
  <c r="H346" i="1"/>
  <c r="K346" i="1"/>
  <c r="L346" i="1"/>
  <c r="M346" i="1"/>
  <c r="N346" i="1"/>
  <c r="O346" i="1"/>
  <c r="G347" i="1"/>
  <c r="H347" i="1"/>
  <c r="K347" i="1"/>
  <c r="L347" i="1"/>
  <c r="M347" i="1"/>
  <c r="N347" i="1"/>
  <c r="O347" i="1"/>
  <c r="G348" i="1"/>
  <c r="H348" i="1"/>
  <c r="K348" i="1"/>
  <c r="L348" i="1"/>
  <c r="M348" i="1"/>
  <c r="N348" i="1"/>
  <c r="O348" i="1"/>
  <c r="O2" i="1"/>
  <c r="N2" i="1"/>
  <c r="M2" i="1"/>
  <c r="L2" i="1"/>
  <c r="K2" i="1"/>
  <c r="H2" i="1"/>
  <c r="G2" i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3" i="1"/>
  <c r="C33" i="1" s="1"/>
  <c r="B34" i="1"/>
  <c r="C34" i="1" s="1"/>
  <c r="B35" i="1"/>
  <c r="C35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B49" i="1"/>
  <c r="B50" i="1"/>
  <c r="C50" i="1" s="1"/>
  <c r="B51" i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2" i="1"/>
  <c r="C2" i="1" s="1"/>
  <c r="C49" i="1" l="1"/>
  <c r="J49" i="1"/>
  <c r="C48" i="1"/>
  <c r="J48" i="1"/>
  <c r="C51" i="1"/>
  <c r="J51" i="1"/>
</calcChain>
</file>

<file path=xl/sharedStrings.xml><?xml version="1.0" encoding="utf-8"?>
<sst xmlns="http://schemas.openxmlformats.org/spreadsheetml/2006/main" count="14722" uniqueCount="3755">
  <si>
    <t>Type Opstelpunt</t>
  </si>
  <si>
    <t>Aantal</t>
  </si>
  <si>
    <t>De staat (HSL)</t>
  </si>
  <si>
    <t>Buismast</t>
  </si>
  <si>
    <t>Greenfield</t>
  </si>
  <si>
    <t>Indoor</t>
  </si>
  <si>
    <t>Tunnel</t>
  </si>
  <si>
    <t>Derden</t>
  </si>
  <si>
    <t>Brug</t>
  </si>
  <si>
    <t>Hoogspanningsmast</t>
  </si>
  <si>
    <t>Kerktoren</t>
  </si>
  <si>
    <t>Lichtmast</t>
  </si>
  <si>
    <t>Reclamemast</t>
  </si>
  <si>
    <t>Rooftop</t>
  </si>
  <si>
    <t>Schoorsteen</t>
  </si>
  <si>
    <t>Silo</t>
  </si>
  <si>
    <t>SV toren</t>
  </si>
  <si>
    <t>Windmolen</t>
  </si>
  <si>
    <t>Watertoren</t>
  </si>
  <si>
    <t>NS</t>
  </si>
  <si>
    <t>ProRail</t>
  </si>
  <si>
    <t>Nvt</t>
  </si>
  <si>
    <t>Portaal</t>
  </si>
  <si>
    <t>Tijdelijk</t>
  </si>
  <si>
    <t>(leeg)</t>
  </si>
  <si>
    <t>Totaal opstelpunten</t>
  </si>
  <si>
    <t>SiteNumber</t>
  </si>
  <si>
    <t>SiteNumberAlias</t>
  </si>
  <si>
    <t>SiteName</t>
  </si>
  <si>
    <t>Longitude</t>
  </si>
  <si>
    <t>Latitude</t>
  </si>
  <si>
    <t>Opmerking</t>
  </si>
  <si>
    <t>Azimuth pick-up antenna repeater site</t>
  </si>
  <si>
    <t>TypeOpstelpunt</t>
  </si>
  <si>
    <t>Eigenaar_grond_object</t>
  </si>
  <si>
    <t>SaluName</t>
  </si>
  <si>
    <t>SitenrKPN</t>
  </si>
  <si>
    <t>Straat</t>
  </si>
  <si>
    <t>Postcode</t>
  </si>
  <si>
    <t>Plaatsnaam</t>
  </si>
  <si>
    <t>A03512610A</t>
  </si>
  <si>
    <t>Driebergen</t>
  </si>
  <si>
    <t>NE003RD0155</t>
  </si>
  <si>
    <t>3645</t>
  </si>
  <si>
    <t>Rijksweg A12. PP Mollebos</t>
  </si>
  <si>
    <t>3971 AG</t>
  </si>
  <si>
    <t>A03513110C</t>
  </si>
  <si>
    <t>Bunnik</t>
  </si>
  <si>
    <t>NE003RD0180</t>
  </si>
  <si>
    <t>4796</t>
  </si>
  <si>
    <t>Tankstation A12 "Slagmaat"</t>
  </si>
  <si>
    <t>3981 HA</t>
  </si>
  <si>
    <t>A03514010A</t>
  </si>
  <si>
    <t>Overberg</t>
  </si>
  <si>
    <t>NE003RD0144</t>
  </si>
  <si>
    <t>5693</t>
  </si>
  <si>
    <t>Oudenhorsterpad HVP 110</t>
  </si>
  <si>
    <t>3931 PR</t>
  </si>
  <si>
    <t>Woudenberg</t>
  </si>
  <si>
    <t>A03514110A</t>
  </si>
  <si>
    <t>Maarn</t>
  </si>
  <si>
    <t>NE003RD0038</t>
  </si>
  <si>
    <t>2616</t>
  </si>
  <si>
    <t>Stationsweg 1</t>
  </si>
  <si>
    <t>3951 KA</t>
  </si>
  <si>
    <t>A07301110A</t>
  </si>
  <si>
    <t>Den Helder-PS</t>
  </si>
  <si>
    <t>NE003RD0156</t>
  </si>
  <si>
    <t>0309</t>
  </si>
  <si>
    <t>Landmetersweg 15A</t>
  </si>
  <si>
    <t>1785 HA</t>
  </si>
  <si>
    <t>Den Helder</t>
  </si>
  <si>
    <t>A07301210B</t>
  </si>
  <si>
    <t>Anna Paulowna (PS)</t>
  </si>
  <si>
    <t>NE003RD0272</t>
  </si>
  <si>
    <t>9419</t>
  </si>
  <si>
    <t>Boermansweg 3 - HVP nr. 68</t>
  </si>
  <si>
    <t>1761 LK</t>
  </si>
  <si>
    <t>Anna Paulowna</t>
  </si>
  <si>
    <t>A07301310A</t>
  </si>
  <si>
    <t>Schagen-PS</t>
  </si>
  <si>
    <t>NE003RD0094</t>
  </si>
  <si>
    <t>9303</t>
  </si>
  <si>
    <t>Grote Wallerweg 1A</t>
  </si>
  <si>
    <t>1742 NM</t>
  </si>
  <si>
    <t>Schagen</t>
  </si>
  <si>
    <t>A07301410C</t>
  </si>
  <si>
    <t>Heerhugowaard</t>
  </si>
  <si>
    <t>NE003RD0028</t>
  </si>
  <si>
    <t>3306</t>
  </si>
  <si>
    <t>Amperestraat / Newtonstraat</t>
  </si>
  <si>
    <t>1704 SN</t>
  </si>
  <si>
    <t>A07402510D</t>
  </si>
  <si>
    <t>Alkmaar-Temporary</t>
  </si>
  <si>
    <t>NE003RD0242</t>
  </si>
  <si>
    <t>4393</t>
  </si>
  <si>
    <t>Helderseweg 28</t>
  </si>
  <si>
    <t>1817 BA</t>
  </si>
  <si>
    <t>Alkmaar</t>
  </si>
  <si>
    <t>A07502410V</t>
  </si>
  <si>
    <t>Limmen</t>
  </si>
  <si>
    <t>NE003RD0057</t>
  </si>
  <si>
    <t>9001</t>
  </si>
  <si>
    <t>Van Haerlemlaan 31</t>
  </si>
  <si>
    <t>1901 JM</t>
  </si>
  <si>
    <t>Castricum</t>
  </si>
  <si>
    <t>A07602210D</t>
  </si>
  <si>
    <t>Velsen-Noord CS (Telerail)</t>
  </si>
  <si>
    <t>NE003RD0320</t>
  </si>
  <si>
    <t>0326</t>
  </si>
  <si>
    <t>Sint Aagtendijk 4</t>
  </si>
  <si>
    <t>1947 PH</t>
  </si>
  <si>
    <t>Beverwijk</t>
  </si>
  <si>
    <t>A07603610A</t>
  </si>
  <si>
    <t>Velser Spoortunnel</t>
  </si>
  <si>
    <t>NE003RD0342</t>
  </si>
  <si>
    <t/>
  </si>
  <si>
    <t>Oude Pontweg 9</t>
  </si>
  <si>
    <t>1981 AT</t>
  </si>
  <si>
    <t>IJmuiden</t>
  </si>
  <si>
    <t>A07702110A</t>
  </si>
  <si>
    <t>Driehuis-PS</t>
  </si>
  <si>
    <t>NE003RD0136</t>
  </si>
  <si>
    <t>6268</t>
  </si>
  <si>
    <t>Tolsduinerlaan 10A</t>
  </si>
  <si>
    <t>1981 EG</t>
  </si>
  <si>
    <t>Velsen-Zuid</t>
  </si>
  <si>
    <t>A07802310A</t>
  </si>
  <si>
    <t>Uitgeest-PS</t>
  </si>
  <si>
    <t>NE003RD0159</t>
  </si>
  <si>
    <t>4042</t>
  </si>
  <si>
    <t>Stationsplein</t>
  </si>
  <si>
    <t>1911 MV</t>
  </si>
  <si>
    <t>Uitgeest</t>
  </si>
  <si>
    <t>A07803210A</t>
  </si>
  <si>
    <t>Krommenie Assendelft</t>
  </si>
  <si>
    <t>NE003RD0256</t>
  </si>
  <si>
    <t>9344</t>
  </si>
  <si>
    <t>Provincialeweg N203</t>
  </si>
  <si>
    <t>1561 AA</t>
  </si>
  <si>
    <t>Krommenie</t>
  </si>
  <si>
    <t>A07901910B</t>
  </si>
  <si>
    <t>Schardam</t>
  </si>
  <si>
    <t>NE003RD0025</t>
  </si>
  <si>
    <t>0108</t>
  </si>
  <si>
    <t>Beetsdijkje 2</t>
  </si>
  <si>
    <t>1474 HR</t>
  </si>
  <si>
    <t>Oosthuizen</t>
  </si>
  <si>
    <t>A07903410B</t>
  </si>
  <si>
    <t>Zaandam Kogerveld</t>
  </si>
  <si>
    <t>NE003RD0310</t>
  </si>
  <si>
    <t>9492</t>
  </si>
  <si>
    <t>Perzikkruidweg 14 - HVP nr. 33</t>
  </si>
  <si>
    <t>1508 AW</t>
  </si>
  <si>
    <t>Zaandam</t>
  </si>
  <si>
    <t>A07905010C</t>
  </si>
  <si>
    <t>Purmerend stad</t>
  </si>
  <si>
    <t>A08011010A</t>
  </si>
  <si>
    <t>Baambrugge</t>
  </si>
  <si>
    <t>NE003RD0135</t>
  </si>
  <si>
    <t>9401</t>
  </si>
  <si>
    <t>Westkanaaldijk. HVP 58</t>
  </si>
  <si>
    <t>1396 LA</t>
  </si>
  <si>
    <t>Abcoude</t>
  </si>
  <si>
    <t>A08014210A</t>
  </si>
  <si>
    <t>Bullewijk</t>
  </si>
  <si>
    <t>NE003RD0303</t>
  </si>
  <si>
    <t>9318</t>
  </si>
  <si>
    <t>Karspeldreef 3-907</t>
  </si>
  <si>
    <t>1102 LA</t>
  </si>
  <si>
    <t>Diemen (Bullewijk)</t>
  </si>
  <si>
    <t>A08203720A</t>
  </si>
  <si>
    <t>Haarlem Noord</t>
  </si>
  <si>
    <t>NE003RD0269</t>
  </si>
  <si>
    <t>9317</t>
  </si>
  <si>
    <t>Jaap Edenlaan 3</t>
  </si>
  <si>
    <t>2024 BW</t>
  </si>
  <si>
    <t>Haarlem</t>
  </si>
  <si>
    <t>A08303010B</t>
  </si>
  <si>
    <t>Zandvoort (Telerail)</t>
  </si>
  <si>
    <t>NE003RD0229</t>
  </si>
  <si>
    <t>2637</t>
  </si>
  <si>
    <t>De Favaugeplein 21</t>
  </si>
  <si>
    <t>2042 TN</t>
  </si>
  <si>
    <t>Zandvoort</t>
  </si>
  <si>
    <t>A08304110T</t>
  </si>
  <si>
    <t>Overveen</t>
  </si>
  <si>
    <t>NE003RD0301</t>
  </si>
  <si>
    <t>9332</t>
  </si>
  <si>
    <t>Brouwerskolkweg 2</t>
  </si>
  <si>
    <t>2051 EB</t>
  </si>
  <si>
    <t>Overveen / Bloemendaal</t>
  </si>
  <si>
    <t>A08402610B</t>
  </si>
  <si>
    <t>Sloterdijk-PS</t>
  </si>
  <si>
    <t>NE003RD0077</t>
  </si>
  <si>
    <t>9334</t>
  </si>
  <si>
    <t>Orlyplein105 (Station Sloterdijk)</t>
  </si>
  <si>
    <t>1043 DT</t>
  </si>
  <si>
    <t>Amsterdam</t>
  </si>
  <si>
    <t>A08402710A</t>
  </si>
  <si>
    <t>Halfweg-PS</t>
  </si>
  <si>
    <t>NE003RD0160</t>
  </si>
  <si>
    <t>9490</t>
  </si>
  <si>
    <t>Teding van Berkhoutweg 3</t>
  </si>
  <si>
    <t>1165 LZ</t>
  </si>
  <si>
    <t>Halfweg</t>
  </si>
  <si>
    <t>A08503110A</t>
  </si>
  <si>
    <t>Heemstede-PS</t>
  </si>
  <si>
    <t>NE003RD0150</t>
  </si>
  <si>
    <t>0132</t>
  </si>
  <si>
    <t>Leidschevaartweg 99</t>
  </si>
  <si>
    <t>2106 AS</t>
  </si>
  <si>
    <t>Heemstede</t>
  </si>
  <si>
    <t>A08711310A</t>
  </si>
  <si>
    <t>Naarden-Bussum</t>
  </si>
  <si>
    <t>NE003RD0312</t>
  </si>
  <si>
    <t>9370</t>
  </si>
  <si>
    <t>Graaf Willem de Oudelaan 175</t>
  </si>
  <si>
    <t>1412 AR</t>
  </si>
  <si>
    <t>Naarden / Bussum</t>
  </si>
  <si>
    <t>A08813810D</t>
  </si>
  <si>
    <t>Baarn-NS</t>
  </si>
  <si>
    <t>NE003RD0311</t>
  </si>
  <si>
    <t>9359</t>
  </si>
  <si>
    <t>G. VD Veenlaan / Zandheuvelweg</t>
  </si>
  <si>
    <t>3743 JA</t>
  </si>
  <si>
    <t>Emplacement Baarn</t>
  </si>
  <si>
    <t>A08813910D</t>
  </si>
  <si>
    <t>Hilversum-East</t>
  </si>
  <si>
    <t>NE003RD0324</t>
  </si>
  <si>
    <t>9365</t>
  </si>
  <si>
    <t>Docter Albert Schweitzerweg</t>
  </si>
  <si>
    <t>3744 MG</t>
  </si>
  <si>
    <t>Baanvak Hilversum Baarn ( Baarn)</t>
  </si>
  <si>
    <t>A09113210A</t>
  </si>
  <si>
    <t>Soest-Zuid</t>
  </si>
  <si>
    <t>NE003RD0296</t>
  </si>
  <si>
    <t>9477</t>
  </si>
  <si>
    <t>Berkenlaantje HVP 47</t>
  </si>
  <si>
    <t>3768 MJ</t>
  </si>
  <si>
    <t>Soest</t>
  </si>
  <si>
    <t>A09410210B</t>
  </si>
  <si>
    <t>Utrecht-Noord</t>
  </si>
  <si>
    <t>NE003RD0226</t>
  </si>
  <si>
    <t>2598</t>
  </si>
  <si>
    <t>Nijenoord 1</t>
  </si>
  <si>
    <t>3552 AS</t>
  </si>
  <si>
    <t>Utrecht</t>
  </si>
  <si>
    <t>A09410310B</t>
  </si>
  <si>
    <t>Utrecht-Noord 2</t>
  </si>
  <si>
    <t>NE003RD0064</t>
  </si>
  <si>
    <t>A09510910C</t>
  </si>
  <si>
    <t>Maartensdijk</t>
  </si>
  <si>
    <t>NE003RD0316</t>
  </si>
  <si>
    <t>7077</t>
  </si>
  <si>
    <t>Maartensdijkseweg</t>
  </si>
  <si>
    <t>1213 RG</t>
  </si>
  <si>
    <t>Hilversum</t>
  </si>
  <si>
    <t>A10912110B</t>
  </si>
  <si>
    <t>Veenendaal</t>
  </si>
  <si>
    <t>NE003RD0054</t>
  </si>
  <si>
    <t>3793</t>
  </si>
  <si>
    <t>Duivenwal 106-160</t>
  </si>
  <si>
    <t>3901 ZA</t>
  </si>
  <si>
    <t>A11710610B</t>
  </si>
  <si>
    <t>Houten</t>
  </si>
  <si>
    <t>NE003RD0016</t>
  </si>
  <si>
    <t>7073</t>
  </si>
  <si>
    <t>Standerdmolen 8</t>
  </si>
  <si>
    <t>3995 AA</t>
  </si>
  <si>
    <t>A11710710A</t>
  </si>
  <si>
    <t>Culemborg</t>
  </si>
  <si>
    <t>NE003RD0321</t>
  </si>
  <si>
    <t>0604</t>
  </si>
  <si>
    <t>Erasmusweg 10</t>
  </si>
  <si>
    <t>4104 AK</t>
  </si>
  <si>
    <t>A12811210D</t>
  </si>
  <si>
    <t>Weesp</t>
  </si>
  <si>
    <t>NE003RD0276</t>
  </si>
  <si>
    <t>9493</t>
  </si>
  <si>
    <t>Reaalpolderweg - HVP nr. 17</t>
  </si>
  <si>
    <t>1381 HZ</t>
  </si>
  <si>
    <t>A13300120A</t>
  </si>
  <si>
    <t>Buitenkaag</t>
  </si>
  <si>
    <t>NE003RD0214</t>
  </si>
  <si>
    <t>9329</t>
  </si>
  <si>
    <t>Vrijheidstraat thv 30  - HVP nr. 36</t>
  </si>
  <si>
    <t>2162 JP</t>
  </si>
  <si>
    <t>Buitenkaag (Lisse)</t>
  </si>
  <si>
    <t>A13300210D</t>
  </si>
  <si>
    <t>Nieuw-Vennep-PS</t>
  </si>
  <si>
    <t>NE003RD0211</t>
  </si>
  <si>
    <t>6027</t>
  </si>
  <si>
    <t>Scorpius 1</t>
  </si>
  <si>
    <t>2132 LR</t>
  </si>
  <si>
    <t>Hoofddorp</t>
  </si>
  <si>
    <t>A13300310A</t>
  </si>
  <si>
    <t>Schiphol Spoortunnel</t>
  </si>
  <si>
    <t>NE003GD0010</t>
  </si>
  <si>
    <t>Aankomstpassage</t>
  </si>
  <si>
    <t>2132 MP</t>
  </si>
  <si>
    <t>Haarlemmermeer</t>
  </si>
  <si>
    <t>A13300410A</t>
  </si>
  <si>
    <t>Schipholweg-PS</t>
  </si>
  <si>
    <t>NE003RD0253</t>
  </si>
  <si>
    <t>6338</t>
  </si>
  <si>
    <t>Sloterweg 1043</t>
  </si>
  <si>
    <t>1066 CC</t>
  </si>
  <si>
    <t>A13512310F</t>
  </si>
  <si>
    <t>Almere</t>
  </si>
  <si>
    <t>NE003RD0263</t>
  </si>
  <si>
    <t>3481</t>
  </si>
  <si>
    <t>Oude Waterlandseweg</t>
  </si>
  <si>
    <t>1358 HH</t>
  </si>
  <si>
    <t>Almere Haven</t>
  </si>
  <si>
    <t>A13512410A</t>
  </si>
  <si>
    <t>Kotterbos</t>
  </si>
  <si>
    <t>A13512510A</t>
  </si>
  <si>
    <t>Lelystad</t>
  </si>
  <si>
    <t>NE003RD0097</t>
  </si>
  <si>
    <t>3243</t>
  </si>
  <si>
    <t>Middendreef 298</t>
  </si>
  <si>
    <t>8233 GS</t>
  </si>
  <si>
    <t>A13513610A</t>
  </si>
  <si>
    <t>Lelystad-North</t>
  </si>
  <si>
    <t>NE003RD0201</t>
  </si>
  <si>
    <t>1389</t>
  </si>
  <si>
    <t>Zuigerplasdreef 2</t>
  </si>
  <si>
    <t>8222 RA</t>
  </si>
  <si>
    <t>A13903510A</t>
  </si>
  <si>
    <t>Hem Spoortunnel</t>
  </si>
  <si>
    <t>AD003S7220E</t>
  </si>
  <si>
    <t>Gerrit Bolkade</t>
  </si>
  <si>
    <t>1507 BR</t>
  </si>
  <si>
    <t>A14400510C</t>
  </si>
  <si>
    <t>Amsterdam-Zuid-PS</t>
  </si>
  <si>
    <t>NE003RD0283</t>
  </si>
  <si>
    <t>9439</t>
  </si>
  <si>
    <t>De Boelelaan 2</t>
  </si>
  <si>
    <t>1083 HJ</t>
  </si>
  <si>
    <t>A16100210A</t>
  </si>
  <si>
    <t>Swifterbant</t>
  </si>
  <si>
    <t>NE003GD0021</t>
  </si>
  <si>
    <t>9360</t>
  </si>
  <si>
    <t>Vuursteenweg t.h.v 32</t>
  </si>
  <si>
    <t>8255 PR</t>
  </si>
  <si>
    <t>A16100410A</t>
  </si>
  <si>
    <t>Dronten</t>
  </si>
  <si>
    <t>NE003GD0020</t>
  </si>
  <si>
    <t>9361</t>
  </si>
  <si>
    <t>Fazantendreef / Ondernemingsweg 30</t>
  </si>
  <si>
    <t>8251 KW</t>
  </si>
  <si>
    <t>A16100610B</t>
  </si>
  <si>
    <t>Drontermeer Spoortunnel</t>
  </si>
  <si>
    <t>A16100810A</t>
  </si>
  <si>
    <t>Kamperveen</t>
  </si>
  <si>
    <t>NE003GD0018</t>
  </si>
  <si>
    <t>9363</t>
  </si>
  <si>
    <t>Jules van Hasseltweg t.h.v 4</t>
  </si>
  <si>
    <t>8278 AE</t>
  </si>
  <si>
    <t>A16100910B</t>
  </si>
  <si>
    <t>A16100910A</t>
  </si>
  <si>
    <t>Hattem</t>
  </si>
  <si>
    <t>NE003GD0016</t>
  </si>
  <si>
    <t>9352</t>
  </si>
  <si>
    <t>Zuiderzeestraatweg t.h.v 28</t>
  </si>
  <si>
    <t>8051 KE</t>
  </si>
  <si>
    <t>Hattem (Netelhorst)</t>
  </si>
  <si>
    <t>A21601510B</t>
  </si>
  <si>
    <t>Obdam PS</t>
  </si>
  <si>
    <t>NE003RD0285</t>
  </si>
  <si>
    <t>9464</t>
  </si>
  <si>
    <t>Dorpstraat 149</t>
  </si>
  <si>
    <t>1713 HE</t>
  </si>
  <si>
    <t>Obdam</t>
  </si>
  <si>
    <t>A21701620A</t>
  </si>
  <si>
    <t>Enkhuizen</t>
  </si>
  <si>
    <t>NE003RD0102</t>
  </si>
  <si>
    <t>0875</t>
  </si>
  <si>
    <t>Zijlweg 4</t>
  </si>
  <si>
    <t>1601 MB</t>
  </si>
  <si>
    <t>A21701720A</t>
  </si>
  <si>
    <t>Westwoud</t>
  </si>
  <si>
    <t>NE003RD0104</t>
  </si>
  <si>
    <t>9304</t>
  </si>
  <si>
    <t>Stationsweg</t>
  </si>
  <si>
    <t>1617 KJ</t>
  </si>
  <si>
    <t>A21701810A</t>
  </si>
  <si>
    <t>Hoorn-PS</t>
  </si>
  <si>
    <t>NE003RD0113</t>
  </si>
  <si>
    <t>1057</t>
  </si>
  <si>
    <t>Dr. van Aalstweg 18</t>
  </si>
  <si>
    <t>1625 NV</t>
  </si>
  <si>
    <t>Hoorn</t>
  </si>
  <si>
    <t>A50511810B</t>
  </si>
  <si>
    <t>Amersfoort-Noord</t>
  </si>
  <si>
    <t>NE003RD0163</t>
  </si>
  <si>
    <t>9450</t>
  </si>
  <si>
    <t>Paladijnenweg 275</t>
  </si>
  <si>
    <t>3813 KA</t>
  </si>
  <si>
    <t>Amersfoort</t>
  </si>
  <si>
    <t>A50611710E</t>
  </si>
  <si>
    <t>NE003RD0289</t>
  </si>
  <si>
    <t>8002</t>
  </si>
  <si>
    <t>Stationsstraat 115</t>
  </si>
  <si>
    <t>3811 MH</t>
  </si>
  <si>
    <t>A50911410A</t>
  </si>
  <si>
    <t>Baarn</t>
  </si>
  <si>
    <t>NE003RD0127</t>
  </si>
  <si>
    <t>3213</t>
  </si>
  <si>
    <t>Maatweg</t>
  </si>
  <si>
    <t>3761 EH</t>
  </si>
  <si>
    <t>A52403310D</t>
  </si>
  <si>
    <t>Zaandam-PS (CS)</t>
  </si>
  <si>
    <t>NE003RD0286</t>
  </si>
  <si>
    <t>9433</t>
  </si>
  <si>
    <t>Ankersmidplein 2</t>
  </si>
  <si>
    <t>1506 CK</t>
  </si>
  <si>
    <t>A52600610B</t>
  </si>
  <si>
    <t>Muiderpoort (Telerail)</t>
  </si>
  <si>
    <t>NE003RD0224</t>
  </si>
  <si>
    <t>9322</t>
  </si>
  <si>
    <t>Oosterspoorplein Oost (Muiderpoort)</t>
  </si>
  <si>
    <t>1093 JW</t>
  </si>
  <si>
    <t>A52702910A</t>
  </si>
  <si>
    <t>Haarlem-PS-CS</t>
  </si>
  <si>
    <t>NE003RD0257</t>
  </si>
  <si>
    <t>9346</t>
  </si>
  <si>
    <t>Verspronckweg 61-65</t>
  </si>
  <si>
    <t>2023 BB</t>
  </si>
  <si>
    <t>A52811110A</t>
  </si>
  <si>
    <t>NE003RD0288</t>
  </si>
  <si>
    <t>9336</t>
  </si>
  <si>
    <t>Wilhelminastraat 21</t>
  </si>
  <si>
    <t>1211 RH</t>
  </si>
  <si>
    <t>A52912910D</t>
  </si>
  <si>
    <t>Breukelen</t>
  </si>
  <si>
    <t>NE003RD0239</t>
  </si>
  <si>
    <t>9476</t>
  </si>
  <si>
    <t>Corridor 8 (HVP 33)</t>
  </si>
  <si>
    <t>3621 LE</t>
  </si>
  <si>
    <t>A53113510A</t>
  </si>
  <si>
    <t>Utrecht CS</t>
  </si>
  <si>
    <t>ProRail (huidig)</t>
  </si>
  <si>
    <t>NE003GD0011</t>
  </si>
  <si>
    <t>9301</t>
  </si>
  <si>
    <t>Stationsplein (Hoog Catharijne)</t>
  </si>
  <si>
    <t>3511 ED</t>
  </si>
  <si>
    <t>A53113710A</t>
  </si>
  <si>
    <t>Utrecht CS 2</t>
  </si>
  <si>
    <t>NE003RD0202</t>
  </si>
  <si>
    <t>3521 AL</t>
  </si>
  <si>
    <t>A53210110A</t>
  </si>
  <si>
    <t>Breudijk</t>
  </si>
  <si>
    <t>NE003RD0194</t>
  </si>
  <si>
    <t>9416</t>
  </si>
  <si>
    <t>Wildveldseweg 19 - HVP nr. 87</t>
  </si>
  <si>
    <t>3481 LW</t>
  </si>
  <si>
    <t>Breudijk / Harmelen</t>
  </si>
  <si>
    <t>A53512810C</t>
  </si>
  <si>
    <t>Duivendrecht</t>
  </si>
  <si>
    <t>NE003RD0186</t>
  </si>
  <si>
    <t>9457</t>
  </si>
  <si>
    <t>Dalsteindreef 101-139</t>
  </si>
  <si>
    <t>1112 XC</t>
  </si>
  <si>
    <t>Duivendrecht / Diemen</t>
  </si>
  <si>
    <t>A54610810B</t>
  </si>
  <si>
    <t>Blauwkapel</t>
  </si>
  <si>
    <t>NE003RD0067</t>
  </si>
  <si>
    <t>9451</t>
  </si>
  <si>
    <t>Winklerlaan 365</t>
  </si>
  <si>
    <t>3571 KE</t>
  </si>
  <si>
    <t>A54710510B</t>
  </si>
  <si>
    <t>Utrecht Lunetten</t>
  </si>
  <si>
    <t>Oude naam Utrecht-Zuid, locatie handmatig geplaatst</t>
  </si>
  <si>
    <t>NE003RD0258</t>
  </si>
  <si>
    <t>2401</t>
  </si>
  <si>
    <t>Burg. F. Andrealaan 15</t>
  </si>
  <si>
    <t>3582 KA</t>
  </si>
  <si>
    <t>A58600710C</t>
  </si>
  <si>
    <t>Amsterdam-CS (Telerail)</t>
  </si>
  <si>
    <t>NE003RD0178</t>
  </si>
  <si>
    <t>2602</t>
  </si>
  <si>
    <t>Ruyterkade 7</t>
  </si>
  <si>
    <t>1013 AA</t>
  </si>
  <si>
    <t>A58614310B</t>
  </si>
  <si>
    <t>Amsterdam CS Station</t>
  </si>
  <si>
    <t>NE003GD0013</t>
  </si>
  <si>
    <t>Stationsplein 15</t>
  </si>
  <si>
    <t>1012 AA</t>
  </si>
  <si>
    <t>BET01-108B</t>
  </si>
  <si>
    <t>Babberich</t>
  </si>
  <si>
    <t>NE003RD0319</t>
  </si>
  <si>
    <t>9426</t>
  </si>
  <si>
    <t>Kwartiersedijk 2</t>
  </si>
  <si>
    <t>6909 DJ</t>
  </si>
  <si>
    <t>BET03-102B</t>
  </si>
  <si>
    <t>Groessen</t>
  </si>
  <si>
    <t>NE003RD0314</t>
  </si>
  <si>
    <t>6644</t>
  </si>
  <si>
    <t>Lijkweg t.h.v. 34 - HVP nr. 60</t>
  </si>
  <si>
    <t>6923 SB</t>
  </si>
  <si>
    <t>BET05-955D</t>
  </si>
  <si>
    <t>Kamervoort 800W</t>
  </si>
  <si>
    <t>NE003RD0315</t>
  </si>
  <si>
    <t>9499</t>
  </si>
  <si>
    <t>Dikelsestraat - HVP nr. 42</t>
  </si>
  <si>
    <t>6681 LD</t>
  </si>
  <si>
    <t>Bemmel</t>
  </si>
  <si>
    <t>BET07-820A</t>
  </si>
  <si>
    <t>Herveld Noord</t>
  </si>
  <si>
    <t>NE003RD0327</t>
  </si>
  <si>
    <t>4736</t>
  </si>
  <si>
    <t>Hoge Brugstraat - HVP nr. 26</t>
  </si>
  <si>
    <t>6662 PK</t>
  </si>
  <si>
    <t>Elst</t>
  </si>
  <si>
    <t>BET08-758A</t>
  </si>
  <si>
    <t>Dodewaard 600E</t>
  </si>
  <si>
    <t>NE003RD0325</t>
  </si>
  <si>
    <t>0813</t>
  </si>
  <si>
    <t>De Zandvoort 1</t>
  </si>
  <si>
    <t>6669 ML</t>
  </si>
  <si>
    <t>Dodewaard</t>
  </si>
  <si>
    <t>BET09-658A</t>
  </si>
  <si>
    <t>Echteld</t>
  </si>
  <si>
    <t>NE003RD0274</t>
  </si>
  <si>
    <t>7021</t>
  </si>
  <si>
    <t>Veldsteeg nabij nr. 3 - HVP nr. 32</t>
  </si>
  <si>
    <t>4053 JH</t>
  </si>
  <si>
    <t>IJzendoorn / Echteld</t>
  </si>
  <si>
    <t>BET11-520A</t>
  </si>
  <si>
    <t>Oude Weerd 500W</t>
  </si>
  <si>
    <t>NE003RD0061</t>
  </si>
  <si>
    <t>3402</t>
  </si>
  <si>
    <t>Meersteeg 17</t>
  </si>
  <si>
    <t>4191 NK</t>
  </si>
  <si>
    <t>Geldermalsen</t>
  </si>
  <si>
    <t>BET12-468A</t>
  </si>
  <si>
    <t>Gellicum</t>
  </si>
  <si>
    <t>NE003RD0208</t>
  </si>
  <si>
    <t>1430</t>
  </si>
  <si>
    <t>Parkpl. Molenkamp (A15)</t>
  </si>
  <si>
    <t>4156 JJ</t>
  </si>
  <si>
    <t>BET13-360A</t>
  </si>
  <si>
    <t>Kleine Heuf</t>
  </si>
  <si>
    <t>NE003RD0052</t>
  </si>
  <si>
    <t>5422</t>
  </si>
  <si>
    <t>Nieuwe Steeg 5</t>
  </si>
  <si>
    <t>4171 KE</t>
  </si>
  <si>
    <t>Leerdam-Herwijnen</t>
  </si>
  <si>
    <t>BET14-284A</t>
  </si>
  <si>
    <t>Gorinchem 200E</t>
  </si>
  <si>
    <t>NE003RD0165</t>
  </si>
  <si>
    <t>5905</t>
  </si>
  <si>
    <t>Parkeerplaats Veenbult  A15</t>
  </si>
  <si>
    <t>4214 EW</t>
  </si>
  <si>
    <t>Vuren</t>
  </si>
  <si>
    <t>BET15-227A</t>
  </si>
  <si>
    <t>Schelluinen</t>
  </si>
  <si>
    <t>NE003RD0244</t>
  </si>
  <si>
    <t>4401</t>
  </si>
  <si>
    <t>Parallelweg</t>
  </si>
  <si>
    <t>4209 SZ</t>
  </si>
  <si>
    <t>BET16-183A</t>
  </si>
  <si>
    <t>Bet-16-183A</t>
  </si>
  <si>
    <t>Giessen Spoortunnel</t>
  </si>
  <si>
    <t>NE003RD0347</t>
  </si>
  <si>
    <t>N.V.T</t>
  </si>
  <si>
    <t>Binnendamseweg 11</t>
  </si>
  <si>
    <t>3373 AB</t>
  </si>
  <si>
    <t>Giessenburg</t>
  </si>
  <si>
    <t>BET18-850A</t>
  </si>
  <si>
    <t>Papendrecht</t>
  </si>
  <si>
    <t>NE003RD0238</t>
  </si>
  <si>
    <t>6458</t>
  </si>
  <si>
    <t>Matenasche Scheidkade - HVP 50589</t>
  </si>
  <si>
    <t>3356 LG</t>
  </si>
  <si>
    <t>BET19-400A</t>
  </si>
  <si>
    <t>Bet-19-400A</t>
  </si>
  <si>
    <t>Sophia Spoortunnel</t>
  </si>
  <si>
    <t>NE003RD0371</t>
  </si>
  <si>
    <t>Veerweg 100</t>
  </si>
  <si>
    <t>2969 LB</t>
  </si>
  <si>
    <t>Oud Alblas</t>
  </si>
  <si>
    <t>BET20-100A</t>
  </si>
  <si>
    <t>Bet-20-100A</t>
  </si>
  <si>
    <t>NE003RD0372</t>
  </si>
  <si>
    <t>Krommeweg t.h.v. 11</t>
  </si>
  <si>
    <t>3343 LB</t>
  </si>
  <si>
    <t>Hendrik Ido Ambacht</t>
  </si>
  <si>
    <t>BET22-415A</t>
  </si>
  <si>
    <t>Bet-22-415A</t>
  </si>
  <si>
    <t>Botlek Spoortunnel</t>
  </si>
  <si>
    <t>NE003RD0370</t>
  </si>
  <si>
    <t>Oude Maasweg</t>
  </si>
  <si>
    <t>3197 KJ</t>
  </si>
  <si>
    <t>Rotterdam Botlek</t>
  </si>
  <si>
    <t>E04645110A</t>
  </si>
  <si>
    <t>Zaltbommel (KPN)</t>
  </si>
  <si>
    <t>NE003RD0153</t>
  </si>
  <si>
    <t>0907</t>
  </si>
  <si>
    <t>Hulpweg 10</t>
  </si>
  <si>
    <t>5301 KV</t>
  </si>
  <si>
    <t>Zaltbommel</t>
  </si>
  <si>
    <t>E04645210C</t>
  </si>
  <si>
    <t>Geldermalsen (KPN3)</t>
  </si>
  <si>
    <t>NE003RD0173</t>
  </si>
  <si>
    <t>7070</t>
  </si>
  <si>
    <t>Deilseweg 7 - Fruitmasters Veiling</t>
  </si>
  <si>
    <t>4191 NX</t>
  </si>
  <si>
    <t>E04745410B</t>
  </si>
  <si>
    <t>Rosmalen</t>
  </si>
  <si>
    <t>NE003RD0292</t>
  </si>
  <si>
    <t>9462</t>
  </si>
  <si>
    <t>Tuinstraat 15 / Edelweisstraat</t>
  </si>
  <si>
    <t>5241 AH</t>
  </si>
  <si>
    <t>E04745510B</t>
  </si>
  <si>
    <t>Oss (Rabobank)</t>
  </si>
  <si>
    <t>NE003RD0003</t>
  </si>
  <si>
    <t>9415</t>
  </si>
  <si>
    <t>Raadhuislaan 26</t>
  </si>
  <si>
    <t>5341 GM</t>
  </si>
  <si>
    <t>Oss</t>
  </si>
  <si>
    <t>E04745610A</t>
  </si>
  <si>
    <t>Ravenstein (de Heus)</t>
  </si>
  <si>
    <t>NE003RD0164</t>
  </si>
  <si>
    <t>9485</t>
  </si>
  <si>
    <t>Maasdijk 46</t>
  </si>
  <si>
    <t>5371 AA</t>
  </si>
  <si>
    <t>Ravenstein (De Heus)</t>
  </si>
  <si>
    <t>E04946110A</t>
  </si>
  <si>
    <t>Cuijk (TV System Tower)</t>
  </si>
  <si>
    <t>NE003RD0200</t>
  </si>
  <si>
    <t>9478</t>
  </si>
  <si>
    <t>Heiligenberg 27</t>
  </si>
  <si>
    <t>5431 SC</t>
  </si>
  <si>
    <t>Cuijk</t>
  </si>
  <si>
    <t>E04946210A</t>
  </si>
  <si>
    <t>Boxmeer (Intervet Nederland)</t>
  </si>
  <si>
    <t>NE003RD0284</t>
  </si>
  <si>
    <t>9452</t>
  </si>
  <si>
    <t>Wim de Körverstraat 35</t>
  </si>
  <si>
    <t>5831 AN</t>
  </si>
  <si>
    <t>Boxmeer</t>
  </si>
  <si>
    <t>E04946310A</t>
  </si>
  <si>
    <t>Vierlingsbeek (Light Pole)</t>
  </si>
  <si>
    <t>NE003RD0205</t>
  </si>
  <si>
    <t>9411</t>
  </si>
  <si>
    <t>Makkenweg / Soetendaal 5a</t>
  </si>
  <si>
    <t>5821 BL</t>
  </si>
  <si>
    <t>Vierlingsbeek</t>
  </si>
  <si>
    <t>E04946410A</t>
  </si>
  <si>
    <t>Nijmegen2</t>
  </si>
  <si>
    <t>NE003RD0282</t>
  </si>
  <si>
    <t>1202</t>
  </si>
  <si>
    <t>Erasmusplein 1</t>
  </si>
  <si>
    <t>6525 HT</t>
  </si>
  <si>
    <t>Nijmegen</t>
  </si>
  <si>
    <t>E05225610C</t>
  </si>
  <si>
    <t>Ubroek</t>
  </si>
  <si>
    <t>NE003RD0230</t>
  </si>
  <si>
    <t>9488</t>
  </si>
  <si>
    <t>Baasdonkweg - HVP nr. 223</t>
  </si>
  <si>
    <t>5928 NR</t>
  </si>
  <si>
    <t>Venlo (Ubroek)</t>
  </si>
  <si>
    <t>E05226810A</t>
  </si>
  <si>
    <t>Houthuizen</t>
  </si>
  <si>
    <t>NE003RD0182</t>
  </si>
  <si>
    <t>9333</t>
  </si>
  <si>
    <t>5973 RH</t>
  </si>
  <si>
    <t>E05227410A</t>
  </si>
  <si>
    <t>Venray</t>
  </si>
  <si>
    <t>NE003RD0120</t>
  </si>
  <si>
    <t>3457</t>
  </si>
  <si>
    <t>Depute Petersstraat 30</t>
  </si>
  <si>
    <t>5808 BC</t>
  </si>
  <si>
    <t>Oirlo</t>
  </si>
  <si>
    <t>E05443510A</t>
  </si>
  <si>
    <t>Best (HV Pylon)</t>
  </si>
  <si>
    <t>NE003RD0279</t>
  </si>
  <si>
    <t>1734</t>
  </si>
  <si>
    <t>Kanaaldijk - HVP nr. 22</t>
  </si>
  <si>
    <t>5683 CR</t>
  </si>
  <si>
    <t>Best</t>
  </si>
  <si>
    <t>E05443610A</t>
  </si>
  <si>
    <t>Best Spoortunnel</t>
  </si>
  <si>
    <t>NE003RD0291</t>
  </si>
  <si>
    <t>Spoorstraat</t>
  </si>
  <si>
    <t>5684 AA</t>
  </si>
  <si>
    <t>E05526710A</t>
  </si>
  <si>
    <t>Hegelsom</t>
  </si>
  <si>
    <t>NE003RD0041</t>
  </si>
  <si>
    <t>0495</t>
  </si>
  <si>
    <t>Transportstraat</t>
  </si>
  <si>
    <t>5961 PW</t>
  </si>
  <si>
    <t>Horst (Hegelsom)</t>
  </si>
  <si>
    <t>E05543310E</t>
  </si>
  <si>
    <t>Vaarle (HV Pylon)</t>
  </si>
  <si>
    <t>NE003RD0330</t>
  </si>
  <si>
    <t>9429</t>
  </si>
  <si>
    <t>Baroniehei - HVP nr. 127</t>
  </si>
  <si>
    <t>5731 RG</t>
  </si>
  <si>
    <t>Mierlo (Nuenen)</t>
  </si>
  <si>
    <t>E05543410A</t>
  </si>
  <si>
    <t>Brouwhuis (HV Pylon - BEN)</t>
  </si>
  <si>
    <t>NE003RD0218</t>
  </si>
  <si>
    <t>9465</t>
  </si>
  <si>
    <t>Riviersingel / Deurneseweg - HVP 211</t>
  </si>
  <si>
    <t>5704 GP</t>
  </si>
  <si>
    <t>Helmond (Brouwhuis)</t>
  </si>
  <si>
    <t>E05543810A</t>
  </si>
  <si>
    <t>Deurne (Dutchtone)</t>
  </si>
  <si>
    <t>NE003RD0249</t>
  </si>
  <si>
    <t>9324</t>
  </si>
  <si>
    <t>Griendtveenseweg</t>
  </si>
  <si>
    <t>5754 AB</t>
  </si>
  <si>
    <t>Deurne</t>
  </si>
  <si>
    <t>E05627310A</t>
  </si>
  <si>
    <t>Venlo</t>
  </si>
  <si>
    <t>Klokkentoren</t>
  </si>
  <si>
    <t>NE003RD0203</t>
  </si>
  <si>
    <t>9445</t>
  </si>
  <si>
    <t>5913 AA</t>
  </si>
  <si>
    <t>E05743110A</t>
  </si>
  <si>
    <t>Geldrop</t>
  </si>
  <si>
    <t>NE003RD0073</t>
  </si>
  <si>
    <t>4377</t>
  </si>
  <si>
    <t>Bogardeind 2</t>
  </si>
  <si>
    <t>5664 EH</t>
  </si>
  <si>
    <t>E05743210A</t>
  </si>
  <si>
    <t>Leende (Heeze) PS</t>
  </si>
  <si>
    <t>NE003RD0326</t>
  </si>
  <si>
    <t>9312</t>
  </si>
  <si>
    <t>Oostrikkerweg</t>
  </si>
  <si>
    <t>5591 TK</t>
  </si>
  <si>
    <t>Leende (Heeze)</t>
  </si>
  <si>
    <t>E05743710A</t>
  </si>
  <si>
    <t>Weert (HV Pylon Nr. 20)</t>
  </si>
  <si>
    <t>NE003RD0124</t>
  </si>
  <si>
    <t>7460</t>
  </si>
  <si>
    <t>Witvennenweg nabij 11 - HVP nr. 20</t>
  </si>
  <si>
    <t>6002 SC</t>
  </si>
  <si>
    <t>Weert</t>
  </si>
  <si>
    <t>E05925710B</t>
  </si>
  <si>
    <t>De Beekkant</t>
  </si>
  <si>
    <t>NE003RD0233</t>
  </si>
  <si>
    <t>9472</t>
  </si>
  <si>
    <t>Heythuysenweg</t>
  </si>
  <si>
    <t>6095 PH</t>
  </si>
  <si>
    <t>Baexem (De Beekkant)</t>
  </si>
  <si>
    <t>E05926610B</t>
  </si>
  <si>
    <t>Swartbroek</t>
  </si>
  <si>
    <t>NE003RD0098</t>
  </si>
  <si>
    <t>4927</t>
  </si>
  <si>
    <t>Schoordijk</t>
  </si>
  <si>
    <t>6031 SJ</t>
  </si>
  <si>
    <t>Nederweert (Swartbroek)</t>
  </si>
  <si>
    <t>E06025810D</t>
  </si>
  <si>
    <t>Roermond</t>
  </si>
  <si>
    <t>NE003RD0308</t>
  </si>
  <si>
    <t>0496</t>
  </si>
  <si>
    <t>Arlo 1 - 144</t>
  </si>
  <si>
    <t>6041 CJ</t>
  </si>
  <si>
    <t>E06026910C</t>
  </si>
  <si>
    <t>Busserein</t>
  </si>
  <si>
    <t>NE003RD0287</t>
  </si>
  <si>
    <t>0493</t>
  </si>
  <si>
    <t>Hollestraat 6</t>
  </si>
  <si>
    <t>6071 LD</t>
  </si>
  <si>
    <t>Swalmen</t>
  </si>
  <si>
    <t>E06027010A</t>
  </si>
  <si>
    <t>Belfeld</t>
  </si>
  <si>
    <t>NE003RD0228</t>
  </si>
  <si>
    <t>9427</t>
  </si>
  <si>
    <t>Rijksweg Noord (N271) - HVP nr. 9</t>
  </si>
  <si>
    <t>5951 PD</t>
  </si>
  <si>
    <t>E06125310D</t>
  </si>
  <si>
    <t>Heide Roeerstreek</t>
  </si>
  <si>
    <t>NE003RD0300</t>
  </si>
  <si>
    <t>9479</t>
  </si>
  <si>
    <t>Asenrayerweg</t>
  </si>
  <si>
    <t>6075 CD</t>
  </si>
  <si>
    <t>Roermond (Heide Roerstreek)</t>
  </si>
  <si>
    <t>E06127710A</t>
  </si>
  <si>
    <t>Vlodrop</t>
  </si>
  <si>
    <t>NE003RD0024</t>
  </si>
  <si>
    <t>4940</t>
  </si>
  <si>
    <t>Boslaan 1</t>
  </si>
  <si>
    <t>6063 NN</t>
  </si>
  <si>
    <t>E06225410C</t>
  </si>
  <si>
    <t>Susteren</t>
  </si>
  <si>
    <t>NE003RD0110</t>
  </si>
  <si>
    <t>9308</t>
  </si>
  <si>
    <t>Susterderweg 27</t>
  </si>
  <si>
    <t>6118 CP</t>
  </si>
  <si>
    <t>Nieuwstadt (Susteren)</t>
  </si>
  <si>
    <t>E06225910A</t>
  </si>
  <si>
    <t>Linne</t>
  </si>
  <si>
    <t>NE003RD0189</t>
  </si>
  <si>
    <t>9422</t>
  </si>
  <si>
    <t>Grote Bergerweg - HVP nr. 99</t>
  </si>
  <si>
    <t>6067 NE</t>
  </si>
  <si>
    <t>E06226010B</t>
  </si>
  <si>
    <t>Sittard</t>
  </si>
  <si>
    <t>NE003RD0243</t>
  </si>
  <si>
    <t>5861</t>
  </si>
  <si>
    <t>Stationsplein 1</t>
  </si>
  <si>
    <t>6131 AS</t>
  </si>
  <si>
    <t>E06227110B</t>
  </si>
  <si>
    <t>Lutterade</t>
  </si>
  <si>
    <t>NE003RD0071</t>
  </si>
  <si>
    <t>0914</t>
  </si>
  <si>
    <t>Martin Luther Kingplein 145-224</t>
  </si>
  <si>
    <t>6161 HD</t>
  </si>
  <si>
    <t>Geleen</t>
  </si>
  <si>
    <t>E06227210A</t>
  </si>
  <si>
    <t>Schilberg</t>
  </si>
  <si>
    <t>NE003RD0176</t>
  </si>
  <si>
    <t>4358</t>
  </si>
  <si>
    <t>Bosstraat 9</t>
  </si>
  <si>
    <t>6101 NV</t>
  </si>
  <si>
    <t>Echt (Schilberg)</t>
  </si>
  <si>
    <t>E06325110D</t>
  </si>
  <si>
    <t>Terhagen</t>
  </si>
  <si>
    <t>NE003RD0245</t>
  </si>
  <si>
    <t>9351</t>
  </si>
  <si>
    <t>Kempken (Catsop) - HVP nr. 36</t>
  </si>
  <si>
    <t>6181 JN</t>
  </si>
  <si>
    <t>Elsloo</t>
  </si>
  <si>
    <t>E06325510E</t>
  </si>
  <si>
    <t>Geulle</t>
  </si>
  <si>
    <t>NE003RD0187</t>
  </si>
  <si>
    <t>9489</t>
  </si>
  <si>
    <t>Brugweg-Essendijk - HVP nr. 48</t>
  </si>
  <si>
    <t>6243 NH</t>
  </si>
  <si>
    <t>E06426110A</t>
  </si>
  <si>
    <t>Spaubeek</t>
  </si>
  <si>
    <t>NE003RD0133</t>
  </si>
  <si>
    <t>1080</t>
  </si>
  <si>
    <t>Oude Kerk</t>
  </si>
  <si>
    <t>6176 AT</t>
  </si>
  <si>
    <t>E06426210A</t>
  </si>
  <si>
    <t>Kathagen</t>
  </si>
  <si>
    <t>NE003RD0138</t>
  </si>
  <si>
    <t>2301</t>
  </si>
  <si>
    <t>Handelsstraat 8</t>
  </si>
  <si>
    <t>6361 KC</t>
  </si>
  <si>
    <t>Nuth (Kathagen)</t>
  </si>
  <si>
    <t>E06526410E</t>
  </si>
  <si>
    <t>Landgraaf</t>
  </si>
  <si>
    <t>NE003RD0188</t>
  </si>
  <si>
    <t>9469</t>
  </si>
  <si>
    <t>Leenderkapelweg - HVP nr. 12</t>
  </si>
  <si>
    <t>6371 HX</t>
  </si>
  <si>
    <t>E06528410A</t>
  </si>
  <si>
    <t>Heerlen Landelijk (P)</t>
  </si>
  <si>
    <t>AD003S7214E</t>
  </si>
  <si>
    <t>3166</t>
  </si>
  <si>
    <t>Breukerweg 1</t>
  </si>
  <si>
    <t>6411 RP</t>
  </si>
  <si>
    <t>Heerlen</t>
  </si>
  <si>
    <t>E06626310A</t>
  </si>
  <si>
    <t>Eygelshoven</t>
  </si>
  <si>
    <t>NE003RD0070</t>
  </si>
  <si>
    <t>9406</t>
  </si>
  <si>
    <t>Nievelsteenstraat</t>
  </si>
  <si>
    <t>6470 EE</t>
  </si>
  <si>
    <t>E06728210A</t>
  </si>
  <si>
    <t>Schin op Geul Landelijk (P)</t>
  </si>
  <si>
    <t>NE003RD0345</t>
  </si>
  <si>
    <t>3008</t>
  </si>
  <si>
    <t>Baanweg 1 (Station)</t>
  </si>
  <si>
    <t>6305 PH</t>
  </si>
  <si>
    <t>Schin op Geul</t>
  </si>
  <si>
    <t>E07028010A</t>
  </si>
  <si>
    <t>Meerssen Landelijk (P)</t>
  </si>
  <si>
    <t>AD003S7221E</t>
  </si>
  <si>
    <t>9326</t>
  </si>
  <si>
    <t>Houthemerweg 113 - HVP nr. 67</t>
  </si>
  <si>
    <t>6231 KT</t>
  </si>
  <si>
    <t>Meerssen</t>
  </si>
  <si>
    <t>E07028110A</t>
  </si>
  <si>
    <t>Valkenburg Landelijk (P)</t>
  </si>
  <si>
    <t>AD003S7212E</t>
  </si>
  <si>
    <t>9328</t>
  </si>
  <si>
    <t>Nieuweweg 40-44</t>
  </si>
  <si>
    <t>6301 EV</t>
  </si>
  <si>
    <t>Valkenburg a/d Geul</t>
  </si>
  <si>
    <t>E07125210B</t>
  </si>
  <si>
    <t>Scharn</t>
  </si>
  <si>
    <t>NE003RD0262</t>
  </si>
  <si>
    <t>9448</t>
  </si>
  <si>
    <t>Endepolsdomein 3</t>
  </si>
  <si>
    <t>6229 GW</t>
  </si>
  <si>
    <t>E07126510D</t>
  </si>
  <si>
    <t>Panneslager</t>
  </si>
  <si>
    <t>NE003RD0168</t>
  </si>
  <si>
    <t>9491</t>
  </si>
  <si>
    <t>Voerstraat</t>
  </si>
  <si>
    <t>6245 AA</t>
  </si>
  <si>
    <t>Eijsden (Panneslager)</t>
  </si>
  <si>
    <t>E07127910C</t>
  </si>
  <si>
    <t>Maastricht (Nieuw: TVVP)</t>
  </si>
  <si>
    <t>NE003RD0212</t>
  </si>
  <si>
    <t>9307</t>
  </si>
  <si>
    <t>Willem Alexanderweg 21</t>
  </si>
  <si>
    <t>6222 NA</t>
  </si>
  <si>
    <t>Maastricht</t>
  </si>
  <si>
    <t>E12035610A</t>
  </si>
  <si>
    <t>Oudenbosch</t>
  </si>
  <si>
    <t>NE003RD0273</t>
  </si>
  <si>
    <t>3234</t>
  </si>
  <si>
    <t>Pagnevaartweg (sportpark)</t>
  </si>
  <si>
    <t>4731 AA</t>
  </si>
  <si>
    <t>E12235410B</t>
  </si>
  <si>
    <t>Etten Leur</t>
  </si>
  <si>
    <t>NE003RD0032</t>
  </si>
  <si>
    <t>0820</t>
  </si>
  <si>
    <t>Brabantlaan 44</t>
  </si>
  <si>
    <t>4871 ZR</t>
  </si>
  <si>
    <t>E12235510D</t>
  </si>
  <si>
    <t>Bosschenhoofd</t>
  </si>
  <si>
    <t>NE003RD0329</t>
  </si>
  <si>
    <t>7414</t>
  </si>
  <si>
    <t>Pastor van Breugelstraat 51</t>
  </si>
  <si>
    <t>4744 AA</t>
  </si>
  <si>
    <t>Bosschenhoofd (Halderberge)</t>
  </si>
  <si>
    <t>E12335210A</t>
  </si>
  <si>
    <t>Breda Centraal</t>
  </si>
  <si>
    <t>NE003RD0147</t>
  </si>
  <si>
    <t>2570</t>
  </si>
  <si>
    <t>Emerweg 42B</t>
  </si>
  <si>
    <t>4814 NB</t>
  </si>
  <si>
    <t>Breda</t>
  </si>
  <si>
    <t>E12337110D</t>
  </si>
  <si>
    <t>Dorst</t>
  </si>
  <si>
    <t>NE003RD0141</t>
  </si>
  <si>
    <t>9302</t>
  </si>
  <si>
    <t>Sportparkweg 20</t>
  </si>
  <si>
    <t>5121 MP</t>
  </si>
  <si>
    <t>Rijen</t>
  </si>
  <si>
    <t>E12337310F</t>
  </si>
  <si>
    <t>NE003RD0250</t>
  </si>
  <si>
    <t>9447</t>
  </si>
  <si>
    <t>Klundertplein 1-44</t>
  </si>
  <si>
    <t>5043 RW</t>
  </si>
  <si>
    <t>Rijen ( Tilburg West )</t>
  </si>
  <si>
    <t>E12337510B</t>
  </si>
  <si>
    <t>Tilburg Centraal</t>
  </si>
  <si>
    <t>NE003RD0015</t>
  </si>
  <si>
    <t>0902</t>
  </si>
  <si>
    <t>Spoorlaan 354a</t>
  </si>
  <si>
    <t>5038 CD</t>
  </si>
  <si>
    <t>Tilburg</t>
  </si>
  <si>
    <t>E12437710C</t>
  </si>
  <si>
    <t>Oisterwijk</t>
  </si>
  <si>
    <t>NE003RD0022</t>
  </si>
  <si>
    <t>0399</t>
  </si>
  <si>
    <t>Almeijstraat 14</t>
  </si>
  <si>
    <t>5061 PA</t>
  </si>
  <si>
    <t>E12438210A</t>
  </si>
  <si>
    <t>Helvoirt</t>
  </si>
  <si>
    <t>NE003RD0131</t>
  </si>
  <si>
    <t>9420</t>
  </si>
  <si>
    <t>Helvoirtsestraat 33</t>
  </si>
  <si>
    <t>5268 BA</t>
  </si>
  <si>
    <t>E12636510B</t>
  </si>
  <si>
    <t>Arnemuiden</t>
  </si>
  <si>
    <t>NE003RD0166</t>
  </si>
  <si>
    <t>9423</t>
  </si>
  <si>
    <t>Siloweg 2</t>
  </si>
  <si>
    <t>4338 PA</t>
  </si>
  <si>
    <t>Middelburg</t>
  </si>
  <si>
    <t>E12638110A</t>
  </si>
  <si>
    <t>Udenhout</t>
  </si>
  <si>
    <t>NE003RD0181</t>
  </si>
  <si>
    <t>9470</t>
  </si>
  <si>
    <t>Kreitenmolenstraat 151</t>
  </si>
  <si>
    <t>5071 BD</t>
  </si>
  <si>
    <t>E12735710F</t>
  </si>
  <si>
    <t>Roosendaal Centraal</t>
  </si>
  <si>
    <t>NE003RD0174</t>
  </si>
  <si>
    <t>1054</t>
  </si>
  <si>
    <t>M. Stokelaan 25</t>
  </si>
  <si>
    <t>4707 HP</t>
  </si>
  <si>
    <t>Roosendaal centrum</t>
  </si>
  <si>
    <t>E12736010D</t>
  </si>
  <si>
    <t>Bergen op Zoom</t>
  </si>
  <si>
    <t>NE003RD0053</t>
  </si>
  <si>
    <t>9463</t>
  </si>
  <si>
    <t>Groeshof 1-182</t>
  </si>
  <si>
    <t>4623 AR</t>
  </si>
  <si>
    <t>E12736110D</t>
  </si>
  <si>
    <t>Rilland</t>
  </si>
  <si>
    <t>NE003RD0217</t>
  </si>
  <si>
    <t>9443</t>
  </si>
  <si>
    <t>Westelijke Spuikanaalweg 1 - HVP 3</t>
  </si>
  <si>
    <t>4411 TB</t>
  </si>
  <si>
    <t>E12736210A</t>
  </si>
  <si>
    <t>Oostdijk</t>
  </si>
  <si>
    <t>NE003RD0177</t>
  </si>
  <si>
    <t>9412</t>
  </si>
  <si>
    <t>Kruisweg - HVP nr. 330</t>
  </si>
  <si>
    <t>4413 RG</t>
  </si>
  <si>
    <t>E12736310D</t>
  </si>
  <si>
    <t>Goes</t>
  </si>
  <si>
    <t>NE003RD0149</t>
  </si>
  <si>
    <t>2511</t>
  </si>
  <si>
    <t>Kloetingseweg 40</t>
  </si>
  <si>
    <t>4462 BA</t>
  </si>
  <si>
    <t>E12736610A</t>
  </si>
  <si>
    <t>Oost Souburg</t>
  </si>
  <si>
    <t>NE003RD0146</t>
  </si>
  <si>
    <t>9468</t>
  </si>
  <si>
    <t>Koopmansvoetpad</t>
  </si>
  <si>
    <t>4388 AS</t>
  </si>
  <si>
    <t>E13036810A</t>
  </si>
  <si>
    <t>Sluiskil</t>
  </si>
  <si>
    <t>NE003RD0109</t>
  </si>
  <si>
    <t>6754</t>
  </si>
  <si>
    <t>Frankrijkweg 2</t>
  </si>
  <si>
    <t>4538 BJ</t>
  </si>
  <si>
    <t>Sluiskil / Terneuzen</t>
  </si>
  <si>
    <t>E13136910B</t>
  </si>
  <si>
    <t>Sas van Gent</t>
  </si>
  <si>
    <t>NE003RD0031</t>
  </si>
  <si>
    <t>3013</t>
  </si>
  <si>
    <t>Westkade 38A</t>
  </si>
  <si>
    <t>4551 BV</t>
  </si>
  <si>
    <t>E21344010B</t>
  </si>
  <si>
    <t>Schijndel (HV Pylon Nr 60)</t>
  </si>
  <si>
    <t>NE003RD0126</t>
  </si>
  <si>
    <t>9418</t>
  </si>
  <si>
    <t>Eersebaan 58 - HVP nr. 60</t>
  </si>
  <si>
    <t>Schijndel</t>
  </si>
  <si>
    <t>E22837810A</t>
  </si>
  <si>
    <t>Made</t>
  </si>
  <si>
    <t>NE003RD0122</t>
  </si>
  <si>
    <t>9409</t>
  </si>
  <si>
    <t>Peuzelaar / Standhazendijk - TV Mast</t>
  </si>
  <si>
    <t>4931 NH</t>
  </si>
  <si>
    <t>Geertruidenberg</t>
  </si>
  <si>
    <t>E30927610B</t>
  </si>
  <si>
    <t>Rolduckerveld</t>
  </si>
  <si>
    <t>NE003RD0183</t>
  </si>
  <si>
    <t>9459</t>
  </si>
  <si>
    <t>Kapellaan 2</t>
  </si>
  <si>
    <t>6461 EH</t>
  </si>
  <si>
    <t>Kerkrade / Rolduckerveld</t>
  </si>
  <si>
    <t>E51544210A</t>
  </si>
  <si>
    <t>Vught (Serviceflat)</t>
  </si>
  <si>
    <t>NE003RD0247</t>
  </si>
  <si>
    <t>9325</t>
  </si>
  <si>
    <t>Eikendonck 1</t>
  </si>
  <si>
    <t>5261 BN</t>
  </si>
  <si>
    <t>Vught</t>
  </si>
  <si>
    <t>E61444320A</t>
  </si>
  <si>
    <t>Den Bosch 2 (Blue Star)</t>
  </si>
  <si>
    <t>NE003RD0175</t>
  </si>
  <si>
    <t>9408</t>
  </si>
  <si>
    <t>Hambakenwetering 1</t>
  </si>
  <si>
    <t>5231 DD</t>
  </si>
  <si>
    <t>'s-Hertogenbosch</t>
  </si>
  <si>
    <t>E61743910A</t>
  </si>
  <si>
    <t>Boxtel (SSR Greenf.-Telfort) NS</t>
  </si>
  <si>
    <t>NE003RD0210</t>
  </si>
  <si>
    <t>9323</t>
  </si>
  <si>
    <t>Van Salmstraat</t>
  </si>
  <si>
    <t>5281 RP</t>
  </si>
  <si>
    <t>Boxtel</t>
  </si>
  <si>
    <t>E61843010B</t>
  </si>
  <si>
    <t>Eindhoven</t>
  </si>
  <si>
    <t>NE003RD0240</t>
  </si>
  <si>
    <t>2129</t>
  </si>
  <si>
    <t>Prof. Dr. Dorgelolaan 2</t>
  </si>
  <si>
    <t>5611 BA</t>
  </si>
  <si>
    <t>HSL3000</t>
  </si>
  <si>
    <t>HSL-3000</t>
  </si>
  <si>
    <t>Nieuw-Vennep</t>
  </si>
  <si>
    <t>NE003RD0362</t>
  </si>
  <si>
    <t>Valt onder Infraspeed</t>
  </si>
  <si>
    <t>'t Kabel thv 118</t>
  </si>
  <si>
    <t>2153 MD</t>
  </si>
  <si>
    <t>HSL3001</t>
  </si>
  <si>
    <t>HSL-3001</t>
  </si>
  <si>
    <t>Aquaduct Noord-Holland</t>
  </si>
  <si>
    <t>NE003RD0364</t>
  </si>
  <si>
    <t>Huigsloterdijk thv 132</t>
  </si>
  <si>
    <t>2157 LL</t>
  </si>
  <si>
    <t>Abbenes</t>
  </si>
  <si>
    <t>HSL3002</t>
  </si>
  <si>
    <t>HSL-3002</t>
  </si>
  <si>
    <t>Rijpwetering</t>
  </si>
  <si>
    <t>NE003RD0363</t>
  </si>
  <si>
    <t>Veender en Lykerpolder</t>
  </si>
  <si>
    <t>Alkemade / Nieuwe Wetering</t>
  </si>
  <si>
    <t>HSL3003</t>
  </si>
  <si>
    <t>HSL-3003</t>
  </si>
  <si>
    <t>Groene Hart Spoortunnel Noord</t>
  </si>
  <si>
    <t>NE003RD0365</t>
  </si>
  <si>
    <t>N446 naar A4 vluchtsstrook, hulpweg</t>
  </si>
  <si>
    <t>HSL3004</t>
  </si>
  <si>
    <t>HSL-3004</t>
  </si>
  <si>
    <t>Groene Hart Spoortunnel Zuid</t>
  </si>
  <si>
    <t>NE003RD0367</t>
  </si>
  <si>
    <t>Westeinde</t>
  </si>
  <si>
    <t>2391 JB</t>
  </si>
  <si>
    <t>Hazerswoude Dorp</t>
  </si>
  <si>
    <t>HSL3005</t>
  </si>
  <si>
    <t>HSL-3005</t>
  </si>
  <si>
    <t>Rijksweg A12</t>
  </si>
  <si>
    <t>NE003RD0366</t>
  </si>
  <si>
    <t>Hoefweg thv nr:241</t>
  </si>
  <si>
    <t>2665 LB</t>
  </si>
  <si>
    <t>Bleiswijk</t>
  </si>
  <si>
    <t>HSL3006</t>
  </si>
  <si>
    <t>HSL-3006</t>
  </si>
  <si>
    <t>Bergschenhoek open bak</t>
  </si>
  <si>
    <t>NE003RD0369</t>
  </si>
  <si>
    <t>Anthuriumweg</t>
  </si>
  <si>
    <t>2661 EH</t>
  </si>
  <si>
    <t>HSL3007N</t>
  </si>
  <si>
    <t>HSL-3007N</t>
  </si>
  <si>
    <t>Rotterdam Noord Spoortunnel</t>
  </si>
  <si>
    <t>NE003RD0368</t>
  </si>
  <si>
    <t>Adrianalaan via fietspad</t>
  </si>
  <si>
    <t>2651 BJ</t>
  </si>
  <si>
    <t>Rotterdam</t>
  </si>
  <si>
    <t>HSL3008</t>
  </si>
  <si>
    <t>HSL-3008</t>
  </si>
  <si>
    <t>Oude Maas Spoortunnel</t>
  </si>
  <si>
    <t>NE003RD0352</t>
  </si>
  <si>
    <t>Lindtsedijk</t>
  </si>
  <si>
    <t>2995 VN</t>
  </si>
  <si>
    <t>Zwijndrecht</t>
  </si>
  <si>
    <t>HSL3009</t>
  </si>
  <si>
    <t>HSL-3009</t>
  </si>
  <si>
    <t>s-Gravendeel</t>
  </si>
  <si>
    <t>NE003RD0357</t>
  </si>
  <si>
    <t>Boendersweg 1</t>
  </si>
  <si>
    <t>3295 LA</t>
  </si>
  <si>
    <t>Gravendeel</t>
  </si>
  <si>
    <t>HSL3010</t>
  </si>
  <si>
    <t>HSL-3010</t>
  </si>
  <si>
    <t>Dordtsche Kil Spoortunnel</t>
  </si>
  <si>
    <t>NE003RD0359</t>
  </si>
  <si>
    <t>Beerpolderweg (Tunnel HSL)</t>
  </si>
  <si>
    <t>3316 EJ</t>
  </si>
  <si>
    <t>Dordrecht</t>
  </si>
  <si>
    <t>HSL3011</t>
  </si>
  <si>
    <t>HSL-3011</t>
  </si>
  <si>
    <t>Zevenbergschen Hoek</t>
  </si>
  <si>
    <t>NE003RD0361</t>
  </si>
  <si>
    <t>Oude Moerdijkseweg 1</t>
  </si>
  <si>
    <t>4765 PB</t>
  </si>
  <si>
    <t>Zevenbergschenhoek</t>
  </si>
  <si>
    <t>HSL3012</t>
  </si>
  <si>
    <t>HSL-3012</t>
  </si>
  <si>
    <t>De Mark</t>
  </si>
  <si>
    <t>NE003RD0356</t>
  </si>
  <si>
    <t>Biezenstraat</t>
  </si>
  <si>
    <t>4823 ZJ</t>
  </si>
  <si>
    <t>HSL3013</t>
  </si>
  <si>
    <t>HSL-3013</t>
  </si>
  <si>
    <t>Prinsenbeek</t>
  </si>
  <si>
    <t>NE003RD0353</t>
  </si>
  <si>
    <t>Westrikseweg</t>
  </si>
  <si>
    <t>4841 BP</t>
  </si>
  <si>
    <t>HSL3015</t>
  </si>
  <si>
    <t>HSL-3015</t>
  </si>
  <si>
    <t>Knooppunt Galder</t>
  </si>
  <si>
    <t>NE003RD0360</t>
  </si>
  <si>
    <t>Overaseweg thv viaduct met A16</t>
  </si>
  <si>
    <t>4836 BD</t>
  </si>
  <si>
    <t>HSL3016</t>
  </si>
  <si>
    <t>HSL-3016</t>
  </si>
  <si>
    <t>Hazeldonk</t>
  </si>
  <si>
    <t>NE003RD0358</t>
  </si>
  <si>
    <t>Rietvelden</t>
  </si>
  <si>
    <t>4891 PT</t>
  </si>
  <si>
    <t>Breda / Hazeldonk</t>
  </si>
  <si>
    <t>HSL3017</t>
  </si>
  <si>
    <t>HSL-3017</t>
  </si>
  <si>
    <t>NE003RD0348</t>
  </si>
  <si>
    <t>HSL3018</t>
  </si>
  <si>
    <t>HSL-3018</t>
  </si>
  <si>
    <t>Rotterdam Lombardijen</t>
  </si>
  <si>
    <t>NE003RD0349</t>
  </si>
  <si>
    <t>9356</t>
  </si>
  <si>
    <t>Tibullushof 118-176</t>
  </si>
  <si>
    <t>3076 XN</t>
  </si>
  <si>
    <t>HSL3019</t>
  </si>
  <si>
    <t>HSL-3019</t>
  </si>
  <si>
    <t>Oude Maas</t>
  </si>
  <si>
    <t>NE003RD0354</t>
  </si>
  <si>
    <t>HSL3020</t>
  </si>
  <si>
    <t>HSL-3020</t>
  </si>
  <si>
    <t>NE003RD0355</t>
  </si>
  <si>
    <t>HSL3021</t>
  </si>
  <si>
    <t>HSL-3021</t>
  </si>
  <si>
    <t>NE003RD0350</t>
  </si>
  <si>
    <t>4765 SN</t>
  </si>
  <si>
    <t>HSL3022</t>
  </si>
  <si>
    <t>HSL-3022</t>
  </si>
  <si>
    <t>NE003RD0004</t>
  </si>
  <si>
    <t>HSL3023</t>
  </si>
  <si>
    <t>HSL-3023</t>
  </si>
  <si>
    <t>NE003RD0351</t>
  </si>
  <si>
    <t>NW0620410D</t>
  </si>
  <si>
    <t>Amersfoort Ponlijn</t>
  </si>
  <si>
    <t>NE003RD0231</t>
  </si>
  <si>
    <t>9480</t>
  </si>
  <si>
    <t>Hamersveldseweg 138</t>
  </si>
  <si>
    <t>3833 GV</t>
  </si>
  <si>
    <t>Leusden</t>
  </si>
  <si>
    <t>NW1220110D</t>
  </si>
  <si>
    <t>Amsterdam Amerikahaven</t>
  </si>
  <si>
    <t>NE003GD0008</t>
  </si>
  <si>
    <t>9529</t>
  </si>
  <si>
    <t>Oceanenweg 2</t>
  </si>
  <si>
    <t>1047 BB</t>
  </si>
  <si>
    <t>NW1220210D</t>
  </si>
  <si>
    <t>Amsterdam Hemhaven</t>
  </si>
  <si>
    <t>NE003GD0009</t>
  </si>
  <si>
    <t>9533</t>
  </si>
  <si>
    <t>Westhavenweg</t>
  </si>
  <si>
    <t>1042 AL</t>
  </si>
  <si>
    <t>NW1220310F</t>
  </si>
  <si>
    <t>Amsterdam Westhaven</t>
  </si>
  <si>
    <t>NE003GD0003</t>
  </si>
  <si>
    <t>9532</t>
  </si>
  <si>
    <t>Hornweg 32</t>
  </si>
  <si>
    <t>1044 AN</t>
  </si>
  <si>
    <t>R08560010A</t>
  </si>
  <si>
    <t>Hillegom</t>
  </si>
  <si>
    <t>NE003RD0172</t>
  </si>
  <si>
    <t>0299</t>
  </si>
  <si>
    <t>Oliver v Noortstraat 10</t>
  </si>
  <si>
    <t>2182 AE</t>
  </si>
  <si>
    <t>R08560110A</t>
  </si>
  <si>
    <t>Voorhout</t>
  </si>
  <si>
    <t>NE003RD0266</t>
  </si>
  <si>
    <t>9437</t>
  </si>
  <si>
    <t>s-Gravendamseweg 77</t>
  </si>
  <si>
    <t>2215 TG</t>
  </si>
  <si>
    <t>R10262010A</t>
  </si>
  <si>
    <t>Waarder</t>
  </si>
  <si>
    <t>NE003RD0297</t>
  </si>
  <si>
    <t>7085</t>
  </si>
  <si>
    <t>Molendijk (tussen de A12)</t>
  </si>
  <si>
    <t>3466 NB</t>
  </si>
  <si>
    <t>R10270510D</t>
  </si>
  <si>
    <t>Bodegraven</t>
  </si>
  <si>
    <t>NE003RD0171</t>
  </si>
  <si>
    <t>5455</t>
  </si>
  <si>
    <t>Rijngaarde 2</t>
  </si>
  <si>
    <t>2411 EV</t>
  </si>
  <si>
    <t>R10360310D</t>
  </si>
  <si>
    <t>Leiden Oost</t>
  </si>
  <si>
    <t>NE003RD0331</t>
  </si>
  <si>
    <t>9337</t>
  </si>
  <si>
    <t>Vrijheidslaan 260</t>
  </si>
  <si>
    <t>2321 DP</t>
  </si>
  <si>
    <t>Leiden</t>
  </si>
  <si>
    <t>R10370210A</t>
  </si>
  <si>
    <t>Hazerswoude-Rijndijk</t>
  </si>
  <si>
    <t>NE003RD0216</t>
  </si>
  <si>
    <t>9441</t>
  </si>
  <si>
    <t>Rijndijk 105 - HVP nr. 65</t>
  </si>
  <si>
    <t>2394 AE</t>
  </si>
  <si>
    <t>Hazerswoude Rijndijk</t>
  </si>
  <si>
    <t>R10460610A</t>
  </si>
  <si>
    <t>Den Haag Centraal</t>
  </si>
  <si>
    <t>NE003RD0123</t>
  </si>
  <si>
    <t>2550</t>
  </si>
  <si>
    <t>Binckhorstlaan 36</t>
  </si>
  <si>
    <t>2500 GC</t>
  </si>
  <si>
    <t>Den Haag</t>
  </si>
  <si>
    <t>R10460710A</t>
  </si>
  <si>
    <t>Voorburg</t>
  </si>
  <si>
    <t>NE003RD0213</t>
  </si>
  <si>
    <t>9310</t>
  </si>
  <si>
    <t>Appelgaarde / Schipholboog - HVP 4.</t>
  </si>
  <si>
    <t>2591 XS</t>
  </si>
  <si>
    <t>R10460810C</t>
  </si>
  <si>
    <t>Voorschoten</t>
  </si>
  <si>
    <t>NE003RD0332</t>
  </si>
  <si>
    <t>9353</t>
  </si>
  <si>
    <t>Geestwoningpad - HVP nr. 22</t>
  </si>
  <si>
    <t>2254 AL</t>
  </si>
  <si>
    <t>R10570010C</t>
  </si>
  <si>
    <t>Gouda Willens</t>
  </si>
  <si>
    <t>NE003RD0278</t>
  </si>
  <si>
    <t>9481</t>
  </si>
  <si>
    <t>Han Hollanderweg 2-144</t>
  </si>
  <si>
    <t>2807 PA</t>
  </si>
  <si>
    <t>Gouda</t>
  </si>
  <si>
    <t>R10770610B</t>
  </si>
  <si>
    <t>NE003RD0087</t>
  </si>
  <si>
    <t>2567</t>
  </si>
  <si>
    <t>Klappolder 1</t>
  </si>
  <si>
    <t>2665 LP</t>
  </si>
  <si>
    <t>R11251310B</t>
  </si>
  <si>
    <t>Delft Zuid</t>
  </si>
  <si>
    <t>NE003RD0232</t>
  </si>
  <si>
    <t>7591</t>
  </si>
  <si>
    <t>Dirk Costerplein 17-280</t>
  </si>
  <si>
    <t>2624 TS</t>
  </si>
  <si>
    <t>Delft</t>
  </si>
  <si>
    <t>R11260510A</t>
  </si>
  <si>
    <t>Den Haag Laakkwartier</t>
  </si>
  <si>
    <t>NE003RD0322</t>
  </si>
  <si>
    <t>9471</t>
  </si>
  <si>
    <t>Willem Dreespark 210</t>
  </si>
  <si>
    <t>2531 SV</t>
  </si>
  <si>
    <t>R11261210A</t>
  </si>
  <si>
    <t>Delft Noord</t>
  </si>
  <si>
    <t>NE003RD0251</t>
  </si>
  <si>
    <t>9440</t>
  </si>
  <si>
    <t>Alexander Flemminglaan 1</t>
  </si>
  <si>
    <t>2613 AX</t>
  </si>
  <si>
    <t>R11261310A</t>
  </si>
  <si>
    <t>Delft Spoortunnel</t>
  </si>
  <si>
    <t>Engelsestraat  / Leeuwensteinstraat 35 (nabij)</t>
  </si>
  <si>
    <t>2627 AA</t>
  </si>
  <si>
    <t>R11271110A</t>
  </si>
  <si>
    <t>Rijswijk overkapping</t>
  </si>
  <si>
    <t>NE003RD0341</t>
  </si>
  <si>
    <t>Piramideplein</t>
  </si>
  <si>
    <t>2283 CK</t>
  </si>
  <si>
    <t>Rijswijk</t>
  </si>
  <si>
    <t>R11450310A</t>
  </si>
  <si>
    <t>Rotterdam Ziekenhuis</t>
  </si>
  <si>
    <t>NE003RD0299</t>
  </si>
  <si>
    <t>2681</t>
  </si>
  <si>
    <t>Kleiweg 500</t>
  </si>
  <si>
    <t>3045 PM</t>
  </si>
  <si>
    <t>R11550410A</t>
  </si>
  <si>
    <t>Rotterdam Spangen</t>
  </si>
  <si>
    <t>NE003RD0241</t>
  </si>
  <si>
    <t>9497</t>
  </si>
  <si>
    <t>Spartastraat 7</t>
  </si>
  <si>
    <t>3027 ER</t>
  </si>
  <si>
    <t>R11550910B</t>
  </si>
  <si>
    <t>Schiedam Rotterdam-West</t>
  </si>
  <si>
    <t>NE003RD0293</t>
  </si>
  <si>
    <t>9460</t>
  </si>
  <si>
    <t>Overschieseweg 200</t>
  </si>
  <si>
    <t>3112 NB</t>
  </si>
  <si>
    <t>Schiedam</t>
  </si>
  <si>
    <t>R11551010A</t>
  </si>
  <si>
    <t>Vlaardingen</t>
  </si>
  <si>
    <t>NE003RD0074</t>
  </si>
  <si>
    <t>9461</t>
  </si>
  <si>
    <t>Abeltasmanlaan 288</t>
  </si>
  <si>
    <t>3133 AE</t>
  </si>
  <si>
    <t>R11551210B</t>
  </si>
  <si>
    <t>Hoek van Holland</t>
  </si>
  <si>
    <t>NE003RD0225</t>
  </si>
  <si>
    <t>9339</t>
  </si>
  <si>
    <t>Houtmanstraat 2</t>
  </si>
  <si>
    <t>3151 TD</t>
  </si>
  <si>
    <t>R11652910C</t>
  </si>
  <si>
    <t>Dordrecht CS</t>
  </si>
  <si>
    <t>NE003RD0209</t>
  </si>
  <si>
    <t>9424</t>
  </si>
  <si>
    <t>Krommedijk 210</t>
  </si>
  <si>
    <t>3312 LH</t>
  </si>
  <si>
    <t>R11653010C</t>
  </si>
  <si>
    <t>Zwijndrecht (BVN)</t>
  </si>
  <si>
    <t>NE003RD0304</t>
  </si>
  <si>
    <t>9316</t>
  </si>
  <si>
    <t>Develsingel 1</t>
  </si>
  <si>
    <t>3333 LD</t>
  </si>
  <si>
    <t>R11671310A</t>
  </si>
  <si>
    <t>Barendrecht Overkapping</t>
  </si>
  <si>
    <t>NE003RD0344</t>
  </si>
  <si>
    <t>Zuideinde 80</t>
  </si>
  <si>
    <t>2991 LK</t>
  </si>
  <si>
    <t>Barendrecht</t>
  </si>
  <si>
    <t>R11852110B</t>
  </si>
  <si>
    <t>Leerdam</t>
  </si>
  <si>
    <t>NE003RD0088</t>
  </si>
  <si>
    <t>0979</t>
  </si>
  <si>
    <t>Montagestraat 2</t>
  </si>
  <si>
    <t>4143 HZ</t>
  </si>
  <si>
    <t>R11852210A</t>
  </si>
  <si>
    <t>Arkel</t>
  </si>
  <si>
    <t>NE003RD0089</t>
  </si>
  <si>
    <t>0573</t>
  </si>
  <si>
    <t>4241 XS</t>
  </si>
  <si>
    <t>R11852310D</t>
  </si>
  <si>
    <t>Gorinchem (BVN)</t>
  </si>
  <si>
    <t>NE003RD0206</t>
  </si>
  <si>
    <t>9335</t>
  </si>
  <si>
    <t>Weverstraat 249</t>
  </si>
  <si>
    <t>4204 CC</t>
  </si>
  <si>
    <t>Gorinchem</t>
  </si>
  <si>
    <t>R11852510A</t>
  </si>
  <si>
    <t>Sliedrecht HSP47-46 (BVN)</t>
  </si>
  <si>
    <t>NE003RD0261</t>
  </si>
  <si>
    <t>9474</t>
  </si>
  <si>
    <t>Zwijnskade - HVP nr. 46-47</t>
  </si>
  <si>
    <t>3373 LC</t>
  </si>
  <si>
    <t>Hardinxsveld Giessendam</t>
  </si>
  <si>
    <t>R11852610A</t>
  </si>
  <si>
    <t>Dordrecht (BVN)</t>
  </si>
  <si>
    <t>NE003RD0220</t>
  </si>
  <si>
    <t>9430</t>
  </si>
  <si>
    <t>Baanhoekweg - HVP nr. 1B</t>
  </si>
  <si>
    <t>3313 LP</t>
  </si>
  <si>
    <t>R11853310A</t>
  </si>
  <si>
    <t>Beesd</t>
  </si>
  <si>
    <t>NE003RD0254</t>
  </si>
  <si>
    <t>7832</t>
  </si>
  <si>
    <t>Rijksweg A2</t>
  </si>
  <si>
    <t>4153 RL</t>
  </si>
  <si>
    <t>R13250710D</t>
  </si>
  <si>
    <t>Rotterdam Alexander</t>
  </si>
  <si>
    <t>NE003RD0281</t>
  </si>
  <si>
    <t>9320</t>
  </si>
  <si>
    <t>Prins Alexanderlaan 41</t>
  </si>
  <si>
    <t>3068 PN</t>
  </si>
  <si>
    <t>R13253210B</t>
  </si>
  <si>
    <t>R13253210V</t>
  </si>
  <si>
    <t>Nieuwerkerk aan den Ijssel</t>
  </si>
  <si>
    <t>NE003RD0207</t>
  </si>
  <si>
    <t>0533</t>
  </si>
  <si>
    <t>Koningin Emmahof 17</t>
  </si>
  <si>
    <t>2911 AE</t>
  </si>
  <si>
    <t>Nieuwerkerk a/d IJssel</t>
  </si>
  <si>
    <t>R13470110A</t>
  </si>
  <si>
    <t>Moordrecht</t>
  </si>
  <si>
    <t>NE003RD0046</t>
  </si>
  <si>
    <t>5945</t>
  </si>
  <si>
    <t>Middelweg 20</t>
  </si>
  <si>
    <t>2841 LB</t>
  </si>
  <si>
    <t>R13850110C</t>
  </si>
  <si>
    <t>Zoetermeer Zuid-West</t>
  </si>
  <si>
    <t>NE003RD0323</t>
  </si>
  <si>
    <t>9354</t>
  </si>
  <si>
    <t>Boerhaavelaan 14-40</t>
  </si>
  <si>
    <t>2716 HG</t>
  </si>
  <si>
    <t>Zoetermeer</t>
  </si>
  <si>
    <t>R14660210E</t>
  </si>
  <si>
    <t>Leiden Centraal</t>
  </si>
  <si>
    <t>NE003RD0215</t>
  </si>
  <si>
    <t>9449</t>
  </si>
  <si>
    <t>Flevoweg - HVP nr. 2</t>
  </si>
  <si>
    <t>2318 BI</t>
  </si>
  <si>
    <t>R16370910A</t>
  </si>
  <si>
    <t>Rotterdam CS</t>
  </si>
  <si>
    <t>NE003GD0019</t>
  </si>
  <si>
    <t>Nog niet bekend</t>
  </si>
  <si>
    <t>Molenwaterweg 35</t>
  </si>
  <si>
    <t>3033 CA</t>
  </si>
  <si>
    <t>R16371010A</t>
  </si>
  <si>
    <t>Willems Spoortunnel Noord</t>
  </si>
  <si>
    <t>AD003S7211E</t>
  </si>
  <si>
    <t>Pompenburg</t>
  </si>
  <si>
    <t>3032 EM</t>
  </si>
  <si>
    <t>R16371210A</t>
  </si>
  <si>
    <t>Willems Spoortunnel Zuid</t>
  </si>
  <si>
    <t>NE003RD0343</t>
  </si>
  <si>
    <t>Steven Hoogendijkstraat 58</t>
  </si>
  <si>
    <t>3071 BV</t>
  </si>
  <si>
    <t>R22670310A</t>
  </si>
  <si>
    <t>Hazerswoude-Dorp</t>
  </si>
  <si>
    <t>NE003RD0091</t>
  </si>
  <si>
    <t>0253</t>
  </si>
  <si>
    <t>Engelandlaan 2</t>
  </si>
  <si>
    <t>2391 PM</t>
  </si>
  <si>
    <t>R22670410C</t>
  </si>
  <si>
    <t>Alphen ad Rijn</t>
  </si>
  <si>
    <t>NE003RD0060</t>
  </si>
  <si>
    <t>2007</t>
  </si>
  <si>
    <t>Energieweg 2</t>
  </si>
  <si>
    <t>2404 HE</t>
  </si>
  <si>
    <t>Alphen a/d Rijn</t>
  </si>
  <si>
    <t>R95050610B</t>
  </si>
  <si>
    <t>Rotterdam Lombardijen (BVN)</t>
  </si>
  <si>
    <t>NE003RD0280</t>
  </si>
  <si>
    <t>R95051410A</t>
  </si>
  <si>
    <t>Maasvlakte (BVN)</t>
  </si>
  <si>
    <t>NE003RD0219</t>
  </si>
  <si>
    <t>9306</t>
  </si>
  <si>
    <t>Loswalweg / Europaweg - HVP nr. 68</t>
  </si>
  <si>
    <t>3199 LB</t>
  </si>
  <si>
    <t>Rotterdam Maasvlakte</t>
  </si>
  <si>
    <t>R95051510A</t>
  </si>
  <si>
    <t>Europoort (BVN)</t>
  </si>
  <si>
    <t>NE003RD0090</t>
  </si>
  <si>
    <t>3554</t>
  </si>
  <si>
    <t>Moezelweg 405 / Rijnweg 2</t>
  </si>
  <si>
    <t>3198 LS</t>
  </si>
  <si>
    <t>Rotterdam Europoort</t>
  </si>
  <si>
    <t>R95051610A</t>
  </si>
  <si>
    <t>Caland (BVN)</t>
  </si>
  <si>
    <t>NE003RD0290</t>
  </si>
  <si>
    <t>9342</t>
  </si>
  <si>
    <t>Europaweg (N15)</t>
  </si>
  <si>
    <t>3227 KC</t>
  </si>
  <si>
    <t>Rozenburg (Calandbrug)</t>
  </si>
  <si>
    <t>R95051710A</t>
  </si>
  <si>
    <t>Rozenburg (BVN)</t>
  </si>
  <si>
    <t>NE003RD0092</t>
  </si>
  <si>
    <t>0562</t>
  </si>
  <si>
    <t>Verlengde Tienmorgenseweg</t>
  </si>
  <si>
    <t>3181 DT</t>
  </si>
  <si>
    <t>Rozenburg</t>
  </si>
  <si>
    <t>R95051810A</t>
  </si>
  <si>
    <t>Rotterdam Botlek (BVN)</t>
  </si>
  <si>
    <t>NE003RD0093</t>
  </si>
  <si>
    <t>0928</t>
  </si>
  <si>
    <t>Botlekweg 120</t>
  </si>
  <si>
    <t>3197 KA</t>
  </si>
  <si>
    <t>R95051910D</t>
  </si>
  <si>
    <t>Hoogvliet (BVN)</t>
  </si>
  <si>
    <t>NE003RD0306</t>
  </si>
  <si>
    <t>2699</t>
  </si>
  <si>
    <t>Vondelingenweg</t>
  </si>
  <si>
    <t>3194 AJ</t>
  </si>
  <si>
    <t>Rotterdam Hoogvliet (NGBF KPN Mobile)</t>
  </si>
  <si>
    <t>R95052010A</t>
  </si>
  <si>
    <t>Rotterdam Zuidwijk (BVN)</t>
  </si>
  <si>
    <t>NE003RD0204</t>
  </si>
  <si>
    <t>9475</t>
  </si>
  <si>
    <t>Driemanssteeweg 10</t>
  </si>
  <si>
    <t>3084 CB</t>
  </si>
  <si>
    <t>R95073010A</t>
  </si>
  <si>
    <t>Maasvlakte 2</t>
  </si>
  <si>
    <t>NE003RD0373</t>
  </si>
  <si>
    <t>0551</t>
  </si>
  <si>
    <t>Europaweg 975 MOT</t>
  </si>
  <si>
    <t>3199 LD</t>
  </si>
  <si>
    <t>Z00175110A</t>
  </si>
  <si>
    <t>Harlingen</t>
  </si>
  <si>
    <t>NE003RD0095</t>
  </si>
  <si>
    <t>0410</t>
  </si>
  <si>
    <t>Almenumerweg 2</t>
  </si>
  <si>
    <t>8861 KM</t>
  </si>
  <si>
    <t>Z00175210A</t>
  </si>
  <si>
    <t>Welsrijp</t>
  </si>
  <si>
    <t>NE003RD0252</t>
  </si>
  <si>
    <t>9455</t>
  </si>
  <si>
    <t>Suderpolderwei / Oasterein 7 - HVP 32</t>
  </si>
  <si>
    <t>8842 LM</t>
  </si>
  <si>
    <t>Z00175310A</t>
  </si>
  <si>
    <t>Leeuwarden Landelijk (P)</t>
  </si>
  <si>
    <t>AD003S7217E</t>
  </si>
  <si>
    <t>0419</t>
  </si>
  <si>
    <t>Celciusweg 6</t>
  </si>
  <si>
    <t>8912 AN</t>
  </si>
  <si>
    <t>Leeuwarden</t>
  </si>
  <si>
    <t>Z00275410A</t>
  </si>
  <si>
    <t>Hardegarijp</t>
  </si>
  <si>
    <t>NE003RD0036</t>
  </si>
  <si>
    <t>3728</t>
  </si>
  <si>
    <t>9254 HB</t>
  </si>
  <si>
    <t>Z00275510A</t>
  </si>
  <si>
    <t>Buitenpost</t>
  </si>
  <si>
    <t>NE003RD0042</t>
  </si>
  <si>
    <t>5265</t>
  </si>
  <si>
    <t>Franklinstraat 26</t>
  </si>
  <si>
    <t>9285 WN</t>
  </si>
  <si>
    <t>Z00275610C</t>
  </si>
  <si>
    <t>Grijpskerk</t>
  </si>
  <si>
    <t>NE003RD0029</t>
  </si>
  <si>
    <t>3280</t>
  </si>
  <si>
    <t>De Riet 5</t>
  </si>
  <si>
    <t>9843 AR</t>
  </si>
  <si>
    <t>Z00275710C</t>
  </si>
  <si>
    <t>Groningen West</t>
  </si>
  <si>
    <t>NE212RD0167</t>
  </si>
  <si>
    <t>9417</t>
  </si>
  <si>
    <t>Nutweg - HVP nr. 4</t>
  </si>
  <si>
    <t>9832 TC</t>
  </si>
  <si>
    <t>Den Horn</t>
  </si>
  <si>
    <t>Z00275810A</t>
  </si>
  <si>
    <t>Groningen Centrum</t>
  </si>
  <si>
    <t>NE003RD0158</t>
  </si>
  <si>
    <t>9435</t>
  </si>
  <si>
    <t>Peizerweg 68-36</t>
  </si>
  <si>
    <t>9726 JM</t>
  </si>
  <si>
    <t>Groningen</t>
  </si>
  <si>
    <t>Z00275910A</t>
  </si>
  <si>
    <t>Zwaagwesteinde</t>
  </si>
  <si>
    <t>NE003RD0157</t>
  </si>
  <si>
    <t>1024</t>
  </si>
  <si>
    <t>Vogelzang</t>
  </si>
  <si>
    <t>9271 GC</t>
  </si>
  <si>
    <t>Z00278010A</t>
  </si>
  <si>
    <t>Zuidhorn</t>
  </si>
  <si>
    <t>NE003RD0151</t>
  </si>
  <si>
    <t>5954</t>
  </si>
  <si>
    <t>Brilweg 22A</t>
  </si>
  <si>
    <t>9805 TE</t>
  </si>
  <si>
    <t>Z00376510A</t>
  </si>
  <si>
    <t>Groningen Zuid</t>
  </si>
  <si>
    <t>NE003RD0169</t>
  </si>
  <si>
    <t>9466</t>
  </si>
  <si>
    <t>Rouaanstraat 15 - HVP nr. 5</t>
  </si>
  <si>
    <t>9723 CB</t>
  </si>
  <si>
    <t>Z00476610B</t>
  </si>
  <si>
    <t>Hoogezand</t>
  </si>
  <si>
    <t>NE003RD0040</t>
  </si>
  <si>
    <t>4875</t>
  </si>
  <si>
    <t>Middenstraat 5</t>
  </si>
  <si>
    <t>9611 KE</t>
  </si>
  <si>
    <t>Sappemeer</t>
  </si>
  <si>
    <t>Z00476710A</t>
  </si>
  <si>
    <t>Zuidbroek</t>
  </si>
  <si>
    <t>NE003RD0039</t>
  </si>
  <si>
    <t>2582</t>
  </si>
  <si>
    <t>Industrieweg 2</t>
  </si>
  <si>
    <t>9636 DB</t>
  </si>
  <si>
    <t>Z00576810C</t>
  </si>
  <si>
    <t>Winschoten</t>
  </si>
  <si>
    <t>NE003RD0033</t>
  </si>
  <si>
    <t>2540</t>
  </si>
  <si>
    <t>M.J. van Olmstraat</t>
  </si>
  <si>
    <t>9672 AE</t>
  </si>
  <si>
    <t>Z00576910B</t>
  </si>
  <si>
    <t>Nieuweschans</t>
  </si>
  <si>
    <t>NE003RD0043</t>
  </si>
  <si>
    <t>2578</t>
  </si>
  <si>
    <t>Nutslaan</t>
  </si>
  <si>
    <t>9696 XT</t>
  </si>
  <si>
    <t>Nieuweschans (Hamdijk)</t>
  </si>
  <si>
    <t>Z00776010C</t>
  </si>
  <si>
    <t>Winsum</t>
  </si>
  <si>
    <t>NE003RD0035</t>
  </si>
  <si>
    <t>3282</t>
  </si>
  <si>
    <t>Winsummerstraatweg t.o. 6</t>
  </si>
  <si>
    <t>9951 TK</t>
  </si>
  <si>
    <t>Z00776110C</t>
  </si>
  <si>
    <t>Uithuizen</t>
  </si>
  <si>
    <t>NE003RD0018</t>
  </si>
  <si>
    <t>3284</t>
  </si>
  <si>
    <t>Munnikenweg 1</t>
  </si>
  <si>
    <t>9981 NN</t>
  </si>
  <si>
    <t>Uithuizen (Eemsmond)</t>
  </si>
  <si>
    <t>Z00877110A</t>
  </si>
  <si>
    <t>Hindeloopen</t>
  </si>
  <si>
    <t>NE003RD0235</t>
  </si>
  <si>
    <t>9454</t>
  </si>
  <si>
    <t>Stationsweg Liewe Klazes Leane</t>
  </si>
  <si>
    <t>8713 JX</t>
  </si>
  <si>
    <t>Z00877210A</t>
  </si>
  <si>
    <t>Idserdaburen</t>
  </si>
  <si>
    <t>NE003RD0137</t>
  </si>
  <si>
    <t>9403</t>
  </si>
  <si>
    <t>Idserdaweg 18</t>
  </si>
  <si>
    <t>8762 PM</t>
  </si>
  <si>
    <t>Hieslum / Idserdaburen</t>
  </si>
  <si>
    <t>Z00877310A</t>
  </si>
  <si>
    <t>Sneek</t>
  </si>
  <si>
    <t>NE003RD0037</t>
  </si>
  <si>
    <t>2505</t>
  </si>
  <si>
    <t>Oude Dijk 17</t>
  </si>
  <si>
    <t>8602 XW</t>
  </si>
  <si>
    <t>Z00877410A</t>
  </si>
  <si>
    <t>Wieuwerd</t>
  </si>
  <si>
    <t>NE003RD0115</t>
  </si>
  <si>
    <t>9402</t>
  </si>
  <si>
    <t>Bessens 14</t>
  </si>
  <si>
    <t>8637 VG</t>
  </si>
  <si>
    <t>Z01177510B</t>
  </si>
  <si>
    <t>Haren</t>
  </si>
  <si>
    <t>NE003RD0112</t>
  </si>
  <si>
    <t>7730</t>
  </si>
  <si>
    <t>Felland 1</t>
  </si>
  <si>
    <t>9753 TA</t>
  </si>
  <si>
    <t>Z01177610A</t>
  </si>
  <si>
    <t>Z01177610V</t>
  </si>
  <si>
    <t>Tynaarlo</t>
  </si>
  <si>
    <t>NE003RD0221</t>
  </si>
  <si>
    <t>9357</t>
  </si>
  <si>
    <t>Zuidlaarderweg 33</t>
  </si>
  <si>
    <t>9482 TV</t>
  </si>
  <si>
    <t>Z01177710C</t>
  </si>
  <si>
    <t>Assen</t>
  </si>
  <si>
    <t>NE003RD0128</t>
  </si>
  <si>
    <t>5755</t>
  </si>
  <si>
    <t>Anemoonstraat 47-195</t>
  </si>
  <si>
    <t>9404 RB</t>
  </si>
  <si>
    <t>Z01180810A</t>
  </si>
  <si>
    <t>Meppel Landelijk (P)</t>
  </si>
  <si>
    <t>AD003S7215E</t>
  </si>
  <si>
    <t>0632</t>
  </si>
  <si>
    <t>Weerddwarsstraat 2</t>
  </si>
  <si>
    <t>7941 XM</t>
  </si>
  <si>
    <t>Meppel</t>
  </si>
  <si>
    <t>Z01180910A</t>
  </si>
  <si>
    <t>Steenwijk Landelijk (P)</t>
  </si>
  <si>
    <t>AD003S7219E</t>
  </si>
  <si>
    <t>0635</t>
  </si>
  <si>
    <t>Bentingestraat 16</t>
  </si>
  <si>
    <t>8331 DE</t>
  </si>
  <si>
    <t>Steenwijk</t>
  </si>
  <si>
    <t>Z01181010A</t>
  </si>
  <si>
    <t>De Blesse Landelijk (P)</t>
  </si>
  <si>
    <t>AD003S7218E</t>
  </si>
  <si>
    <t>6957</t>
  </si>
  <si>
    <t>Spoorlaan / Pepergaweg A32</t>
  </si>
  <si>
    <t>8396 GW</t>
  </si>
  <si>
    <t>De Blesse</t>
  </si>
  <si>
    <t>Z01181110C</t>
  </si>
  <si>
    <t>Heerenveen Landelijk (TVVP)</t>
  </si>
  <si>
    <t>NE003RD0193</t>
  </si>
  <si>
    <t>9364</t>
  </si>
  <si>
    <t>De Zanden 1</t>
  </si>
  <si>
    <t>8445 RS</t>
  </si>
  <si>
    <t>Heerenveen</t>
  </si>
  <si>
    <t>Z01181210A</t>
  </si>
  <si>
    <t>Grouw Landelijk (P)</t>
  </si>
  <si>
    <t>AD003S7216E</t>
  </si>
  <si>
    <t>2174</t>
  </si>
  <si>
    <t>Burstemedijk 1</t>
  </si>
  <si>
    <t>9001 ZC</t>
  </si>
  <si>
    <t>Grouw</t>
  </si>
  <si>
    <t>Z01277810D</t>
  </si>
  <si>
    <t>Beilen</t>
  </si>
  <si>
    <t>NE003RD0255</t>
  </si>
  <si>
    <t>9496</t>
  </si>
  <si>
    <t>Alting 16 - HVP nr. 54</t>
  </si>
  <si>
    <t>9411 XJ</t>
  </si>
  <si>
    <t>Z01280710C</t>
  </si>
  <si>
    <t>Koekange</t>
  </si>
  <si>
    <t>NE003RD0118</t>
  </si>
  <si>
    <t>9358</t>
  </si>
  <si>
    <t>Sportlaan 1</t>
  </si>
  <si>
    <t>7958 SL</t>
  </si>
  <si>
    <t>Z01377910B</t>
  </si>
  <si>
    <t>Hoogeveen</t>
  </si>
  <si>
    <t>NE003RD0190</t>
  </si>
  <si>
    <t>9473</t>
  </si>
  <si>
    <t>Toldijk - HVP nr. 122</t>
  </si>
  <si>
    <t>7901 TB</t>
  </si>
  <si>
    <t>Z01380610C</t>
  </si>
  <si>
    <t>De Meele</t>
  </si>
  <si>
    <t>NE003RD0185</t>
  </si>
  <si>
    <t>9495</t>
  </si>
  <si>
    <t>Vossegatsweg - HVP nr. 51</t>
  </si>
  <si>
    <t>7715 RE</t>
  </si>
  <si>
    <t>De Meele / Rollecate</t>
  </si>
  <si>
    <t>Z01580510B</t>
  </si>
  <si>
    <t>Kampen</t>
  </si>
  <si>
    <t>NE003RD0198</t>
  </si>
  <si>
    <t>9428</t>
  </si>
  <si>
    <t>IJsseldijk 42</t>
  </si>
  <si>
    <t>8261 LM</t>
  </si>
  <si>
    <t>Z01792010A</t>
  </si>
  <si>
    <t>Nijkerk</t>
  </si>
  <si>
    <t>NE003RD0075</t>
  </si>
  <si>
    <t>9434</t>
  </si>
  <si>
    <t>Van Oldebarneveldstraat 501-556</t>
  </si>
  <si>
    <t>3862 ST</t>
  </si>
  <si>
    <t>Z01792110A</t>
  </si>
  <si>
    <t>Ermelo</t>
  </si>
  <si>
    <t>NE003RD0034</t>
  </si>
  <si>
    <t>3412</t>
  </si>
  <si>
    <t>Oude Telgterweg NB 205</t>
  </si>
  <si>
    <t>3853 PT</t>
  </si>
  <si>
    <t>Z01792210C</t>
  </si>
  <si>
    <t>Harderwijk</t>
  </si>
  <si>
    <t>NE003RD0236</t>
  </si>
  <si>
    <t>5270</t>
  </si>
  <si>
    <t>De Sypel 2</t>
  </si>
  <si>
    <t>3842 AE</t>
  </si>
  <si>
    <t>Z01792310B</t>
  </si>
  <si>
    <t>Nunspeet</t>
  </si>
  <si>
    <t>NE003RD0222</t>
  </si>
  <si>
    <t>2574</t>
  </si>
  <si>
    <t>Rijksweg A28, Parking Hendrikbos</t>
  </si>
  <si>
    <t>8070 NA</t>
  </si>
  <si>
    <t>Z01792410C</t>
  </si>
  <si>
    <t>t Harde</t>
  </si>
  <si>
    <t>NE003RD0294</t>
  </si>
  <si>
    <t>2642</t>
  </si>
  <si>
    <t>Rijksweg A28 Kraaienberg</t>
  </si>
  <si>
    <t>8084</t>
  </si>
  <si>
    <t>T' Harde Essinge</t>
  </si>
  <si>
    <t>Z01792510A</t>
  </si>
  <si>
    <t>Wezep</t>
  </si>
  <si>
    <t>NE003RD0027</t>
  </si>
  <si>
    <t>5789</t>
  </si>
  <si>
    <t>Heidehoekseweg</t>
  </si>
  <si>
    <t>8091 BC</t>
  </si>
  <si>
    <t>Z01792610A</t>
  </si>
  <si>
    <t>Zwolle West</t>
  </si>
  <si>
    <t>NE003RD0047</t>
  </si>
  <si>
    <t>0659</t>
  </si>
  <si>
    <t>Grote Voort 15</t>
  </si>
  <si>
    <t>8041 AM</t>
  </si>
  <si>
    <t>Z01893610A</t>
  </si>
  <si>
    <t>Olst</t>
  </si>
  <si>
    <t>NE003RD0026</t>
  </si>
  <si>
    <t>0646</t>
  </si>
  <si>
    <t>Hooiberglaan 11</t>
  </si>
  <si>
    <t>8121 RA</t>
  </si>
  <si>
    <t>Z02095710A</t>
  </si>
  <si>
    <t>Terschuur</t>
  </si>
  <si>
    <t>NE003RD0021</t>
  </si>
  <si>
    <t>0621</t>
  </si>
  <si>
    <t>A1 parkeerplaats Palmpol</t>
  </si>
  <si>
    <t>3781 LT</t>
  </si>
  <si>
    <t>Barneveld</t>
  </si>
  <si>
    <t>Z02192910A</t>
  </si>
  <si>
    <t>Stroe</t>
  </si>
  <si>
    <t>NE003RD0045</t>
  </si>
  <si>
    <t>0674</t>
  </si>
  <si>
    <t>Wolweg 42</t>
  </si>
  <si>
    <t>3776 LR</t>
  </si>
  <si>
    <t>Z02193010A</t>
  </si>
  <si>
    <t>Assel</t>
  </si>
  <si>
    <t>NE003RD0069</t>
  </si>
  <si>
    <t>0645</t>
  </si>
  <si>
    <t>Rijksweg A1 Parkeerplaats Lucasgat</t>
  </si>
  <si>
    <t>7346 AR</t>
  </si>
  <si>
    <t>Z02193110A</t>
  </si>
  <si>
    <t>Apeldoorn-Ugchelen</t>
  </si>
  <si>
    <t>NE003RD0066</t>
  </si>
  <si>
    <t>3639</t>
  </si>
  <si>
    <t>Hoge Buurloseweg</t>
  </si>
  <si>
    <t>7339 EL</t>
  </si>
  <si>
    <t>Apeldoorn Ugchelen</t>
  </si>
  <si>
    <t>Z02393410D</t>
  </si>
  <si>
    <t>Twello-PS</t>
  </si>
  <si>
    <t>NE003RD0260</t>
  </si>
  <si>
    <t>9487</t>
  </si>
  <si>
    <t>Nijverheidstraat 11 - HVP nr. 45</t>
  </si>
  <si>
    <t>7391 ZT</t>
  </si>
  <si>
    <t>Twello</t>
  </si>
  <si>
    <t>Z02485110B</t>
  </si>
  <si>
    <t>Deventer2</t>
  </si>
  <si>
    <t>NE003RD0130</t>
  </si>
  <si>
    <t>9421</t>
  </si>
  <si>
    <t>Antwerpenweg 38007</t>
  </si>
  <si>
    <t>7418 CR</t>
  </si>
  <si>
    <t>Deventer</t>
  </si>
  <si>
    <t>Z02485210A</t>
  </si>
  <si>
    <t>Bathmen-PS</t>
  </si>
  <si>
    <t>NE003RD0076</t>
  </si>
  <si>
    <t>6826</t>
  </si>
  <si>
    <t>Koekendijk 10</t>
  </si>
  <si>
    <t>7437 CK</t>
  </si>
  <si>
    <t>Bathmen</t>
  </si>
  <si>
    <t>Z02485310D</t>
  </si>
  <si>
    <t>Holten-PS</t>
  </si>
  <si>
    <t>NE003RD0195</t>
  </si>
  <si>
    <t>2508</t>
  </si>
  <si>
    <t>Blikkertweg 1A</t>
  </si>
  <si>
    <t>7451 JK</t>
  </si>
  <si>
    <t>Holten</t>
  </si>
  <si>
    <t>Z02485410A</t>
  </si>
  <si>
    <t>Rijssen-PS</t>
  </si>
  <si>
    <t>NE003RD0197</t>
  </si>
  <si>
    <t>0272</t>
  </si>
  <si>
    <t>Bevervoorde 4</t>
  </si>
  <si>
    <t>7462 AA</t>
  </si>
  <si>
    <t>Rijssen</t>
  </si>
  <si>
    <t>Z02585610B</t>
  </si>
  <si>
    <t>Borne-PS</t>
  </si>
  <si>
    <t>NE003RD0117</t>
  </si>
  <si>
    <t>4909</t>
  </si>
  <si>
    <t>RWH Hofstede Crullstraat 51-68</t>
  </si>
  <si>
    <t>7622 DP</t>
  </si>
  <si>
    <t>Borne</t>
  </si>
  <si>
    <t>Z02585710B</t>
  </si>
  <si>
    <t>Hengelo-PS</t>
  </si>
  <si>
    <t>NE003RD0161</t>
  </si>
  <si>
    <t>9446</t>
  </si>
  <si>
    <t>Spoorstraat 50-60-70</t>
  </si>
  <si>
    <t>7551 CA</t>
  </si>
  <si>
    <t>Hengelo</t>
  </si>
  <si>
    <t>Z02685910A</t>
  </si>
  <si>
    <t>Hengelo2-PS</t>
  </si>
  <si>
    <t>NE003RD0096</t>
  </si>
  <si>
    <t>5963</t>
  </si>
  <si>
    <t>Tankstation op A1 (Vliegveldstr.)</t>
  </si>
  <si>
    <t>7561 AT</t>
  </si>
  <si>
    <t>Hengelo Noord / Deurningen</t>
  </si>
  <si>
    <t>Z02686010C</t>
  </si>
  <si>
    <t>Z02686010B</t>
  </si>
  <si>
    <t>Oldenzaal-PS</t>
  </si>
  <si>
    <t>NE003RD0030</t>
  </si>
  <si>
    <t>0783</t>
  </si>
  <si>
    <t>Parallelstraat 1 (t.o. huisnr. 36)</t>
  </si>
  <si>
    <t>7575 AM</t>
  </si>
  <si>
    <t>Oldenzaal</t>
  </si>
  <si>
    <t>Z02886310A</t>
  </si>
  <si>
    <t>Enschede-PS</t>
  </si>
  <si>
    <t>NE003RD0121</t>
  </si>
  <si>
    <t>2927</t>
  </si>
  <si>
    <t>Sesamstraat 1</t>
  </si>
  <si>
    <t>7547 AL</t>
  </si>
  <si>
    <t>Enschede</t>
  </si>
  <si>
    <t>Z03086610B</t>
  </si>
  <si>
    <t>Joppe site share</t>
  </si>
  <si>
    <t>NE003RD0227</t>
  </si>
  <si>
    <t>3610</t>
  </si>
  <si>
    <t>Lochemseweg nabij nr. 65</t>
  </si>
  <si>
    <t>7214 EG</t>
  </si>
  <si>
    <t>Joppe</t>
  </si>
  <si>
    <t>Z03086710C</t>
  </si>
  <si>
    <t>Zutphen-PS</t>
  </si>
  <si>
    <t>NE003RD0143</t>
  </si>
  <si>
    <t>5416</t>
  </si>
  <si>
    <t>Schurinklaan 1</t>
  </si>
  <si>
    <t>7211 DD</t>
  </si>
  <si>
    <t>Eefde</t>
  </si>
  <si>
    <t>Z03186910A</t>
  </si>
  <si>
    <t>Lochem</t>
  </si>
  <si>
    <t>NE003RD0134</t>
  </si>
  <si>
    <t>9410</t>
  </si>
  <si>
    <t>Vunderingweg - HVP nr. 59</t>
  </si>
  <si>
    <t>7218 AK</t>
  </si>
  <si>
    <t>Almen</t>
  </si>
  <si>
    <t>Z03187010B</t>
  </si>
  <si>
    <t>Lochem-Goor</t>
  </si>
  <si>
    <t>NE003RD0019</t>
  </si>
  <si>
    <t>6913</t>
  </si>
  <si>
    <t>De Kwinkweerd 5</t>
  </si>
  <si>
    <t>7241 CW</t>
  </si>
  <si>
    <t>Z03187110A</t>
  </si>
  <si>
    <t>Goor</t>
  </si>
  <si>
    <t>NE003RD0129</t>
  </si>
  <si>
    <t>2157</t>
  </si>
  <si>
    <t>Spoorstraat 21</t>
  </si>
  <si>
    <t>7471 BV</t>
  </si>
  <si>
    <t>Z03187210B</t>
  </si>
  <si>
    <t>Delden (Telerail)</t>
  </si>
  <si>
    <t>NE003RD0055</t>
  </si>
  <si>
    <t>9405</t>
  </si>
  <si>
    <t>Langestraat 74</t>
  </si>
  <si>
    <t>7491 AJ</t>
  </si>
  <si>
    <t>Delden</t>
  </si>
  <si>
    <t>Z03487410A</t>
  </si>
  <si>
    <t>Hoven</t>
  </si>
  <si>
    <t>NE003RD0295</t>
  </si>
  <si>
    <t>9314</t>
  </si>
  <si>
    <t>Molenweg 36</t>
  </si>
  <si>
    <t>7205 BD</t>
  </si>
  <si>
    <t>Zutphen (Z.V.V. De Hoven)</t>
  </si>
  <si>
    <t>Z03487510A</t>
  </si>
  <si>
    <t>Dieren-PS</t>
  </si>
  <si>
    <t>NE003RD0108</t>
  </si>
  <si>
    <t>0004</t>
  </si>
  <si>
    <t>Pasteurstraat 2</t>
  </si>
  <si>
    <t>6951 CK</t>
  </si>
  <si>
    <t>Dieren</t>
  </si>
  <si>
    <t>Z03487610A</t>
  </si>
  <si>
    <t>De Steeg-PS</t>
  </si>
  <si>
    <t>NE003RD0068</t>
  </si>
  <si>
    <t>0807</t>
  </si>
  <si>
    <t>Hoofdstraat 3</t>
  </si>
  <si>
    <t>6994 AB</t>
  </si>
  <si>
    <t>De Steeg</t>
  </si>
  <si>
    <t>Z03487810D</t>
  </si>
  <si>
    <t>Arnhem Velperbroek</t>
  </si>
  <si>
    <t>NE003RD0223</t>
  </si>
  <si>
    <t>7330</t>
  </si>
  <si>
    <t>Gildemeestersplein 1</t>
  </si>
  <si>
    <t>6826 LL</t>
  </si>
  <si>
    <t>Arnhem</t>
  </si>
  <si>
    <t>Z03694610A</t>
  </si>
  <si>
    <t>Oosterbeek</t>
  </si>
  <si>
    <t>NE003GD0036</t>
  </si>
  <si>
    <t>7830</t>
  </si>
  <si>
    <t>Nico Bovenweg // kruising Valkenburglaan</t>
  </si>
  <si>
    <t>6861 BW</t>
  </si>
  <si>
    <t>Z03694710A</t>
  </si>
  <si>
    <t>Wolfheze</t>
  </si>
  <si>
    <t>NE003RD0023</t>
  </si>
  <si>
    <t>0039</t>
  </si>
  <si>
    <t>Parallelweg D159</t>
  </si>
  <si>
    <t>6874 BH</t>
  </si>
  <si>
    <t>Z03794810A</t>
  </si>
  <si>
    <t>NE003RD0199</t>
  </si>
  <si>
    <t>1201</t>
  </si>
  <si>
    <t>Utrechtseweg 310</t>
  </si>
  <si>
    <t>6812 AR</t>
  </si>
  <si>
    <t>Arnhem - Business Park</t>
  </si>
  <si>
    <t>Z03795910A</t>
  </si>
  <si>
    <t>Arnhem CS</t>
  </si>
  <si>
    <t>NE003GD0012</t>
  </si>
  <si>
    <t>1959</t>
  </si>
  <si>
    <t>Oude Stationsstraat 16</t>
  </si>
  <si>
    <t>6811 KE</t>
  </si>
  <si>
    <t>Z03888010A</t>
  </si>
  <si>
    <t>Duiven</t>
  </si>
  <si>
    <t>NE003RD0196</t>
  </si>
  <si>
    <t>4910</t>
  </si>
  <si>
    <t>Saturnus 1</t>
  </si>
  <si>
    <t>6922 LX</t>
  </si>
  <si>
    <t>Z03888110C</t>
  </si>
  <si>
    <t>Zevenaar</t>
  </si>
  <si>
    <t>NE003GD0038</t>
  </si>
  <si>
    <t>9321</t>
  </si>
  <si>
    <t>Stationsplein 1 / Ringbaan Zuid t.o. 16</t>
  </si>
  <si>
    <t>6905 DB</t>
  </si>
  <si>
    <t>Z03900010A</t>
  </si>
  <si>
    <t>Spijk</t>
  </si>
  <si>
    <t>3439</t>
  </si>
  <si>
    <t>Dijkhoevesestraat t.h.v. 19</t>
  </si>
  <si>
    <t>6917 BC</t>
  </si>
  <si>
    <t>Z04194910A</t>
  </si>
  <si>
    <t>Arnhem Zuid</t>
  </si>
  <si>
    <t>NE003GD0037</t>
  </si>
  <si>
    <t>9309</t>
  </si>
  <si>
    <t>Oegstgeestsestraat nabij station</t>
  </si>
  <si>
    <t>6843 TZ</t>
  </si>
  <si>
    <t>Z04295310A</t>
  </si>
  <si>
    <t>Valburg-PS (BVN)</t>
  </si>
  <si>
    <t>NE003RD0267</t>
  </si>
  <si>
    <t>9436</t>
  </si>
  <si>
    <t>Wageningsestraat / Leigraafseweg HVP</t>
  </si>
  <si>
    <t>6671 MC</t>
  </si>
  <si>
    <t>Zetten (Valburg)</t>
  </si>
  <si>
    <t>Z04295410B</t>
  </si>
  <si>
    <t>Kesteren-PS (BVN)</t>
  </si>
  <si>
    <t>NE003RD0259</t>
  </si>
  <si>
    <t>9486</t>
  </si>
  <si>
    <t>Oude Broekweg 33a - HVP nr. 22</t>
  </si>
  <si>
    <t>4041 CT</t>
  </si>
  <si>
    <t>Kesteren</t>
  </si>
  <si>
    <t>Z04395510A</t>
  </si>
  <si>
    <t>Tiel (BVN)</t>
  </si>
  <si>
    <t>NE003RD0317</t>
  </si>
  <si>
    <t>0600</t>
  </si>
  <si>
    <t>Laan van Westroijen 99</t>
  </si>
  <si>
    <t>4002 AH</t>
  </si>
  <si>
    <t>Tiel</t>
  </si>
  <si>
    <t>Z04795010A</t>
  </si>
  <si>
    <t>Dukenburg</t>
  </si>
  <si>
    <t>NE003RD0179</t>
  </si>
  <si>
    <t>9484</t>
  </si>
  <si>
    <t>Zwaneveld 83-01 t/m 83-71</t>
  </si>
  <si>
    <t>6538 TK</t>
  </si>
  <si>
    <t>Nijmegen - Dukenburg</t>
  </si>
  <si>
    <t>Z20077010A</t>
  </si>
  <si>
    <t>Roodeschool</t>
  </si>
  <si>
    <t>NE003RD0140</t>
  </si>
  <si>
    <t>9300</t>
  </si>
  <si>
    <t>9982 CA</t>
  </si>
  <si>
    <t>Z20176310C</t>
  </si>
  <si>
    <t>Stedum</t>
  </si>
  <si>
    <t>NE003RD0017</t>
  </si>
  <si>
    <t>0209</t>
  </si>
  <si>
    <t>Stationsstraat 4</t>
  </si>
  <si>
    <t>9921 PX</t>
  </si>
  <si>
    <t>Z20176410E</t>
  </si>
  <si>
    <t>Appingedam</t>
  </si>
  <si>
    <t>NE003RD0106</t>
  </si>
  <si>
    <t>2034</t>
  </si>
  <si>
    <t>Takenslaan 1-3</t>
  </si>
  <si>
    <t>9901 ED</t>
  </si>
  <si>
    <t>Z20378210A</t>
  </si>
  <si>
    <t>Emmen</t>
  </si>
  <si>
    <t>NE003RD0114</t>
  </si>
  <si>
    <t>5114</t>
  </si>
  <si>
    <t>van Schaijkweg 55</t>
  </si>
  <si>
    <t>7811 HN</t>
  </si>
  <si>
    <t>Z20378310B</t>
  </si>
  <si>
    <t>Veenoord</t>
  </si>
  <si>
    <t>NE003RD0170</t>
  </si>
  <si>
    <t>3542</t>
  </si>
  <si>
    <t>Industrieweg 14</t>
  </si>
  <si>
    <t>7844 NV</t>
  </si>
  <si>
    <t>Z20378410A</t>
  </si>
  <si>
    <t>Coevorden</t>
  </si>
  <si>
    <t>NE003RD0119</t>
  </si>
  <si>
    <t>6045</t>
  </si>
  <si>
    <t>Wilhelminasingel 53 - 169</t>
  </si>
  <si>
    <t>7741 HD</t>
  </si>
  <si>
    <t>Z20380010A</t>
  </si>
  <si>
    <t>Hardenberg</t>
  </si>
  <si>
    <t>NE003RD0072</t>
  </si>
  <si>
    <t>6965</t>
  </si>
  <si>
    <t>De Nieuwe Haven 17</t>
  </si>
  <si>
    <t>7772 BC</t>
  </si>
  <si>
    <t>Z20480210B</t>
  </si>
  <si>
    <t>Ommen</t>
  </si>
  <si>
    <t>NE003RD0268</t>
  </si>
  <si>
    <t>5205</t>
  </si>
  <si>
    <t>Besthemerberg 1</t>
  </si>
  <si>
    <t>7731 PB</t>
  </si>
  <si>
    <t>Z20480410A</t>
  </si>
  <si>
    <t>Herfte</t>
  </si>
  <si>
    <t>NE003RD0298</t>
  </si>
  <si>
    <t>9343</t>
  </si>
  <si>
    <t>Telfordstraat 1</t>
  </si>
  <si>
    <t>8013 RL</t>
  </si>
  <si>
    <t>Zwolle Herfte</t>
  </si>
  <si>
    <t>Z20481310A</t>
  </si>
  <si>
    <t>Hessum</t>
  </si>
  <si>
    <t>NE003RD0142</t>
  </si>
  <si>
    <t>9498</t>
  </si>
  <si>
    <t>Het Lageveld 8</t>
  </si>
  <si>
    <t>7722 HV</t>
  </si>
  <si>
    <t>Z20595610A</t>
  </si>
  <si>
    <t>Vroomshoop</t>
  </si>
  <si>
    <t>NE003RD0116</t>
  </si>
  <si>
    <t>0276</t>
  </si>
  <si>
    <t>Stobbelaan 16</t>
  </si>
  <si>
    <t>7681 ZN</t>
  </si>
  <si>
    <t>Z20693910B</t>
  </si>
  <si>
    <t>Raalte</t>
  </si>
  <si>
    <t>NE003RD0192</t>
  </si>
  <si>
    <t>9458</t>
  </si>
  <si>
    <t>Schapenstraat 2</t>
  </si>
  <si>
    <t>8102 CM</t>
  </si>
  <si>
    <t>Z20694010F</t>
  </si>
  <si>
    <t>Z20694010E</t>
  </si>
  <si>
    <t>Haarle</t>
  </si>
  <si>
    <t>NE003RD0328</t>
  </si>
  <si>
    <t>1032</t>
  </si>
  <si>
    <t>Paltheweg 5</t>
  </si>
  <si>
    <t>7448 RJ</t>
  </si>
  <si>
    <t>Z20694110A</t>
  </si>
  <si>
    <t>Wierden</t>
  </si>
  <si>
    <t>NE003RD0101</t>
  </si>
  <si>
    <t>3771</t>
  </si>
  <si>
    <t>Looweg</t>
  </si>
  <si>
    <t>7641 WG</t>
  </si>
  <si>
    <t>Z20694310A</t>
  </si>
  <si>
    <t>Salland Twentetunnel</t>
  </si>
  <si>
    <t>NE003GD0035</t>
  </si>
  <si>
    <t>G. v/d Muelenweg 1</t>
  </si>
  <si>
    <t>7443 CB</t>
  </si>
  <si>
    <t>Nijverdal</t>
  </si>
  <si>
    <t>Z20893310A</t>
  </si>
  <si>
    <t>Klarenbeek</t>
  </si>
  <si>
    <t>ProRail/NS</t>
  </si>
  <si>
    <t>NE003RD0265</t>
  </si>
  <si>
    <t>9313</t>
  </si>
  <si>
    <t>N786 t.h.v. km paal 9.6</t>
  </si>
  <si>
    <t>7383 ED</t>
  </si>
  <si>
    <t>Z21088310B</t>
  </si>
  <si>
    <t>Vorden (Telerail)</t>
  </si>
  <si>
    <t>NE003RD0020</t>
  </si>
  <si>
    <t>0694</t>
  </si>
  <si>
    <t>Handelsweg</t>
  </si>
  <si>
    <t>7251 JG</t>
  </si>
  <si>
    <t>Vorden</t>
  </si>
  <si>
    <t>Z21088410B</t>
  </si>
  <si>
    <t>Ruurlo</t>
  </si>
  <si>
    <t>NE003RD0139</t>
  </si>
  <si>
    <t>0702</t>
  </si>
  <si>
    <t>Ventersteeg 2A</t>
  </si>
  <si>
    <t>7261 RP</t>
  </si>
  <si>
    <t>Z21088510D</t>
  </si>
  <si>
    <t>Lievelde</t>
  </si>
  <si>
    <t>NE003RD0305</t>
  </si>
  <si>
    <t>9348</t>
  </si>
  <si>
    <t>Stationstraat</t>
  </si>
  <si>
    <t>7137 MZ</t>
  </si>
  <si>
    <t>Z21088610D</t>
  </si>
  <si>
    <t>Winterswijk</t>
  </si>
  <si>
    <t>NE003RD0234</t>
  </si>
  <si>
    <t>9456</t>
  </si>
  <si>
    <t>Parallelweg 64</t>
  </si>
  <si>
    <t>7102 DH</t>
  </si>
  <si>
    <t>Z21194410A</t>
  </si>
  <si>
    <t>Lunteren</t>
  </si>
  <si>
    <t>NE003RD0065</t>
  </si>
  <si>
    <t>0008</t>
  </si>
  <si>
    <t>Hertenlaan 40</t>
  </si>
  <si>
    <t>6741 BH</t>
  </si>
  <si>
    <t>Z21195810A</t>
  </si>
  <si>
    <t>Ede Centrum</t>
  </si>
  <si>
    <t>NE003RD0063</t>
  </si>
  <si>
    <t>0043</t>
  </si>
  <si>
    <t>Op ten Noortlaan 4</t>
  </si>
  <si>
    <t>6711 JS</t>
  </si>
  <si>
    <t>Ede</t>
  </si>
  <si>
    <t>Z21288710A</t>
  </si>
  <si>
    <t>Didam</t>
  </si>
  <si>
    <t>NE00RGD0037</t>
  </si>
  <si>
    <t>9425</t>
  </si>
  <si>
    <t>Parallelweg 9-11</t>
  </si>
  <si>
    <t>6942 EJ</t>
  </si>
  <si>
    <t>Z21288810A</t>
  </si>
  <si>
    <t>Wehl</t>
  </si>
  <si>
    <t>NE003RD0132</t>
  </si>
  <si>
    <t>5285</t>
  </si>
  <si>
    <t>Lambertusstraat 4</t>
  </si>
  <si>
    <t>7031 BB</t>
  </si>
  <si>
    <t>Z21288910A</t>
  </si>
  <si>
    <t>Doetinchem (Telerail)</t>
  </si>
  <si>
    <t>NE003RD0100</t>
  </si>
  <si>
    <t>9414</t>
  </si>
  <si>
    <t>Lijsterbeslaan 101a</t>
  </si>
  <si>
    <t>7004 GN</t>
  </si>
  <si>
    <t>Doetinchem</t>
  </si>
  <si>
    <t>Z21289010B</t>
  </si>
  <si>
    <t>Terborg (Telerail)</t>
  </si>
  <si>
    <t>NE003RD0145</t>
  </si>
  <si>
    <t>2382</t>
  </si>
  <si>
    <t>Industrieweg 115</t>
  </si>
  <si>
    <t>7061 AP</t>
  </si>
  <si>
    <t>Terborg</t>
  </si>
  <si>
    <t>Z21289110C</t>
  </si>
  <si>
    <t>Z21289110B</t>
  </si>
  <si>
    <t>Varsseveld (Telerail)</t>
  </si>
  <si>
    <t>NE003RD0270</t>
  </si>
  <si>
    <t>7086</t>
  </si>
  <si>
    <t>Oranjestraat 30</t>
  </si>
  <si>
    <t>7051 AJ</t>
  </si>
  <si>
    <t>Varsseveld</t>
  </si>
  <si>
    <t>Z21289210C</t>
  </si>
  <si>
    <t>Aalten</t>
  </si>
  <si>
    <t>NE003RD0111</t>
  </si>
  <si>
    <t>2714</t>
  </si>
  <si>
    <t>Haartsestraat 57</t>
  </si>
  <si>
    <t>7121 WJ</t>
  </si>
  <si>
    <t>Z50393510B</t>
  </si>
  <si>
    <t>NE003RD0162</t>
  </si>
  <si>
    <t>9453</t>
  </si>
  <si>
    <t>Bredehorst 1-131</t>
  </si>
  <si>
    <t>7414 HD</t>
  </si>
  <si>
    <t>Z51295210A</t>
  </si>
  <si>
    <t>Z51295210V</t>
  </si>
  <si>
    <t>Elst (BVN)</t>
  </si>
  <si>
    <t>NE003RD0154</t>
  </si>
  <si>
    <t>0803</t>
  </si>
  <si>
    <t>Newtonweg 5</t>
  </si>
  <si>
    <t>6662 PV</t>
  </si>
  <si>
    <t>Z51495110B</t>
  </si>
  <si>
    <t>NE003RD0318</t>
  </si>
  <si>
    <t>3202</t>
  </si>
  <si>
    <t>Stationsplein 29</t>
  </si>
  <si>
    <t>6512 AB</t>
  </si>
  <si>
    <t>Z60694210B</t>
  </si>
  <si>
    <t>Almelo</t>
  </si>
  <si>
    <t>NE003RD0099</t>
  </si>
  <si>
    <t>1042</t>
  </si>
  <si>
    <t>Kolthofsingel</t>
  </si>
  <si>
    <t>7602 EM</t>
  </si>
  <si>
    <t>Z60893210D</t>
  </si>
  <si>
    <t>Apeldoorn</t>
  </si>
  <si>
    <t>NE003RD0246</t>
  </si>
  <si>
    <t>5239</t>
  </si>
  <si>
    <t>Hoofdstraat 9-15</t>
  </si>
  <si>
    <t>7311 JZ</t>
  </si>
  <si>
    <t>Z61292810A</t>
  </si>
  <si>
    <t>NE003RD0309</t>
  </si>
  <si>
    <t>0622</t>
  </si>
  <si>
    <t>Hermesweg 13</t>
  </si>
  <si>
    <t>3771 ND</t>
  </si>
  <si>
    <t>Z61394510D</t>
  </si>
  <si>
    <t>NE003RD0302</t>
  </si>
  <si>
    <t>9494</t>
  </si>
  <si>
    <t>Horsterweg HVP 57</t>
  </si>
  <si>
    <t>6715 CT</t>
  </si>
  <si>
    <t>Z75180110A</t>
  </si>
  <si>
    <t>Marienberg</t>
  </si>
  <si>
    <t>NE003RD0248</t>
  </si>
  <si>
    <t>6856</t>
  </si>
  <si>
    <t>Stationsweg 5</t>
  </si>
  <si>
    <t>7692 AA</t>
  </si>
  <si>
    <t>ZO0440010D</t>
  </si>
  <si>
    <t>Born</t>
  </si>
  <si>
    <t>NE003GD0006</t>
  </si>
  <si>
    <t>9327</t>
  </si>
  <si>
    <t>Oude Baan t.h.v. nummer 49</t>
  </si>
  <si>
    <t>6122 AL</t>
  </si>
  <si>
    <t>Buchten (Born)</t>
  </si>
  <si>
    <t>ZW0372010B</t>
  </si>
  <si>
    <t>Botlek Oost</t>
  </si>
  <si>
    <t>NE003RD0375</t>
  </si>
  <si>
    <t>9350</t>
  </si>
  <si>
    <t>Oude Maasweg 3a</t>
  </si>
  <si>
    <t>ZW1072310B</t>
  </si>
  <si>
    <t>Europoort Oost</t>
  </si>
  <si>
    <t>NE003GD0004</t>
  </si>
  <si>
    <t>9505</t>
  </si>
  <si>
    <t>Merwedeweg</t>
  </si>
  <si>
    <t>3198 LH</t>
  </si>
  <si>
    <t>ZW1172210B</t>
  </si>
  <si>
    <t>ZW1172210C</t>
  </si>
  <si>
    <t>Europoort West</t>
  </si>
  <si>
    <t>NE003GD0005</t>
  </si>
  <si>
    <t>9523</t>
  </si>
  <si>
    <t>Elbeweg 117</t>
  </si>
  <si>
    <t>3198 LC</t>
  </si>
  <si>
    <t>ZW1972610H</t>
  </si>
  <si>
    <t>Moerdijk</t>
  </si>
  <si>
    <t>NE003RD0277</t>
  </si>
  <si>
    <t>9528</t>
  </si>
  <si>
    <t>Graanweg 13B</t>
  </si>
  <si>
    <t>4782 PP</t>
  </si>
  <si>
    <t>ZW2172110A</t>
  </si>
  <si>
    <t>Pernis</t>
  </si>
  <si>
    <t>NE003RD0374</t>
  </si>
  <si>
    <t>3062</t>
  </si>
  <si>
    <t>Butaanweg 17 - Vopak</t>
  </si>
  <si>
    <t>3196 KC</t>
  </si>
  <si>
    <t>ZW2972810H</t>
  </si>
  <si>
    <t>Vlissingen Sloe</t>
  </si>
  <si>
    <t>NE003RD0125</t>
  </si>
  <si>
    <t>9432</t>
  </si>
  <si>
    <t>Binnendijk thv 12 (windmolen 6)</t>
  </si>
  <si>
    <t>4339 PK</t>
  </si>
  <si>
    <t>Nieuw en Sint Joostland</t>
  </si>
  <si>
    <t>ZW3172410B</t>
  </si>
  <si>
    <t>Waalhaven Zuid</t>
  </si>
  <si>
    <t>NE003RD0264</t>
  </si>
  <si>
    <t>9355</t>
  </si>
  <si>
    <t>Heijplaatstraat 21 / Haven 2600</t>
  </si>
  <si>
    <t>3089 JB</t>
  </si>
  <si>
    <t>Rotterdam Heijplaat</t>
  </si>
  <si>
    <t>ZW3472910A</t>
  </si>
  <si>
    <t>Sluiskil 2</t>
  </si>
  <si>
    <t>NE003GD0007</t>
  </si>
  <si>
    <t>9527</t>
  </si>
  <si>
    <t>Finlandweg 2</t>
  </si>
  <si>
    <t>4554 LW</t>
  </si>
  <si>
    <t>Westdorpe</t>
  </si>
  <si>
    <t>SiteNrRef</t>
  </si>
  <si>
    <t>Match</t>
  </si>
  <si>
    <t>Grondeignaar</t>
  </si>
  <si>
    <t>Exploitatie</t>
  </si>
  <si>
    <t>Exploitatie niet mogelijk of nvt</t>
  </si>
  <si>
    <t>A08304110B</t>
  </si>
  <si>
    <t>derden</t>
  </si>
  <si>
    <t>A09410210C</t>
  </si>
  <si>
    <t>Utrecht Noord</t>
  </si>
  <si>
    <t>A09410310C</t>
  </si>
  <si>
    <t>Utrecht Noord 2</t>
  </si>
  <si>
    <t>1107</t>
  </si>
  <si>
    <t>Schalkwijk</t>
  </si>
  <si>
    <t>Exploitatie mogelijk</t>
  </si>
  <si>
    <t>dubbel check</t>
  </si>
  <si>
    <t>Utrecht CS2</t>
  </si>
  <si>
    <t>1108</t>
  </si>
  <si>
    <t>A54710510C</t>
  </si>
  <si>
    <t>E04645210D</t>
  </si>
  <si>
    <t>Bussereind</t>
  </si>
  <si>
    <t>E12235510E</t>
  </si>
  <si>
    <t>Dit is het station</t>
  </si>
  <si>
    <t>Eigenaar mast is ProRail</t>
  </si>
  <si>
    <t>Grou</t>
  </si>
  <si>
    <t>Z21088410C</t>
  </si>
  <si>
    <t>NIeuwbouwmast VR2</t>
  </si>
  <si>
    <t>1008</t>
  </si>
  <si>
    <t>Hemspoortunnel</t>
  </si>
  <si>
    <t>E06728310A</t>
  </si>
  <si>
    <t>Klimmen Ransdaal Landelijk (P)</t>
  </si>
  <si>
    <t>HSL3007Z</t>
  </si>
  <si>
    <t>Rotterdam Noordrand Zuid</t>
  </si>
  <si>
    <t>Z03793810A</t>
  </si>
  <si>
    <t>Arnhem Dive Under</t>
  </si>
  <si>
    <t>A50612710A</t>
  </si>
  <si>
    <t>Amersfoort Dive-under</t>
  </si>
  <si>
    <t>Antennehoogte GSM-R</t>
  </si>
  <si>
    <t>Sector</t>
  </si>
  <si>
    <t>Type</t>
  </si>
  <si>
    <t>Status Site</t>
  </si>
  <si>
    <t>Azimuth</t>
  </si>
  <si>
    <t>CID</t>
  </si>
  <si>
    <t>Height</t>
  </si>
  <si>
    <t>PowerSplitter</t>
  </si>
  <si>
    <t>#TRX</t>
  </si>
  <si>
    <t>BSIC</t>
  </si>
  <si>
    <t>BCCH</t>
  </si>
  <si>
    <t>TCH</t>
  </si>
  <si>
    <t>BS41</t>
  </si>
  <si>
    <t>&gt;=M9</t>
  </si>
  <si>
    <t>1-4</t>
  </si>
  <si>
    <t>1-0</t>
  </si>
  <si>
    <t>1-1</t>
  </si>
  <si>
    <t>1-7</t>
  </si>
  <si>
    <t>BS241</t>
  </si>
  <si>
    <t>1-2</t>
  </si>
  <si>
    <t>1-5</t>
  </si>
  <si>
    <t>1-6</t>
  </si>
  <si>
    <t>BS40</t>
  </si>
  <si>
    <t>1-3</t>
  </si>
  <si>
    <t>2-way</t>
  </si>
  <si>
    <t>BS241 II</t>
  </si>
  <si>
    <t>955 957</t>
  </si>
  <si>
    <t>BS240 II</t>
  </si>
  <si>
    <t>955 957 965</t>
  </si>
  <si>
    <t>Flexi EDGE</t>
  </si>
  <si>
    <t>A16100710A</t>
  </si>
  <si>
    <t>Drontermeer Spoortunnel (2)</t>
  </si>
  <si>
    <t>3-way</t>
  </si>
  <si>
    <t>BS240</t>
  </si>
  <si>
    <t>971 973</t>
  </si>
  <si>
    <t>10dB</t>
  </si>
  <si>
    <t>957 969</t>
  </si>
  <si>
    <t>963 967 971</t>
  </si>
  <si>
    <t xml:space="preserve"> 7dB</t>
  </si>
  <si>
    <t>BS40 T</t>
  </si>
  <si>
    <t>962 964</t>
  </si>
  <si>
    <t>963 965</t>
  </si>
  <si>
    <t>967 971</t>
  </si>
  <si>
    <t>956 966</t>
  </si>
  <si>
    <t>BS40 II</t>
  </si>
  <si>
    <t>956 963</t>
  </si>
  <si>
    <t>955 957 967</t>
  </si>
  <si>
    <t>960 964</t>
  </si>
  <si>
    <t>960 964 967</t>
  </si>
  <si>
    <t>&lt;M9</t>
  </si>
  <si>
    <t>10031_RL1</t>
  </si>
  <si>
    <t>Tunnel Schiphol</t>
  </si>
  <si>
    <t>Axell Wireless CSF924-R (FO)</t>
  </si>
  <si>
    <t>0</t>
  </si>
  <si>
    <t>10031_RL2</t>
  </si>
  <si>
    <t>10031_RL3</t>
  </si>
  <si>
    <t>10031_RL4</t>
  </si>
  <si>
    <t>10031_RL5</t>
  </si>
  <si>
    <t>10031_RL6</t>
  </si>
  <si>
    <t>10031_RL7</t>
  </si>
  <si>
    <t>10031_RL8</t>
  </si>
  <si>
    <t>10031_RL9</t>
  </si>
  <si>
    <t>10033_RL1</t>
  </si>
  <si>
    <t>10033_RL2</t>
  </si>
  <si>
    <t>10033_RL3</t>
  </si>
  <si>
    <t>10033_RL4</t>
  </si>
  <si>
    <t>10033_RL5</t>
  </si>
  <si>
    <t>10033_RL6</t>
  </si>
  <si>
    <t>10033_RL7</t>
  </si>
  <si>
    <t>10033_RL8</t>
  </si>
  <si>
    <t>10033_RL9</t>
  </si>
  <si>
    <t>Powerwave AR1100/802 #2 Channel</t>
  </si>
  <si>
    <t>333</t>
  </si>
  <si>
    <t>10351_AS1</t>
  </si>
  <si>
    <t>Siemens Tunnel Repeater</t>
  </si>
  <si>
    <t>10351_AS2</t>
  </si>
  <si>
    <t>10351_AS3</t>
  </si>
  <si>
    <t>10351_AS4</t>
  </si>
  <si>
    <t>10351_AS5</t>
  </si>
  <si>
    <t>10351_AS6</t>
  </si>
  <si>
    <t>10361_AS1</t>
  </si>
  <si>
    <t>Velsertunnel repeater</t>
  </si>
  <si>
    <t>10361_AS2</t>
  </si>
  <si>
    <t>10361_AS3</t>
  </si>
  <si>
    <t>10361_AS4</t>
  </si>
  <si>
    <t>10361_AS5</t>
  </si>
  <si>
    <t>14361_AS1</t>
  </si>
  <si>
    <t>Best Spoortunnel North Tunnel Entrance</t>
  </si>
  <si>
    <t>Axell Wireless CSF922-R (FO)</t>
  </si>
  <si>
    <t>14361_AS2</t>
  </si>
  <si>
    <t>Best Spoortunnel South Tunnel Entrance</t>
  </si>
  <si>
    <t>16131_RL01</t>
  </si>
  <si>
    <t>Tunnel Delft</t>
  </si>
  <si>
    <t>16131_RL02</t>
  </si>
  <si>
    <t>16131_RL03</t>
  </si>
  <si>
    <t>16131_RL04</t>
  </si>
  <si>
    <t>16131_RL05</t>
  </si>
  <si>
    <t>16131_RL06</t>
  </si>
  <si>
    <t>16132_RL01</t>
  </si>
  <si>
    <t>16132_RL02</t>
  </si>
  <si>
    <t>16132_RL03</t>
  </si>
  <si>
    <t>16132_RL04</t>
  </si>
  <si>
    <t>16132_RL05</t>
  </si>
  <si>
    <t>16132_RL06</t>
  </si>
  <si>
    <t>17101_AS1</t>
  </si>
  <si>
    <t>Blaak North (Blaak Station)</t>
  </si>
  <si>
    <t>17101_AS2</t>
  </si>
  <si>
    <t>17101_AS3</t>
  </si>
  <si>
    <t>17101_AS4</t>
  </si>
  <si>
    <t>17111_AS</t>
  </si>
  <si>
    <t>17121_AS10</t>
  </si>
  <si>
    <t>Blaak South (Blaak station)</t>
  </si>
  <si>
    <t>17121_AS11</t>
  </si>
  <si>
    <t>17121_AS5</t>
  </si>
  <si>
    <t>17121_AS6</t>
  </si>
  <si>
    <t>17121_AS7</t>
  </si>
  <si>
    <t>17121_AS8</t>
  </si>
  <si>
    <t>17121_AS9</t>
  </si>
  <si>
    <t>17131_AS1</t>
  </si>
  <si>
    <t>Barendrecht Overkapping National tracks</t>
  </si>
  <si>
    <t>17131_AS2</t>
  </si>
  <si>
    <t>17131_AS3</t>
  </si>
  <si>
    <t>Barendrecht Overkapping Goederen tracks</t>
  </si>
  <si>
    <t>17131_AS4</t>
  </si>
  <si>
    <t>17131_AS5</t>
  </si>
  <si>
    <t>Barendrecht Overkapping HSL tracks</t>
  </si>
  <si>
    <t>17131_AS6</t>
  </si>
  <si>
    <t>18811_AS01</t>
  </si>
  <si>
    <t>Zevenaar Spoortunnel</t>
  </si>
  <si>
    <t>18811_AS02</t>
  </si>
  <si>
    <t>18811_ASCE</t>
  </si>
  <si>
    <t>18812_AS01</t>
  </si>
  <si>
    <t>18812_AS02</t>
  </si>
  <si>
    <t>18812_ASCE</t>
  </si>
  <si>
    <t>30031_AS2</t>
  </si>
  <si>
    <t>Tunnel Groene Hart</t>
  </si>
  <si>
    <t>30031_AS4</t>
  </si>
  <si>
    <t>30031_AS6</t>
  </si>
  <si>
    <t>30031_AS8</t>
  </si>
  <si>
    <t>30041_AS1</t>
  </si>
  <si>
    <t>30041_AS3</t>
  </si>
  <si>
    <t>30041_AS5</t>
  </si>
  <si>
    <t>30041_AS7</t>
  </si>
  <si>
    <t>30061_AS1</t>
  </si>
  <si>
    <t>Cutting Bergsenhoek South</t>
  </si>
  <si>
    <t>30061_AS2</t>
  </si>
  <si>
    <t>Cutting Bergsenhoek North</t>
  </si>
  <si>
    <t>30071_AS1</t>
  </si>
  <si>
    <t>Tunnel Rotterdam Noordrand</t>
  </si>
  <si>
    <t>30071_AS2</t>
  </si>
  <si>
    <t>30071_AS3</t>
  </si>
  <si>
    <t>30071_AS4</t>
  </si>
  <si>
    <t>30071_AS5</t>
  </si>
  <si>
    <t>30071_AS6</t>
  </si>
  <si>
    <t>30131_AS1</t>
  </si>
  <si>
    <t>Prinsenbeek Open Bak</t>
  </si>
  <si>
    <t>30131_AS2</t>
  </si>
  <si>
    <t>30151_AS1</t>
  </si>
  <si>
    <t>Galder Open Bak</t>
  </si>
  <si>
    <t>30221_AS1</t>
  </si>
  <si>
    <t>30221_AS2</t>
  </si>
  <si>
    <t>30231_AS1</t>
  </si>
  <si>
    <t>30241_AS7</t>
  </si>
  <si>
    <t>Barendrecht Dive-Under</t>
  </si>
  <si>
    <t>30241_AS8</t>
  </si>
  <si>
    <t>41431_RPT1</t>
  </si>
  <si>
    <t>AMS CS Repeater Northern Hall</t>
  </si>
  <si>
    <t>41431_RPT2</t>
  </si>
  <si>
    <t>AMS CS Repeater Middle Hall</t>
  </si>
  <si>
    <t>41431_RPT3</t>
  </si>
  <si>
    <t>AMS CS Repeater Southern Hall</t>
  </si>
  <si>
    <t>41431_RPT4</t>
  </si>
  <si>
    <t>AMS CS Repeater Eastern Passage</t>
  </si>
  <si>
    <t>41432_RPT1</t>
  </si>
  <si>
    <t>41432_RPT2</t>
  </si>
  <si>
    <t>41432_RPT3</t>
  </si>
  <si>
    <t>50061_RL01</t>
  </si>
  <si>
    <t>Drontermeer Spoortunnel West Location</t>
  </si>
  <si>
    <t>50061_RL02</t>
  </si>
  <si>
    <t>Drontermeer Spoortunnel East Location</t>
  </si>
  <si>
    <t>50071_RL01</t>
  </si>
  <si>
    <t>50071_RL02</t>
  </si>
  <si>
    <t>A09614510A</t>
  </si>
  <si>
    <t>Amsterdam Amstel Station Tourniquet</t>
  </si>
  <si>
    <t>Coiler BR-900-R Band Repeater</t>
  </si>
  <si>
    <t>30</t>
  </si>
  <si>
    <t>A12814310A</t>
  </si>
  <si>
    <t>Weesp Station Tourniquet</t>
  </si>
  <si>
    <t>88</t>
  </si>
  <si>
    <t>A13514410A</t>
  </si>
  <si>
    <t>Almere Centrum Station Tourniquet</t>
  </si>
  <si>
    <t>154</t>
  </si>
  <si>
    <t>A14514610A</t>
  </si>
  <si>
    <t>Amsterdam Lelylaan Station Tourniquet Zuid</t>
  </si>
  <si>
    <t>215</t>
  </si>
  <si>
    <t>A14514710A</t>
  </si>
  <si>
    <t>Amsterdam Leylaan Station Tourniquet Noord</t>
  </si>
  <si>
    <t>2</t>
  </si>
  <si>
    <t>BET2004_AS1</t>
  </si>
  <si>
    <t>Pannerdensch Kanaal Spoortunnel</t>
  </si>
  <si>
    <t>BET2004_AS2</t>
  </si>
  <si>
    <t>BET2004_AS3</t>
  </si>
  <si>
    <t>BET2004_ASCE</t>
  </si>
  <si>
    <t>6</t>
  </si>
  <si>
    <t>240</t>
  </si>
  <si>
    <t>E12335310A</t>
  </si>
  <si>
    <t>Breda OVT</t>
  </si>
  <si>
    <t>Axell Wireless CSR922-R (RF)</t>
  </si>
  <si>
    <t>258</t>
  </si>
  <si>
    <t>R13250810A</t>
  </si>
  <si>
    <t>Capelle Ad Ijssel Repeater</t>
  </si>
  <si>
    <t>60</t>
  </si>
  <si>
    <t>261</t>
  </si>
  <si>
    <t>30241_CE</t>
  </si>
  <si>
    <t>Powerwave AR1100/804 #4 Channel</t>
  </si>
  <si>
    <t>15061
30181</t>
  </si>
  <si>
    <t>1-1
1-0</t>
  </si>
  <si>
    <t>960
962</t>
  </si>
  <si>
    <t>Naam</t>
  </si>
  <si>
    <t>SitenrNokia</t>
  </si>
  <si>
    <t>Landlord I (masteigenaar)</t>
  </si>
  <si>
    <t>Landlord II (grondeigenaar)</t>
  </si>
  <si>
    <t>Vnummer</t>
  </si>
  <si>
    <t>Vnaam</t>
  </si>
  <si>
    <t>BTS Dieren</t>
  </si>
  <si>
    <t>BTS</t>
  </si>
  <si>
    <t>Cellnex</t>
  </si>
  <si>
    <t>V148686</t>
  </si>
  <si>
    <t>V148686 BSC Asd-RAI-BSC8 &gt; BTS Dieren</t>
  </si>
  <si>
    <t>BTS Lunteren</t>
  </si>
  <si>
    <t>KPN</t>
  </si>
  <si>
    <t>V160727</t>
  </si>
  <si>
    <t>V160727 BSC Rt-Wah-BSC6 &gt; BTS Lunteren</t>
  </si>
  <si>
    <t>BTS Wolfheze</t>
  </si>
  <si>
    <t>V149010</t>
  </si>
  <si>
    <t>V149010 BSC Rt-Wah-BSC6 &gt; BTS Wolfheze</t>
  </si>
  <si>
    <t>BTS Ede Centrum</t>
  </si>
  <si>
    <t>V150796</t>
  </si>
  <si>
    <t>V150796 BSC Rt-Wah-BSC6 &gt; BTS Ede Centrum</t>
  </si>
  <si>
    <t>BTS Schardam</t>
  </si>
  <si>
    <t>V149519</t>
  </si>
  <si>
    <t>V149519 BSC Rt-Wah-BSC4 &gt; BTS Schardam</t>
  </si>
  <si>
    <t>BTS Heemstede</t>
  </si>
  <si>
    <t>Single site landlord</t>
  </si>
  <si>
    <t>Stichting Beko</t>
  </si>
  <si>
    <t>BTS Stedum</t>
  </si>
  <si>
    <t>KPN (mast)</t>
  </si>
  <si>
    <t>NS Vastgoed</t>
  </si>
  <si>
    <t>V147871</t>
  </si>
  <si>
    <t>V147871 BSC Asd-RAI-BSC8 &gt; BTS Stedum</t>
  </si>
  <si>
    <t>BTS Hazerswoude Dorp</t>
  </si>
  <si>
    <t>Novec</t>
  </si>
  <si>
    <t>V150845</t>
  </si>
  <si>
    <t>V150845 BSC Rt-Wah-BSC5 &gt; BTS Hazerswoude Dorp</t>
  </si>
  <si>
    <t>BTS Rijssen</t>
  </si>
  <si>
    <t>BTS Vroomshoop</t>
  </si>
  <si>
    <t>V147702</t>
  </si>
  <si>
    <t>V147702 BSC Asd-RAI-BSC8 &gt; BTS Vroomshoop</t>
  </si>
  <si>
    <t>BTS Hillegom</t>
  </si>
  <si>
    <t>BTS Den Helder</t>
  </si>
  <si>
    <t>Alticom BV</t>
  </si>
  <si>
    <t>V147906</t>
  </si>
  <si>
    <t>V147906 BSC Rt-Wah-BSC4 &gt; BTS Den Helder</t>
  </si>
  <si>
    <t>BTS Beverwijk</t>
  </si>
  <si>
    <t>V160733</t>
  </si>
  <si>
    <t>V160733 BSC Rt-Wah-BSC4 &gt; BTS Beverwijk</t>
  </si>
  <si>
    <t>BTS Oisterwijk</t>
  </si>
  <si>
    <t>V148678</t>
  </si>
  <si>
    <t>V148678 BSC Asd-RAI-BSC2 &gt; BTS Oisterwijk</t>
  </si>
  <si>
    <t>BTS Harlingen</t>
  </si>
  <si>
    <t>V146949</t>
  </si>
  <si>
    <t>V146949 BSC Asd-RAI-BSC8 &gt; BTS Harlingen</t>
  </si>
  <si>
    <t>BTS Leeuwarden</t>
  </si>
  <si>
    <t>V151598</t>
  </si>
  <si>
    <t>V151598 BSC Asd-RAI-BSC8 &gt; BTS Leeuwarden</t>
  </si>
  <si>
    <t>BTS Bussereind</t>
  </si>
  <si>
    <t>V7341525</t>
  </si>
  <si>
    <t>V7341525 BSC Asd-RAI-BSC7 &gt; BTS Bussereind</t>
  </si>
  <si>
    <t>BTS Hegelsom</t>
  </si>
  <si>
    <t>V146943</t>
  </si>
  <si>
    <t>V146943 BSC Asd-RAI-BSC7 &gt; BTS Hegelsom Horst</t>
  </si>
  <si>
    <t>BTS Roermond</t>
  </si>
  <si>
    <t>VVE Arlo-Roermond</t>
  </si>
  <si>
    <t>V158170</t>
  </si>
  <si>
    <t>V158170 BSC Asd-RAI-BSC7 &gt; BTS Roermond</t>
  </si>
  <si>
    <t>BTS Nieuwerkerk a/d IJssel</t>
  </si>
  <si>
    <t>V147740</t>
  </si>
  <si>
    <t>V147740 BSC Rt-Wah-BSC5 &gt; BTS Nieuwerkerk a/d IJss</t>
  </si>
  <si>
    <t>BTS Rotterdam Maasvlakte 2</t>
  </si>
  <si>
    <t>V7208685</t>
  </si>
  <si>
    <t>V7208685 BSC Rt-Wah-BSC5 &gt; BTS Rt Maasvlakte 2</t>
  </si>
  <si>
    <t>BTS Rozenburg</t>
  </si>
  <si>
    <t>V147742</t>
  </si>
  <si>
    <t>V147742 BSC Rt-Wah-BSC5 &gt; BTS Rozenburg</t>
  </si>
  <si>
    <t>BTS Arkel</t>
  </si>
  <si>
    <t>V150841</t>
  </si>
  <si>
    <t>V150841 BSC Rt-Wah-BSC6&gt; BTS Arkel</t>
  </si>
  <si>
    <t>BTS Tiel</t>
  </si>
  <si>
    <t>Kampen, van der Wal</t>
  </si>
  <si>
    <t>V7192206</t>
  </si>
  <si>
    <t>V7192206 BSC Asd-RAI-BSC2 &gt; BTS Tiel</t>
  </si>
  <si>
    <t>BTS Terschuur</t>
  </si>
  <si>
    <t>V151912</t>
  </si>
  <si>
    <t>V151912 BSC Rt-Wah-BSC6 &gt; BTS Terschuur</t>
  </si>
  <si>
    <t>BTS Barneveld</t>
  </si>
  <si>
    <t>Kampen van der Wal</t>
  </si>
  <si>
    <t>V149500</t>
  </si>
  <si>
    <t>V149500 BSC Rt-Wah-BSC6 &gt; BTS Barneveld</t>
  </si>
  <si>
    <t>BTS Meppel</t>
  </si>
  <si>
    <t>V149374</t>
  </si>
  <si>
    <t>V149374 BSC Asd-RAI-BSC8 &gt; BTS Meppel</t>
  </si>
  <si>
    <t>BTS Steenwijk</t>
  </si>
  <si>
    <t>BTS Assel</t>
  </si>
  <si>
    <t>V147709</t>
  </si>
  <si>
    <t>V147709 BSC Asd-RAI-BSC8 &gt; BTS Assel</t>
  </si>
  <si>
    <t>BTS Olst</t>
  </si>
  <si>
    <t>V147707</t>
  </si>
  <si>
    <t>V147707 BSC Asd-RAI-BSC8 &gt; BTS Olst</t>
  </si>
  <si>
    <t>BTS Zwolle West</t>
  </si>
  <si>
    <t>V176489</t>
  </si>
  <si>
    <t>V176489 BSC Asd-RAI-BSC8 &gt; BTS Zwolle West</t>
  </si>
  <si>
    <t>BTS Stroe</t>
  </si>
  <si>
    <t>V151662</t>
  </si>
  <si>
    <t>V151662 BSC Rt-Wah-BSC6 &gt; BTS Stroe</t>
  </si>
  <si>
    <t>BTS Vorden</t>
  </si>
  <si>
    <t>BTS Ruurlo</t>
  </si>
  <si>
    <t>Omroepmasten BV</t>
  </si>
  <si>
    <t>BTS Tynaarlo</t>
  </si>
  <si>
    <t>0737</t>
  </si>
  <si>
    <t>V157712</t>
  </si>
  <si>
    <t>V157712 BSC Asd-RAI-BSC8 &gt; BTS Tynaarlo</t>
  </si>
  <si>
    <t>BTS Oldenzaal</t>
  </si>
  <si>
    <t>Gemeente Oldenzaal</t>
  </si>
  <si>
    <t>V7300917</t>
  </si>
  <si>
    <t>V7300917 BSC Asd-RAI-BSC8 &gt; BTS Oldenzaal</t>
  </si>
  <si>
    <t>BTS Elst</t>
  </si>
  <si>
    <t>V156803</t>
  </si>
  <si>
    <t>V156803 BSC Rt-Wah-BSC6 &gt; BTS Elst</t>
  </si>
  <si>
    <t>BTS De Steeg</t>
  </si>
  <si>
    <t>Gemeeente Rheden</t>
  </si>
  <si>
    <t>V150521</t>
  </si>
  <si>
    <t>V150521 BSC Rt-Wah-BSC6 &gt; BTS De Steeg</t>
  </si>
  <si>
    <t>BTS Dodewaard</t>
  </si>
  <si>
    <t>Bet08-758A</t>
  </si>
  <si>
    <t>V159734</t>
  </si>
  <si>
    <t>V159734 BSC Asd-RAI-BSC2 &gt; BTS Dodewaard</t>
  </si>
  <si>
    <t>BTS Etten Leur</t>
  </si>
  <si>
    <t>V149568</t>
  </si>
  <si>
    <t>V149568 BSC Asd-RAI-BSC2 &gt; BTS Etten Leur</t>
  </si>
  <si>
    <t>BTS Enkhuizen</t>
  </si>
  <si>
    <t>V147725</t>
  </si>
  <si>
    <t>V147725 BSC Rt-Wah-BSC4 &gt; BTS Enkhuizen</t>
  </si>
  <si>
    <t>BTS Rosmalen</t>
  </si>
  <si>
    <t>0880</t>
  </si>
  <si>
    <t>WIG (Netherlands) BV</t>
  </si>
  <si>
    <t>BTS Tilburg Centrum</t>
  </si>
  <si>
    <t>BTS Zaltbommel</t>
  </si>
  <si>
    <t>V149498</t>
  </si>
  <si>
    <t>V149498 BSC Asd-RAI-BSC2 &gt; BTS Zaltbommel</t>
  </si>
  <si>
    <t>BTS Lutterade</t>
  </si>
  <si>
    <t>Stichting Zowonen</t>
  </si>
  <si>
    <t>V149566</t>
  </si>
  <si>
    <t>V149566 BSC Asd-RAI-BSC7 &gt; BTS Lutterade</t>
  </si>
  <si>
    <t>BTS Rotterdam Botlek</t>
  </si>
  <si>
    <t>V147713</t>
  </si>
  <si>
    <t>V147713 BSC Rt-Wah-BSC5 &gt; BTS Rotterdam Botlek</t>
  </si>
  <si>
    <t>BTS Leerdam</t>
  </si>
  <si>
    <t>V7186905</t>
  </si>
  <si>
    <t>V7186905 BSC Rt-Wah-BSC6 &gt; BTS Leerdam</t>
  </si>
  <si>
    <t>BTS Zwaagwesteinde</t>
  </si>
  <si>
    <t>BTS Haarle</t>
  </si>
  <si>
    <t>BTS Almelo</t>
  </si>
  <si>
    <t>V148690</t>
  </si>
  <si>
    <t>V148690 BSC Asd-RAI-BSC8 &gt; BTS Almelo</t>
  </si>
  <si>
    <t>BTS Roosendaal CS</t>
  </si>
  <si>
    <t>BTS Hoorn</t>
  </si>
  <si>
    <t>BTS Spaubeek</t>
  </si>
  <si>
    <t>V148997</t>
  </si>
  <si>
    <t>V148997 BSC Asd-RAI-BSC7 &gt; BTS Spaubeek</t>
  </si>
  <si>
    <t>BTS Arnhem</t>
  </si>
  <si>
    <t>V7186878</t>
  </si>
  <si>
    <t>V7186878 BSC Rt-Wah-BSC6 &gt; BTS Arnhem</t>
  </si>
  <si>
    <t>BTS Nijmegen Oost</t>
  </si>
  <si>
    <t>Katholieke Universitiet Nijmegen</t>
  </si>
  <si>
    <t>BTS Lelystad Noord</t>
  </si>
  <si>
    <t>Hoving projecten</t>
  </si>
  <si>
    <t>V148662</t>
  </si>
  <si>
    <t>V148662 BSC Rt-Wah-BSC6 &gt; BTS Lelystad Noord</t>
  </si>
  <si>
    <t>BTS Gellicum</t>
  </si>
  <si>
    <t>Bet12-468A</t>
  </si>
  <si>
    <t>V225937</t>
  </si>
  <si>
    <t>V225937 BSC Asd-RAI-BSC2 &gt; BTS Gellicum</t>
  </si>
  <si>
    <t>BTS Best</t>
  </si>
  <si>
    <t>V7341633</t>
  </si>
  <si>
    <t>V7341633 BSC Asd-RAI-BSC2 &gt; BTS Best</t>
  </si>
  <si>
    <t>BTS Bosschenhoofd</t>
  </si>
  <si>
    <t>1879</t>
  </si>
  <si>
    <t>Oude Antwerpsepostbaan 85</t>
  </si>
  <si>
    <t>4744 RG</t>
  </si>
  <si>
    <t>Brabant Water BV</t>
  </si>
  <si>
    <t>BTS Alphen a/d Rijn</t>
  </si>
  <si>
    <t>V7263738</t>
  </si>
  <si>
    <t>V7263738 BSC Rt-Wah-BSC5 &gt; BTS Alphen a/d Rijn</t>
  </si>
  <si>
    <t>BTS Appingedam</t>
  </si>
  <si>
    <t>V149018</t>
  </si>
  <si>
    <t>V149018 BSC Asd-RAI-BSC8 &gt; BTS Appingedam</t>
  </si>
  <si>
    <t>BTS Eindhoven</t>
  </si>
  <si>
    <t>BTS Goor</t>
  </si>
  <si>
    <t>BTS Grouw</t>
  </si>
  <si>
    <t>BTS Kathagen</t>
  </si>
  <si>
    <t>V154584</t>
  </si>
  <si>
    <t>V154584 BSC Asd-RAI-BSC7 &gt; BTS Kathagen</t>
  </si>
  <si>
    <t>BTS Terborg</t>
  </si>
  <si>
    <t>BTS Flexi</t>
  </si>
  <si>
    <t>Stichting Azora</t>
  </si>
  <si>
    <t>BTS Overveen</t>
  </si>
  <si>
    <t>2466</t>
  </si>
  <si>
    <t>Tetterodeweg 15</t>
  </si>
  <si>
    <t>2051 EG</t>
  </si>
  <si>
    <t>Bovelander &amp; Bovelander Tettrode</t>
  </si>
  <si>
    <t>V160099</t>
  </si>
  <si>
    <t>V160099 BSC Rt-Wah-BSC4 &gt; BTS Overveen</t>
  </si>
  <si>
    <t>BTS Sneek</t>
  </si>
  <si>
    <t>V151594</t>
  </si>
  <si>
    <t>V151594 BSC Asd-RAI-BSC8 &gt; BTS Sneek</t>
  </si>
  <si>
    <t>BTS Holten</t>
  </si>
  <si>
    <t>V147727</t>
  </si>
  <si>
    <t>V147727 BSC Asd-RAI-BSC8 &gt; BTS Holten</t>
  </si>
  <si>
    <t>BTS Goes</t>
  </si>
  <si>
    <t>BTS Winschoten</t>
  </si>
  <si>
    <t>BTS Den Haag CS</t>
  </si>
  <si>
    <t>Vestia</t>
  </si>
  <si>
    <t>V7262541</t>
  </si>
  <si>
    <t>V7262541 BSC Rt-Wah-BSC5 &gt; BTS Den Haag CS</t>
  </si>
  <si>
    <t>BTS Bleiswijk</t>
  </si>
  <si>
    <t>BTS Breda Centrum</t>
  </si>
  <si>
    <t>V7286337</t>
  </si>
  <si>
    <t>V7286337 BSC Asd-RAI-BSC2 &gt; BTS Breda Centrum</t>
  </si>
  <si>
    <t>BTS Nunspeet</t>
  </si>
  <si>
    <t>V156298</t>
  </si>
  <si>
    <t>V156298 BSC Asd-RAI-BSC8 &gt; BTS Nunspeet</t>
  </si>
  <si>
    <t>BTS Nieuweschans</t>
  </si>
  <si>
    <t>V147561</t>
  </si>
  <si>
    <t>V147561 BSC Asd-RAI-BSC8 &gt; BTS Nieuweschans</t>
  </si>
  <si>
    <t>BTS Zuidbroek</t>
  </si>
  <si>
    <t>BTS Amsterdam CS</t>
  </si>
  <si>
    <t>Havengebouw Amsterdam NV</t>
  </si>
  <si>
    <t>V158134</t>
  </si>
  <si>
    <t>V158134 BSC Rt-Wah-BSC4 &gt; BTS Amsterdam CS</t>
  </si>
  <si>
    <t>BTS Zandvoort</t>
  </si>
  <si>
    <t>Jansen en Kooy VOF</t>
  </si>
  <si>
    <t>BTS Harde P Kraaienberg A28</t>
  </si>
  <si>
    <t>BTS Rotterdam Ziekenhuis</t>
  </si>
  <si>
    <t>Sticchting Franciscus Gasthuis</t>
  </si>
  <si>
    <t>V7311636</t>
  </si>
  <si>
    <t>V7311636 BSC Rt-Wah-BSC5 &gt; BTS R.dam Ziekenhuis</t>
  </si>
  <si>
    <t>BTS Hoogvliet</t>
  </si>
  <si>
    <t>V158529</t>
  </si>
  <si>
    <t>V158529 BSC Rt-Wah-BSC5 &gt; BTS Hoogvliet</t>
  </si>
  <si>
    <t>BTS Aalten</t>
  </si>
  <si>
    <t>BTS Leiden Oost</t>
  </si>
  <si>
    <t>2722/9337</t>
  </si>
  <si>
    <t>Duwo Stichting (9337)</t>
  </si>
  <si>
    <t>V158681</t>
  </si>
  <si>
    <t>V158681 BSC Rt-Wah-BSC5 &gt; BTS Leiden Oost</t>
  </si>
  <si>
    <t>BTS Enschede</t>
  </si>
  <si>
    <t>2927/9413</t>
  </si>
  <si>
    <t>Sesam BV</t>
  </si>
  <si>
    <t>V147705</t>
  </si>
  <si>
    <t>V147705 BSC Asd-RAI-BSC8 &gt; BTS Enschede</t>
  </si>
  <si>
    <t>BTS Schin op Geul</t>
  </si>
  <si>
    <t>Vodafone</t>
  </si>
  <si>
    <t>V147555</t>
  </si>
  <si>
    <t>V147555 BSC Asd-RAI-BSC7 &gt; BTS Schin op Geul</t>
  </si>
  <si>
    <t>BTS Sas van Gent</t>
  </si>
  <si>
    <t>V146950</t>
  </si>
  <si>
    <t>V146950 BSC Asd-RAI-BSC2 &gt; BTS Sas van Gent</t>
  </si>
  <si>
    <t>BTS Rotterdam Pernis (NCBG)</t>
  </si>
  <si>
    <t>Butaanweg nabij huisnr. 50</t>
  </si>
  <si>
    <t>V7208676</t>
  </si>
  <si>
    <t>V7208676 BSC Rt-Wah-BSC5 &gt; BTS Rotterdam Pernis</t>
  </si>
  <si>
    <t>BTS Heerlen</t>
  </si>
  <si>
    <t>Dudoklaan 3</t>
  </si>
  <si>
    <t>6411 RT</t>
  </si>
  <si>
    <t>Particulier</t>
  </si>
  <si>
    <t>BTS Nijmegen Noord</t>
  </si>
  <si>
    <t>Mobiel matschappij Holland NV</t>
  </si>
  <si>
    <t>BTS Baarn</t>
  </si>
  <si>
    <t>BTS Oudenbosch</t>
  </si>
  <si>
    <t>CIF Holding</t>
  </si>
  <si>
    <t>V149564</t>
  </si>
  <si>
    <t>V149564 BSC Asd-RAI-BSC2 &gt; BTS Oudenbosch</t>
  </si>
  <si>
    <t>BTS Lelystad</t>
  </si>
  <si>
    <t>V7280226</t>
  </si>
  <si>
    <t>V7280226 BSC Rt-Wah-BSC6 &gt; BTS Lelystad (LL)</t>
  </si>
  <si>
    <t>BTS Grijpskerk</t>
  </si>
  <si>
    <t>BTS Winsum</t>
  </si>
  <si>
    <t>V149439</t>
  </si>
  <si>
    <t>V149439 BSC Asd-RAI-BSC8 &gt; BTS Winsum</t>
  </si>
  <si>
    <t>BTS Uithuizen</t>
  </si>
  <si>
    <t>Particuier</t>
  </si>
  <si>
    <t>BTS Heerhugowaard</t>
  </si>
  <si>
    <t>V148664</t>
  </si>
  <si>
    <t>V148664 BSC Rt-Wah-BSC4 &gt; BTS Heerhugowaard</t>
  </si>
  <si>
    <t>BTS Geldermalsen Oost</t>
  </si>
  <si>
    <t>Bet11-520A</t>
  </si>
  <si>
    <t>V154836</t>
  </si>
  <si>
    <t>V154836 BSC Asd-RAI-BSC2 &gt; BTS Geldermalsen Oost</t>
  </si>
  <si>
    <t>BTS Ermelo</t>
  </si>
  <si>
    <t>V148661</t>
  </si>
  <si>
    <t>V148661 BSC Rt-Wah-BSC6 &gt; BTS Ermelo</t>
  </si>
  <si>
    <t>BTS Spijk</t>
  </si>
  <si>
    <t>V278455</t>
  </si>
  <si>
    <t>V278455 BSC Rt-Wah-BSC6 &gt; BTS Spijk</t>
  </si>
  <si>
    <t>BTS Venray</t>
  </si>
  <si>
    <t>Coop Vitelia</t>
  </si>
  <si>
    <t>BTS Almere Haven</t>
  </si>
  <si>
    <t>V176526</t>
  </si>
  <si>
    <t>V176526 BSC Rt-Wah-BSC6 &gt; BTS Almere Haven</t>
  </si>
  <si>
    <t>BTS Veenoord</t>
  </si>
  <si>
    <t>V149585</t>
  </si>
  <si>
    <t>V149585 BSC Asd-RAI-BSC8 &gt; BTS Veenoord</t>
  </si>
  <si>
    <t>BTS Rotterdam Europoort</t>
  </si>
  <si>
    <t>V147710</t>
  </si>
  <si>
    <t>V147710 BSC Rt-Wah-BSC5 &gt; BTS Rotterdam Europoort</t>
  </si>
  <si>
    <t>BTS Joppe</t>
  </si>
  <si>
    <t>V154242</t>
  </si>
  <si>
    <t>V154242 BSC Asd-RAI-BSC8 &gt; BTS Joppe</t>
  </si>
  <si>
    <t>BTS Apeldoorn Ugchelen</t>
  </si>
  <si>
    <t>V148685</t>
  </si>
  <si>
    <t>V148685 BSC Asd-RAI-BSC8 &gt; BTS Apeldoorn Ugchelen</t>
  </si>
  <si>
    <t>BTS Driebergen</t>
  </si>
  <si>
    <t>V7341246</t>
  </si>
  <si>
    <t>V7341246 BSC Rt-Wah-BSC6 &gt; BTS Driebergen</t>
  </si>
  <si>
    <t>BTS Hardegarijp</t>
  </si>
  <si>
    <t>V149007</t>
  </si>
  <si>
    <t>V149007 BSC Asd-RAI-BSC8 &gt; BTS Hardegarijp</t>
  </si>
  <si>
    <t>BTS Wierden</t>
  </si>
  <si>
    <t>Bedrijvenstraat 31</t>
  </si>
  <si>
    <t>7641 AM</t>
  </si>
  <si>
    <t>BTS Veenendaal</t>
  </si>
  <si>
    <t>Stichting Patrimonium Woonservice</t>
  </si>
  <si>
    <t>BTS Uitgeest</t>
  </si>
  <si>
    <t>Liander</t>
  </si>
  <si>
    <t>V149576</t>
  </si>
  <si>
    <t>V149576 BSC Rt-Wah-BSC4 &gt; BTS Uitgeest</t>
  </si>
  <si>
    <t>BTS Echt</t>
  </si>
  <si>
    <t>V149000</t>
  </si>
  <si>
    <t>V149000 BSC Asd-RAI-BSC7 &gt; BTS Echt</t>
  </si>
  <si>
    <t>BTS Geldrop Ziekenhuis</t>
  </si>
  <si>
    <t>Stichting St Anna Woongroep</t>
  </si>
  <si>
    <t>V149020</t>
  </si>
  <si>
    <t>V149020 BSC Asd-RAI-BSC7 &gt; BTS Geldrop Ziekenhuis</t>
  </si>
  <si>
    <t>BTS Alkmaar</t>
  </si>
  <si>
    <t>Lisdoddestraat</t>
  </si>
  <si>
    <t>V7312086</t>
  </si>
  <si>
    <t>V7312086 BSC Rt-Wah-BSC4 &gt; BTS Alkmaar</t>
  </si>
  <si>
    <t>BTS Schelluinen</t>
  </si>
  <si>
    <t>Bet15-227A</t>
  </si>
  <si>
    <t>V7227909</t>
  </si>
  <si>
    <t>V7227909 BSC Rt-Wah-BSC5 &gt; BTS Schelluinen</t>
  </si>
  <si>
    <t>BTS Valburg</t>
  </si>
  <si>
    <t>Bet07-820A</t>
  </si>
  <si>
    <t>V7187382</t>
  </si>
  <si>
    <t>V7187382 BSC Rt-Wah-BSC6 &gt; BTS Valburg</t>
  </si>
  <si>
    <t>BTS Bunnik</t>
  </si>
  <si>
    <t>V153932</t>
  </si>
  <si>
    <t>V153932 BSC Rt-Wah-BSC6 &gt; BTS Bunnik</t>
  </si>
  <si>
    <t>BTS Hoogezand / Sappemeer</t>
  </si>
  <si>
    <t>V7342668</t>
  </si>
  <si>
    <t>V7342668 BSC Asd-RAI-BSC8 &gt; BTS Hoogezand/Sappemee</t>
  </si>
  <si>
    <t>BTS Borne</t>
  </si>
  <si>
    <t>VVE Amarant</t>
  </si>
  <si>
    <t>V150840</t>
  </si>
  <si>
    <t>V150840 BSC Asd-RAI-BSC8 &gt; BTS Borne</t>
  </si>
  <si>
    <t>BTS Duiven</t>
  </si>
  <si>
    <t>Candea College</t>
  </si>
  <si>
    <t>V149540</t>
  </si>
  <si>
    <t>V149540 BSC Rt-Wah-BSC6 &gt; BTS Duiven</t>
  </si>
  <si>
    <t>BTS Swartbroek</t>
  </si>
  <si>
    <t>BTS Emmen</t>
  </si>
  <si>
    <t>Eden Hotel Group</t>
  </si>
  <si>
    <t>V147704</t>
  </si>
  <si>
    <t>V147704 BSC Asd-RAI-BSC8 &gt; BTS Emmen</t>
  </si>
  <si>
    <t>BTS Ommen</t>
  </si>
  <si>
    <t>V148687</t>
  </si>
  <si>
    <t>V148687 BSC Asd-RAI-BSC8 &gt; BTS Ommen</t>
  </si>
  <si>
    <t>BTS Apeldoorn</t>
  </si>
  <si>
    <t>GZB Apeldoorn</t>
  </si>
  <si>
    <t>V159396</t>
  </si>
  <si>
    <t>V159396 BSC Asd-RAI-BSC8 &gt; BTS Apeldoorn</t>
  </si>
  <si>
    <t>BTS Buitenpost</t>
  </si>
  <si>
    <t>BTS Harderwijk</t>
  </si>
  <si>
    <t>Chr. VMBO Harderwijk</t>
  </si>
  <si>
    <t>V156804</t>
  </si>
  <si>
    <t>V156804 BSC Rt-Wah-BSC6 &gt; BTS Harderwijk</t>
  </si>
  <si>
    <t>BTS Wehl</t>
  </si>
  <si>
    <t>Raphaelstraat 1</t>
  </si>
  <si>
    <t>7031 BA</t>
  </si>
  <si>
    <t>Gemeente Doetinchem</t>
  </si>
  <si>
    <t>BTS Zutphen</t>
  </si>
  <si>
    <t>Protestantse Gemeente Eefde</t>
  </si>
  <si>
    <t>V149587</t>
  </si>
  <si>
    <t>V149587 BSC Asd-RAI-BSC8 &gt; BTS Zutphen</t>
  </si>
  <si>
    <t>BTS Herwijnen</t>
  </si>
  <si>
    <t>Bet13-360A</t>
  </si>
  <si>
    <t>Nieuwe Steeg ter hoogte van 66</t>
  </si>
  <si>
    <t>4171 KG</t>
  </si>
  <si>
    <t>V160029</t>
  </si>
  <si>
    <t>V160029 BSC Asd-RAI-BSC2 &gt; BTS Herwijnen</t>
  </si>
  <si>
    <t>BTS Bodegraven</t>
  </si>
  <si>
    <t>Hervormde Gemeente Salvador</t>
  </si>
  <si>
    <t>V147715</t>
  </si>
  <si>
    <t>V147715 BSC Rt-Wah-BSC5 &gt; BTS Bodegraven</t>
  </si>
  <si>
    <t>BTS Overberg</t>
  </si>
  <si>
    <t>BTS Assen</t>
  </si>
  <si>
    <t>Coöp Ver. Serviceflat de Anemoon</t>
  </si>
  <si>
    <t>V149150</t>
  </si>
  <si>
    <t>V149150 BSC Asd-RAI-BSC8 &gt; BTS Assen</t>
  </si>
  <si>
    <t>BTS Wezep</t>
  </si>
  <si>
    <t>V7280406</t>
  </si>
  <si>
    <t>V7280406 BSC Asd-RAI-BSC8 &gt; BTS Wezep</t>
  </si>
  <si>
    <t>BTS Sittard</t>
  </si>
  <si>
    <t>Expl. Maatschappij Rijsenburgh</t>
  </si>
  <si>
    <t>Repeater Abcoude</t>
  </si>
  <si>
    <t>Repeater</t>
  </si>
  <si>
    <t>5883</t>
  </si>
  <si>
    <t>Broekzijdselaan</t>
  </si>
  <si>
    <t>1391 XL</t>
  </si>
  <si>
    <t>BTS Moordrecht</t>
  </si>
  <si>
    <t>BTS Zuidhorn</t>
  </si>
  <si>
    <t>V150799</t>
  </si>
  <si>
    <t>V150799 BSC Asd-RAI-BSC8 &gt; BTS Zuidhorn</t>
  </si>
  <si>
    <t>BTS Hengelo P Veelsveld A1</t>
  </si>
  <si>
    <t>BTS Hoofddorp</t>
  </si>
  <si>
    <t>FN2 BV</t>
  </si>
  <si>
    <t>V156312</t>
  </si>
  <si>
    <t>V156312 BSC Rt-Wah-BSC4 &gt; BTS Hoofddorp</t>
  </si>
  <si>
    <t>BTS HSL Hoofddorp</t>
  </si>
  <si>
    <t>V7341273</t>
  </si>
  <si>
    <t>V7341273 BSC Rt-Wah-BSC4 &gt; BTS HSL Hoofddorp</t>
  </si>
  <si>
    <t>BTS Coevorden</t>
  </si>
  <si>
    <t>Domesta</t>
  </si>
  <si>
    <t>V149588</t>
  </si>
  <si>
    <t>V149588 BSC Asd-RAI-BSC8 &gt; BTS Coevorden</t>
  </si>
  <si>
    <t>BTS Driehuis</t>
  </si>
  <si>
    <t>Telstar 1963 NV</t>
  </si>
  <si>
    <t>V149396</t>
  </si>
  <si>
    <t>V149396 BSC Rt-Wah-BSC4 &gt; BTS Driehuis</t>
  </si>
  <si>
    <t>BTS Amsterdam Sloten</t>
  </si>
  <si>
    <t>Spectate BV</t>
  </si>
  <si>
    <t>V155050</t>
  </si>
  <si>
    <t>V155050 BSC Rt-Wah-BSC4 &gt; BTS Amsterdam Sloten</t>
  </si>
  <si>
    <t>BTS Papendrecht</t>
  </si>
  <si>
    <t>Bet18-850A</t>
  </si>
  <si>
    <t>Gemeente Papendrecht</t>
  </si>
  <si>
    <t>V158077</t>
  </si>
  <si>
    <t>V158077 BSC Rt-Wah-BSC5 &gt; BTS Papendrecht</t>
  </si>
  <si>
    <t>BTS Groessen</t>
  </si>
  <si>
    <t>Bet03-102B</t>
  </si>
  <si>
    <t>6923 CA</t>
  </si>
  <si>
    <t>V7186797</t>
  </si>
  <si>
    <t>V7186797 BSC Rt-Wah-BSC6 &gt; BTS Groessen</t>
  </si>
  <si>
    <t>BTS Sluiskil 1</t>
  </si>
  <si>
    <t>Verbrugge Terneuzen Terminals</t>
  </si>
  <si>
    <t>V160720</t>
  </si>
  <si>
    <t>V160720 BSC Asd-RAI-BSC2 &gt; BTS Sluiskil 1</t>
  </si>
  <si>
    <t>BTS Bathmen</t>
  </si>
  <si>
    <t>BTS Marienberg</t>
  </si>
  <si>
    <t>V148684</t>
  </si>
  <si>
    <t>V148684 BSC Asd-RAI-BSC8 &gt; BTS Marienberg</t>
  </si>
  <si>
    <t>BTS Lochem Goor</t>
  </si>
  <si>
    <t>Forfarmers</t>
  </si>
  <si>
    <t>V149580</t>
  </si>
  <si>
    <t>V149580 BSC Asd-RAI-BSC8 &gt; BTS Lochem Goor</t>
  </si>
  <si>
    <t>BTS De Blesse</t>
  </si>
  <si>
    <t>BTS Hardenberg</t>
  </si>
  <si>
    <t>Jan Bruins en Zonen VOF</t>
  </si>
  <si>
    <t>BTS IJzendoorn</t>
  </si>
  <si>
    <t>Bet09-658A</t>
  </si>
  <si>
    <t>V223782</t>
  </si>
  <si>
    <t>V223782 BSC Asd-RAI-BSC2 &gt; BTS IJzendoorn</t>
  </si>
  <si>
    <t>BTS Houten</t>
  </si>
  <si>
    <t>Dekker Onroerend Goed Beheer</t>
  </si>
  <si>
    <t>V7341255</t>
  </si>
  <si>
    <t>V7341255 BSC Rt-Wah-BSC6 &gt; BTS Houten</t>
  </si>
  <si>
    <t>BTS Hilversum Zuid</t>
  </si>
  <si>
    <t>V159384</t>
  </si>
  <si>
    <t>V159384 BSC Rt-Wah-BSC6 &gt; BTS Hilversum Zuid</t>
  </si>
  <si>
    <t>BTS Waarder</t>
  </si>
  <si>
    <t>Rijkswaterstaat</t>
  </si>
  <si>
    <t>V7265511</t>
  </si>
  <si>
    <t>V7265511 BSC Rt-Wah-BSC5 &gt; BTS Waarder</t>
  </si>
  <si>
    <t>BTS Varsseveld</t>
  </si>
  <si>
    <t>T-Mobile</t>
  </si>
  <si>
    <t>BTS Arnhem Velperbroek</t>
  </si>
  <si>
    <t>Lidmar Properties</t>
  </si>
  <si>
    <t>V158700</t>
  </si>
  <si>
    <t>V158700 BSC Rt-Wah-BSC6 &gt; BTS Arnhem Velperbroek</t>
  </si>
  <si>
    <t>BTS Weert</t>
  </si>
  <si>
    <t>V153933</t>
  </si>
  <si>
    <t>V153933 BSC Asd-RAI-BSC7 &gt; BTS Weert</t>
  </si>
  <si>
    <t>BTS Delft Zuid</t>
  </si>
  <si>
    <t>2624 TP</t>
  </si>
  <si>
    <t>Woonbron</t>
  </si>
  <si>
    <t>V7192197</t>
  </si>
  <si>
    <t>V7192197 BSC Rt-Wah-BSC5 &gt; BTS Delft Zuid</t>
  </si>
  <si>
    <t>BTS Haren</t>
  </si>
  <si>
    <t>V148666</t>
  </si>
  <si>
    <t>V148666 BSC Asd-RAI-BSC8 &gt; BTS Haren</t>
  </si>
  <si>
    <t>BTS Oosterbeek</t>
  </si>
  <si>
    <t>V278449</t>
  </si>
  <si>
    <t>V278449 BSC Rt-Wah-BSC6 &gt; BTS Oosterbeek</t>
  </si>
  <si>
    <t>BTS Beesd</t>
  </si>
  <si>
    <t>V159395</t>
  </si>
  <si>
    <t>V159395 BSC Rt-Wah-BSC6 &gt; BTS Beesd</t>
  </si>
  <si>
    <t>BTS Purmerend Stad</t>
  </si>
  <si>
    <t>7997</t>
  </si>
  <si>
    <t>Boeierstraat 71 - 341</t>
  </si>
  <si>
    <t>1443 EE</t>
  </si>
  <si>
    <t>Purmerend</t>
  </si>
  <si>
    <t>VVE de Boeier</t>
  </si>
  <si>
    <t>BTS Amersfoort</t>
  </si>
  <si>
    <t>Amersfoort Office Investment</t>
  </si>
  <si>
    <t>V156355</t>
  </si>
  <si>
    <t>V156355 BSC Rt-Wah-BSC6 &gt; BTS Amersfoort</t>
  </si>
  <si>
    <t>BTS Gorinchem P Veenbult A15</t>
  </si>
  <si>
    <t>8704/5905</t>
  </si>
  <si>
    <t>Bet14-284A</t>
  </si>
  <si>
    <t>V156801</t>
  </si>
  <si>
    <t>V156801 BSC Rt-Wah-BSC6 &gt; BTS Gorinchem P Veen A15</t>
  </si>
  <si>
    <t>BTS Schalkwijk</t>
  </si>
  <si>
    <t>8730</t>
  </si>
  <si>
    <t>Ntb</t>
  </si>
  <si>
    <t>Lekdijk nabij 20</t>
  </si>
  <si>
    <t>3998NH</t>
  </si>
  <si>
    <t>V7186959</t>
  </si>
  <si>
    <t>V7186959 BSC Rt-Wah-BSC6 &gt; BTS Schalkwijk</t>
  </si>
  <si>
    <t>BTS Limmen</t>
  </si>
  <si>
    <t>V160104</t>
  </si>
  <si>
    <t>V160104 BSC Rt-Wah-BSC4 &gt; BTS Limmen</t>
  </si>
  <si>
    <t>BTS Roodeschool</t>
  </si>
  <si>
    <t>BTS Utrecht CS</t>
  </si>
  <si>
    <t>V147737</t>
  </si>
  <si>
    <t>V147737 BSC Rt-Wah-BSC6 &gt; BTS Utrecht CS</t>
  </si>
  <si>
    <t>BTS Utrecht CS 2</t>
  </si>
  <si>
    <t>V7262523</t>
  </si>
  <si>
    <t>V7262523 BSC Rt-Wah-BSC6 &gt; BTS Utrecht CS 2</t>
  </si>
  <si>
    <t>BTS Dorst</t>
  </si>
  <si>
    <t>BTS Schagen</t>
  </si>
  <si>
    <t>BTS Westwoud</t>
  </si>
  <si>
    <t>BTS Rotterdam Maasvlakte 1</t>
  </si>
  <si>
    <t>V149752</t>
  </si>
  <si>
    <t>V149752 BSC Rt-Wah-BSC5 &gt; BTS Rtd Maasvlakte 1</t>
  </si>
  <si>
    <t>BTS Maastricht</t>
  </si>
  <si>
    <t>Dom. Rijksgebouwendienst</t>
  </si>
  <si>
    <t>BTS Susteren</t>
  </si>
  <si>
    <t>V148623</t>
  </si>
  <si>
    <t>V148623 BSC Asd-RAI-BSC7 &gt; BTS Susteren</t>
  </si>
  <si>
    <t>BTS Arnhem Zuid</t>
  </si>
  <si>
    <t>&lt;leeg&gt;</t>
  </si>
  <si>
    <t>V278460</t>
  </si>
  <si>
    <t>V278460 BSC Rt-Wah-BSC6 &gt; BTS Arnhem Zuid</t>
  </si>
  <si>
    <t>BTS Voorburg</t>
  </si>
  <si>
    <t>Gemeente Leidschendam Voorburg</t>
  </si>
  <si>
    <t>V150892</t>
  </si>
  <si>
    <t>V150892 BSC Rt-Wah-BSC5 &gt; BTS Voorburg</t>
  </si>
  <si>
    <t>BTS Heeze Leende</t>
  </si>
  <si>
    <t>BTS Klarenbeek</t>
  </si>
  <si>
    <t>V148688</t>
  </si>
  <si>
    <t>V148688 BSC Asd-RAI-BSC8 &gt; BTS Klarenbeek</t>
  </si>
  <si>
    <t>BTS Hoven</t>
  </si>
  <si>
    <t>V149589</t>
  </si>
  <si>
    <t>V149589 BSC Asd-RAI-BSC8 &gt; BTS Hoven Zutphen</t>
  </si>
  <si>
    <t>BTS Utrecht Lunetten</t>
  </si>
  <si>
    <t>9315</t>
  </si>
  <si>
    <t>Tussen de Rails kruising // Mereveldseweg</t>
  </si>
  <si>
    <t>3585 XX</t>
  </si>
  <si>
    <t>V7341264</t>
  </si>
  <si>
    <t>V7341264 BSC Rt-Wah-BSC6 &gt; BTS Utrecht Lunetten</t>
  </si>
  <si>
    <t>BTS Zwijndrecht</t>
  </si>
  <si>
    <t>V7104087</t>
  </si>
  <si>
    <t>V7104087 BSC Rt-Wah-BSC5 &gt; BTS Zwijndrecht</t>
  </si>
  <si>
    <t>BTS Haarlem Noord</t>
  </si>
  <si>
    <t>Gemeente Haarlem</t>
  </si>
  <si>
    <t>V157714</t>
  </si>
  <si>
    <t>V157714 BSC Rt-Wah-BSC4 &gt; BTS Haarlem Noord</t>
  </si>
  <si>
    <t>BTS Bullewijk</t>
  </si>
  <si>
    <t>Rochdale</t>
  </si>
  <si>
    <t>V149146</t>
  </si>
  <si>
    <t>V149146 BSC Rt-Wah-BSC6 &gt; BTS Bullewijk</t>
  </si>
  <si>
    <t>BTS Rotterdam Alexander</t>
  </si>
  <si>
    <t>DPC Rembrandt</t>
  </si>
  <si>
    <t>V164904</t>
  </si>
  <si>
    <t>V164904 BSC Rt-Wah-BSC5 &gt; BTS Rotterdam Alexander</t>
  </si>
  <si>
    <t>BTS Zevenaar Tunnel</t>
  </si>
  <si>
    <t>V279020</t>
  </si>
  <si>
    <t>V279020 BSC Rt-Wah-BSC6 &gt; BTS Zevenaar Tunnel</t>
  </si>
  <si>
    <t>BTS Amsterdam Muiderpoort</t>
  </si>
  <si>
    <t>V149631</t>
  </si>
  <si>
    <t>V149631 BSC Rt-Wah-BSC4 &gt; BTS Amsterdam Muiderprt</t>
  </si>
  <si>
    <t>BTS Boxtel</t>
  </si>
  <si>
    <t>Van Salmstraat t.o. huisnr. 62</t>
  </si>
  <si>
    <t>V7341534</t>
  </si>
  <si>
    <t>V7341534 BSC Asd-RAI-BSC2 &gt; BTS Boxtel</t>
  </si>
  <si>
    <t>BTS Deurne</t>
  </si>
  <si>
    <t>BTS Vught</t>
  </si>
  <si>
    <t>Serviceflat  Eikendonck</t>
  </si>
  <si>
    <t>BTS Meerssen</t>
  </si>
  <si>
    <t>V149750</t>
  </si>
  <si>
    <t>V149750 BSC Asd-RAI-BSC7 &gt; BTS Meerssen</t>
  </si>
  <si>
    <t>BTS Born (NCBG)</t>
  </si>
  <si>
    <t>V7245081</t>
  </si>
  <si>
    <t>V7245081 BSC Asd-RAI-BSC7 &gt; BTS Born</t>
  </si>
  <si>
    <t>BTS Valkenburg</t>
  </si>
  <si>
    <t>Hotel exploitatie Jaspers</t>
  </si>
  <si>
    <t>V146947</t>
  </si>
  <si>
    <t>V146947 BSC Asd-RAI-BSC7 &gt; BTS Valkenburg</t>
  </si>
  <si>
    <t>BTS Lisse</t>
  </si>
  <si>
    <t>2162 LV</t>
  </si>
  <si>
    <t>Gemeente Lisse</t>
  </si>
  <si>
    <t>V150842</t>
  </si>
  <si>
    <t>V150842 BSC Rt-Wah-BSC5 &gt; BTS Lisse</t>
  </si>
  <si>
    <t>Repeater Zwolle (NCBG) - Zonder Mobirail app.</t>
  </si>
  <si>
    <t>9330</t>
  </si>
  <si>
    <t>N.V.T.</t>
  </si>
  <si>
    <t>Parallelweg 4 (nabij)</t>
  </si>
  <si>
    <t>8017 CA</t>
  </si>
  <si>
    <t>Zwolle</t>
  </si>
  <si>
    <t>BTS Houthuizen</t>
  </si>
  <si>
    <t>V149638</t>
  </si>
  <si>
    <t>V149638 BSC Asd-RAI-BSC7 &gt; BTS Houthuizen</t>
  </si>
  <si>
    <t>BTS Amsterdam Sloterdijk</t>
  </si>
  <si>
    <t>V156802</t>
  </si>
  <si>
    <t>V156802 BSC Rt-Wah-BSC4 &gt; BTS Amsterdam Sloterdijk</t>
  </si>
  <si>
    <t>BTS Gorinchem</t>
  </si>
  <si>
    <t>Poort 6</t>
  </si>
  <si>
    <t>V7186914</t>
  </si>
  <si>
    <t>V7186914 BSC Rt-Wah-BSC5 &gt; BTS Gorinchem</t>
  </si>
  <si>
    <t>BTS Hilversum</t>
  </si>
  <si>
    <t>M7 EREIP iV Dutch PropCo 2 B.V.</t>
  </si>
  <si>
    <t>V150506</t>
  </si>
  <si>
    <t>V150506 BSC Rt-Wah-BSC6 &gt; BTS Hilversum</t>
  </si>
  <si>
    <t>BTS Rozenburg Calandbrug</t>
  </si>
  <si>
    <t>Domein Rijksgebouwendinest</t>
  </si>
  <si>
    <t>V149755</t>
  </si>
  <si>
    <t>V149755 BSC Rt-Wah-BSC5 &gt; BTS Rozenburg Calandbrug</t>
  </si>
  <si>
    <t>BTS Herfte</t>
  </si>
  <si>
    <t>V7280181</t>
  </si>
  <si>
    <t>V7280181 BSC Asd-RAI-BSC8 &gt; BTS Herfte</t>
  </si>
  <si>
    <t>BTS Krommenie</t>
  </si>
  <si>
    <t>RIB (ProRail??)</t>
  </si>
  <si>
    <t>V147726</t>
  </si>
  <si>
    <t>V147726 BSC Rt-Wah-BSC4 &gt; BTS Krommenie</t>
  </si>
  <si>
    <t>BTS Haarlem CS</t>
  </si>
  <si>
    <t>V149531</t>
  </si>
  <si>
    <t>V149531 BSC Rt-Wah-BSC4 &gt; BTS Haarlem CS</t>
  </si>
  <si>
    <t>BTS Lievelde</t>
  </si>
  <si>
    <t>V158042</t>
  </si>
  <si>
    <t>V158042 BSC Asd-RAI-BSC8 &gt; BTS Lievelde</t>
  </si>
  <si>
    <t>BTS Rotterdam Botlek Oost (NCBG)</t>
  </si>
  <si>
    <t>Havenbedrijf Rotterdam</t>
  </si>
  <si>
    <t>V7216047</t>
  </si>
  <si>
    <t>V7216047 BSC Rt-Wah-BSC5 &gt; BTS R.dam Botlek Oost</t>
  </si>
  <si>
    <t>BTS Terhagen</t>
  </si>
  <si>
    <t>Gemeente Steijn</t>
  </si>
  <si>
    <t>V148675</t>
  </si>
  <si>
    <t>V148675 BSC Asd-RAI-BSC7 &gt; BTS Terhagen</t>
  </si>
  <si>
    <t>BTS Hattem</t>
  </si>
  <si>
    <t>BTS Voorschoten</t>
  </si>
  <si>
    <t>The British School in the Netherlands</t>
  </si>
  <si>
    <t>V149143</t>
  </si>
  <si>
    <t>V149143 BSC Rt-Wah-BSC5 &gt; BTS Voorschoten</t>
  </si>
  <si>
    <t>BTS Zoetermeer Zuid West</t>
  </si>
  <si>
    <t>Bedrijfstakpensioenfonds vd metalektro</t>
  </si>
  <si>
    <t>V156356</t>
  </si>
  <si>
    <t>V156356 BSC Rt-Wah-BSC5 &gt; BTS Zoetermeer Zuid West</t>
  </si>
  <si>
    <t>BTS Rotterdam Waalhaven Zuid (NCBG)</t>
  </si>
  <si>
    <t>V7216056</t>
  </si>
  <si>
    <t>V7216056 BSC Rt-Wah-BSC5 &gt; BTS Rt Waalhaven Zuid</t>
  </si>
  <si>
    <t>BTS HSL Rotterdam Lombardijen</t>
  </si>
  <si>
    <t>Havensteder</t>
  </si>
  <si>
    <t>V7102791</t>
  </si>
  <si>
    <t>V7102791 BSC Rt-Wah-BSC5 &gt; BTS HSL Rt Lombardijen</t>
  </si>
  <si>
    <t>BTS Rotterdam Lombardijen BU</t>
  </si>
  <si>
    <t>V7229664</t>
  </si>
  <si>
    <t>V7229664 BSC Rt-Wah-BSC5 &gt; BTS Rotterd. Lomb. BU</t>
  </si>
  <si>
    <t>BTS Koekange</t>
  </si>
  <si>
    <t>V149753</t>
  </si>
  <si>
    <t>V149753 BSC Asd-RAI-BSC8 &gt; BTS Koekange</t>
  </si>
  <si>
    <t>BTS Baarn 2</t>
  </si>
  <si>
    <t>V158442</t>
  </si>
  <si>
    <t>V158442 BSC Rt-Wah-BSC6 &gt; BTS Baarn 2</t>
  </si>
  <si>
    <t>BTS Swifterbant</t>
  </si>
  <si>
    <t>BTS Dronten</t>
  </si>
  <si>
    <t>BTS Drontermeer (1)</t>
  </si>
  <si>
    <t>9362</t>
  </si>
  <si>
    <t>A16100610A</t>
  </si>
  <si>
    <t>Wanningeweg / Drontermeerdijk 2</t>
  </si>
  <si>
    <t>8251 PV</t>
  </si>
  <si>
    <t>V7283979</t>
  </si>
  <si>
    <t>V7283979 BSC Asd-RAI-BSC8 &gt; BTS Dronter tnl (5006)</t>
  </si>
  <si>
    <t>BTS Drontermeer (2)</t>
  </si>
  <si>
    <t>Dubbel (Dronten)</t>
  </si>
  <si>
    <t>BTS Kamperveen</t>
  </si>
  <si>
    <t>BTS Heerenveen</t>
  </si>
  <si>
    <t>V152892</t>
  </si>
  <si>
    <t>V152892 BSC Asd-RAI-BSC8 &gt; BTS Heerenveen</t>
  </si>
  <si>
    <t>BTS Hilversum Oost</t>
  </si>
  <si>
    <t>V158444</t>
  </si>
  <si>
    <t>V158444 BSC Rt-Wah-BSC6 &gt; BTS Hilversum Oost</t>
  </si>
  <si>
    <t>BTS Naarden Bussum</t>
  </si>
  <si>
    <t>VVE torenflat Naerdincklant</t>
  </si>
  <si>
    <t>BTS Baambrugge</t>
  </si>
  <si>
    <t>BTS Wieuwerd</t>
  </si>
  <si>
    <t>Stichting windturbine de twa dorpen</t>
  </si>
  <si>
    <t>BTS Hieslum / Idserdaburen</t>
  </si>
  <si>
    <t>BTS Arnhem CS</t>
  </si>
  <si>
    <t>9404</t>
  </si>
  <si>
    <t>Nieuwe Stationsstraat 131</t>
  </si>
  <si>
    <t>6811 Ks</t>
  </si>
  <si>
    <t>V7297866</t>
  </si>
  <si>
    <t>V7297866 BSC Rt-Wah-BSC6 &gt; BTS Arnhem CS</t>
  </si>
  <si>
    <t>BTS Delden</t>
  </si>
  <si>
    <t>Reigerstraat, nabij sporthal.</t>
  </si>
  <si>
    <t>7491 XS</t>
  </si>
  <si>
    <t>Verpleeghuis Sint Elisabeth</t>
  </si>
  <si>
    <t>V151665</t>
  </si>
  <si>
    <t>V151665 BSC Asd-RAI-BSC8 &gt; BTS Delden</t>
  </si>
  <si>
    <t>BTS Eygelshoven</t>
  </si>
  <si>
    <t>V147557</t>
  </si>
  <si>
    <t>V147557 BSC Asd-RAI-BSC7 &gt; BTS Eygelshoven</t>
  </si>
  <si>
    <t>BTS Den Bosch</t>
  </si>
  <si>
    <t>'s Hertogenbosch</t>
  </si>
  <si>
    <t>te Paske BV</t>
  </si>
  <si>
    <t>BTS Made</t>
  </si>
  <si>
    <t>V149652</t>
  </si>
  <si>
    <t>V149652 BSC Asd-RAI-BSC2 &gt; BTS Made</t>
  </si>
  <si>
    <t>BTS Lochem</t>
  </si>
  <si>
    <t>Rijskwaterstaat</t>
  </si>
  <si>
    <t>BTS Vierlingsbeek</t>
  </si>
  <si>
    <t>V148660</t>
  </si>
  <si>
    <t>V148660 BSC Rt-Wah-BSC6 &gt; BTS Vierlingsbeek</t>
  </si>
  <si>
    <t>BTS Oostdijk</t>
  </si>
  <si>
    <t>BTS Doetinchem</t>
  </si>
  <si>
    <t>VBV de Graafschap</t>
  </si>
  <si>
    <t>BTS Oss</t>
  </si>
  <si>
    <t>Rabobank Oss</t>
  </si>
  <si>
    <t>V149148</t>
  </si>
  <si>
    <t>V149148 BSC Asd-RAI-BSC2 &gt; BTS Oss</t>
  </si>
  <si>
    <t>BTS Breudijk</t>
  </si>
  <si>
    <t>V155730</t>
  </si>
  <si>
    <t>V155730 BSC Rt-Wah-BSC6 &gt; BTS Breudijk</t>
  </si>
  <si>
    <t>BTS Den Horn</t>
  </si>
  <si>
    <t>BTS Anna Paulowna</t>
  </si>
  <si>
    <t>BTS Helvoirt</t>
  </si>
  <si>
    <t>Vissers Mengvoeders BV</t>
  </si>
  <si>
    <t>V148679</t>
  </si>
  <si>
    <t>V148679 BSC Asd-RAI-BSC2 &gt; BTS Helvoirt</t>
  </si>
  <si>
    <t>BTS Deventer 2</t>
  </si>
  <si>
    <t>Sloten Groep BV</t>
  </si>
  <si>
    <t>V149518</t>
  </si>
  <si>
    <t>V149518 BSC Asd-RAI-BSC8 &gt; BTS Deventer 2</t>
  </si>
  <si>
    <t>BTS Linne</t>
  </si>
  <si>
    <t>BTS Arnemuiden</t>
  </si>
  <si>
    <t>Dutch cleaing Mill BV</t>
  </si>
  <si>
    <t>BTS Dordrecht Stadion</t>
  </si>
  <si>
    <t>Stichting Dordrecht</t>
  </si>
  <si>
    <t>V7102818</t>
  </si>
  <si>
    <t>V7102818 BSC Rt-Wah-BSC5 &gt; BTS Dordrecht Stadion</t>
  </si>
  <si>
    <t>BTS Didam</t>
  </si>
  <si>
    <t>Agruniekrijnvallei Voeders Holding</t>
  </si>
  <si>
    <t>BTS Babberich</t>
  </si>
  <si>
    <t>Bet01-108B</t>
  </si>
  <si>
    <t>V278456</t>
  </si>
  <si>
    <t>V278456 BSC Rt-Wah-BSC6 &gt; BTS Babberich</t>
  </si>
  <si>
    <t>BTS Belfeld</t>
  </si>
  <si>
    <t>V148674</t>
  </si>
  <si>
    <t>V148674 BSC Asd-RAI-BSC7 &gt; BTS Belfeld</t>
  </si>
  <si>
    <t>BTS Kampen</t>
  </si>
  <si>
    <t>Lyempf B.V</t>
  </si>
  <si>
    <t>V149548</t>
  </si>
  <si>
    <t>V149548 BSC Asd-RAI-BSC8 &gt; BTS Kampen</t>
  </si>
  <si>
    <t>BTS Vaarle</t>
  </si>
  <si>
    <t>Gulbergen landgoed</t>
  </si>
  <si>
    <t>V159375</t>
  </si>
  <si>
    <t>V159375 BSC Asd-RAI-BSC7 &gt; BTS Vaarle</t>
  </si>
  <si>
    <t>BTS Dordrecht Biesbosch</t>
  </si>
  <si>
    <t>V149575</t>
  </si>
  <si>
    <t>V149575 BSC Rt-Wah-BSC5 &gt; BTS Dordrecht Biesbosch</t>
  </si>
  <si>
    <t>BTS Hazerswoude Rijndijk</t>
  </si>
  <si>
    <t>9431</t>
  </si>
  <si>
    <t>Stationsweg nabij 1</t>
  </si>
  <si>
    <t>2394 TA</t>
  </si>
  <si>
    <t>V7344108</t>
  </si>
  <si>
    <t>V7344108 BSC Rt-Wah-BSC5 &gt; BTS Hazerswoude Rijndij</t>
  </si>
  <si>
    <t>BTS Vlissingen-Sloe (NCBG)</t>
  </si>
  <si>
    <t>Windkracht6 vof</t>
  </si>
  <si>
    <t>V7275852</t>
  </si>
  <si>
    <t>V7275852 BSC Asd-RAI-BSC2 &gt; BTS Vlissingen (Sloe)</t>
  </si>
  <si>
    <t>BTS Zaandam CS</t>
  </si>
  <si>
    <t>Kantoortoren Zaanstad vof</t>
  </si>
  <si>
    <t>BTS Nijkerk</t>
  </si>
  <si>
    <t>VVE VOB 500 Flat</t>
  </si>
  <si>
    <t>V149557</t>
  </si>
  <si>
    <t>V149557 BSC Rt-Wah-BSC6 &gt; BTS Nijkerk</t>
  </si>
  <si>
    <t>BTS Groningen Centrum</t>
  </si>
  <si>
    <t>VVE Admiraal de Ruyter (nrs 1 t/m 70)</t>
  </si>
  <si>
    <t>V149152</t>
  </si>
  <si>
    <t>V149152 BSC Asd-RAI-BSC8 &gt; BTS Groningen Centrum</t>
  </si>
  <si>
    <t>BTS Zetten</t>
  </si>
  <si>
    <t>Getorfrans Holding BV</t>
  </si>
  <si>
    <t>V7186869</t>
  </si>
  <si>
    <t>V7186869 BSC Rt-Wah-BSC6 &gt; BTS Zetten</t>
  </si>
  <si>
    <t>BTS Voorhout</t>
  </si>
  <si>
    <t>Vuilafvoerbedrijf Duin en Bollenstreek</t>
  </si>
  <si>
    <t>V147729</t>
  </si>
  <si>
    <t>V147729 BSC Rt-Wah-BSC4 &gt; BTS Voorhout</t>
  </si>
  <si>
    <t>BTS Utrecht Noord (NVLU)</t>
  </si>
  <si>
    <t>9438</t>
  </si>
  <si>
    <t>Bielsstraat 1</t>
  </si>
  <si>
    <t>3534 BL</t>
  </si>
  <si>
    <t>V7342515</t>
  </si>
  <si>
    <t>V7342515 BSC Rt-Wah-BSC6 &gt; BTS Utrecht N (NVLU)</t>
  </si>
  <si>
    <t>BTS Utrecht Noord 2 (NVLU)</t>
  </si>
  <si>
    <t>BTS Amsterdam Zuid</t>
  </si>
  <si>
    <t>Holiday Inns BV</t>
  </si>
  <si>
    <t>V7296075</t>
  </si>
  <si>
    <t>V7296075 BSC Rt-Wah-BSC4 &gt; BTS Amsterdam Zuid</t>
  </si>
  <si>
    <t>Repeater Klimmen Ransdaal</t>
  </si>
  <si>
    <t>9442</t>
  </si>
  <si>
    <t>6311 AG</t>
  </si>
  <si>
    <t>Klimmen Ransdaal</t>
  </si>
  <si>
    <t>BTS Rilland</t>
  </si>
  <si>
    <t>Westelijke Spuikanaalweg 22 - HVP 3 (Ex-HVP)</t>
  </si>
  <si>
    <t>BTS Geldermalsen West</t>
  </si>
  <si>
    <t>9444</t>
  </si>
  <si>
    <t>Deilseweg, parkeerplaats station</t>
  </si>
  <si>
    <t>V151147</t>
  </si>
  <si>
    <t>V151147 BSC Asd-RAI-BSC2 &gt; BTS Geldermalsen West</t>
  </si>
  <si>
    <t>BTS Venlo</t>
  </si>
  <si>
    <t>V146946</t>
  </si>
  <si>
    <t>V146946 BSC Asd-RAI-BSC7 &gt; BTS Venlo</t>
  </si>
  <si>
    <t>BTS Hengelo</t>
  </si>
  <si>
    <t>Ace Holland</t>
  </si>
  <si>
    <t>BTS Rijen</t>
  </si>
  <si>
    <t>TBV Wonen</t>
  </si>
  <si>
    <t>BTS Scharn</t>
  </si>
  <si>
    <t>Grobel VI BV</t>
  </si>
  <si>
    <t>V148676</t>
  </si>
  <si>
    <t>V148676 BSC Asd-RAI-BSC7 &gt; BTS Scharn</t>
  </si>
  <si>
    <t>BTS Leiden CS</t>
  </si>
  <si>
    <t>V148683</t>
  </si>
  <si>
    <t>V148683 BSC Rt-Wah-BSC5 &gt; BTS Leiden CS</t>
  </si>
  <si>
    <t>BTS Amersfoort Noord</t>
  </si>
  <si>
    <t>Stichting de Koperhorst</t>
  </si>
  <si>
    <t>BTS Blauwkapel</t>
  </si>
  <si>
    <t>Eykmanlaan/Darwindreef (ter hoogte van spoorovergang)</t>
  </si>
  <si>
    <t>3571 KH</t>
  </si>
  <si>
    <t>Utrecht (Tuindorp)</t>
  </si>
  <si>
    <t>KPN (tijdelijke mast)</t>
  </si>
  <si>
    <t>Aveant</t>
  </si>
  <si>
    <t>BTS Boxmeer</t>
  </si>
  <si>
    <t>Intervet Internationaal BV</t>
  </si>
  <si>
    <t>BTS Deventer 1</t>
  </si>
  <si>
    <t>Woonbedrijf Ieder1</t>
  </si>
  <si>
    <t>BTS Hindeloopen</t>
  </si>
  <si>
    <t>NS Vastgoed BV</t>
  </si>
  <si>
    <t>V148740</t>
  </si>
  <si>
    <t>V148740 BSC Asd-RAI-BSC8 &gt; BTS Hindeloopen</t>
  </si>
  <si>
    <t>BTS Welsrijp</t>
  </si>
  <si>
    <t>BTS Winterswijk</t>
  </si>
  <si>
    <t>V153582</t>
  </si>
  <si>
    <t>V153582 BSC Asd-RAI-BSC8 &gt; BTS Winterswijk</t>
  </si>
  <si>
    <t>BTS Duivendrecht</t>
  </si>
  <si>
    <t>CBFE Global Investors (ING Vastgoed)</t>
  </si>
  <si>
    <t>V149392</t>
  </si>
  <si>
    <t>V149392 BSC Rt-Wah-BSC4 &gt; BTS Duivendrecht</t>
  </si>
  <si>
    <t>BTS Raalte</t>
  </si>
  <si>
    <t>Booijink BV Beheer</t>
  </si>
  <si>
    <t>V176490</t>
  </si>
  <si>
    <t>V176490 BSC Asd-RAI-BSC8 &gt; BTS Raalte</t>
  </si>
  <si>
    <t>BTS Kerkrade</t>
  </si>
  <si>
    <t>Meandergroep Zuid Limburg</t>
  </si>
  <si>
    <t>V149367</t>
  </si>
  <si>
    <t>V149367 BSC Asd-RAI-BSC7 &gt; BTS Kerkrade</t>
  </si>
  <si>
    <t>BTS Schiedam</t>
  </si>
  <si>
    <t>Kantorenhuis Overschieseweg BV</t>
  </si>
  <si>
    <t>V7186932</t>
  </si>
  <si>
    <t>V7186932 BSC Rt-Wah-BSC5 &gt; BTS Schiedam</t>
  </si>
  <si>
    <t>BTS Vlaardingen</t>
  </si>
  <si>
    <t>Abeltasmanlaan 80 - 288</t>
  </si>
  <si>
    <t>Woningstichting Samenwerking Vlaardingen</t>
  </si>
  <si>
    <t>V149573</t>
  </si>
  <si>
    <t>V149573 BSC Rt-Wah-BSC5 &gt; BTS Vlaardingen</t>
  </si>
  <si>
    <t>BTS Bergen op Zoom</t>
  </si>
  <si>
    <t>Stichting Stadlander</t>
  </si>
  <si>
    <t>V148680</t>
  </si>
  <si>
    <t>V148680 BSC Asd-RAI-BSC2 &gt; BTS Bergen op Zoom</t>
  </si>
  <si>
    <t>BTS Obdam</t>
  </si>
  <si>
    <t>RK Parochie van de Heilige Sint Victor</t>
  </si>
  <si>
    <t>V149556</t>
  </si>
  <si>
    <t>V149556 BSC Rt-Wah-BSC4 &gt; BTS Obdam</t>
  </si>
  <si>
    <t>BTS Brouwhuis</t>
  </si>
  <si>
    <t>Gemeente Helmond</t>
  </si>
  <si>
    <t>V148673</t>
  </si>
  <si>
    <t>V148673 BSC Asd-RAI-BSC7 &gt; BTS Brouwhuis</t>
  </si>
  <si>
    <t>BTS Groningen Zuid</t>
  </si>
  <si>
    <t>Centavos Investment</t>
  </si>
  <si>
    <t>V148665</t>
  </si>
  <si>
    <t>V148665 BSC Asd-RAI-BSC8 &gt; BTS Groningen Zuid</t>
  </si>
  <si>
    <t>BTS Rotterdam CS</t>
  </si>
  <si>
    <t>9467</t>
  </si>
  <si>
    <t>V7310763</t>
  </si>
  <si>
    <t>V7310763 BSC Rt-Wah-BSC5 &gt; BTS Rotterdam CS</t>
  </si>
  <si>
    <t>BTS Oost Souburg</t>
  </si>
  <si>
    <t>Delta Nutsbedrijven</t>
  </si>
  <si>
    <t>V151557</t>
  </si>
  <si>
    <t>V151557 BSC Asd-RAI-BSC2 &gt; BTS Oost Souburg</t>
  </si>
  <si>
    <t>BTS Landgraaf</t>
  </si>
  <si>
    <t>Gemeente Landgraaf</t>
  </si>
  <si>
    <t>BTS Udenhout</t>
  </si>
  <si>
    <t>Coöperatie Brameco Z.O.N. UA</t>
  </si>
  <si>
    <t>BTS Den Haag Laakkwartier</t>
  </si>
  <si>
    <t>Staedion</t>
  </si>
  <si>
    <t>V7264062</t>
  </si>
  <si>
    <t>V7264062 BSC Rt-Wah-BSC5 &gt; BTS Den Haag Laakkw.</t>
  </si>
  <si>
    <t>BTS De Beekkant</t>
  </si>
  <si>
    <t>V149582</t>
  </si>
  <si>
    <t>V149582 BSC Asd-RAI-BSC7 &gt; BTS De Beekkant</t>
  </si>
  <si>
    <t>BTS Hoogeveen</t>
  </si>
  <si>
    <t>Gemeente Hoogeveen</t>
  </si>
  <si>
    <t>V148671</t>
  </si>
  <si>
    <t>V148671 BSC Asd-RAI-BSC8 &gt; BTS Hoogeveen</t>
  </si>
  <si>
    <t>BTS Sliedrecht</t>
  </si>
  <si>
    <t>Hardinxveld Giessendam</t>
  </si>
  <si>
    <t>V7186923</t>
  </si>
  <si>
    <t>V7186923 BSC Rt-Wah-BSC5 &gt; BTS Sliedrecht</t>
  </si>
  <si>
    <t>BTS Rotterdam Zuidwijk</t>
  </si>
  <si>
    <t>Roodbergen Holdings</t>
  </si>
  <si>
    <t>V153249</t>
  </si>
  <si>
    <t>V153249 BSC Rt-Wah-BSC5 &gt; BTS Rotterdam Zuidwijk</t>
  </si>
  <si>
    <t>BTS Breukelen</t>
  </si>
  <si>
    <t>Park Breukelen VOF</t>
  </si>
  <si>
    <t>V149757</t>
  </si>
  <si>
    <t>V149757 BSC Rt-Wah-BSC6 &gt; BTS Breukelen</t>
  </si>
  <si>
    <t>BTS Soest Zuid</t>
  </si>
  <si>
    <t>Gemeente Soest</t>
  </si>
  <si>
    <t>V7342254</t>
  </si>
  <si>
    <t>V7342254 BSC Rt-Wah-BSC6 &gt; BTS Soest Zuid</t>
  </si>
  <si>
    <t>BTS Cuijk</t>
  </si>
  <si>
    <t>BTS Leusden (NCBG)</t>
  </si>
  <si>
    <t>Coöperatie Arkervaart BramecoZon U.A.</t>
  </si>
  <si>
    <t>V7229043</t>
  </si>
  <si>
    <t>V7229043 BSC Rt-Wah-BSC6 &gt; BTS Leusden</t>
  </si>
  <si>
    <t>BTS Gouda Willens</t>
  </si>
  <si>
    <t>2807 AD</t>
  </si>
  <si>
    <t>Mozaiek Wonen</t>
  </si>
  <si>
    <t>V149571</t>
  </si>
  <si>
    <t>V149571 BSC Rt-Wah-BSC5 &gt; BTS Gouda Willens</t>
  </si>
  <si>
    <t>BTS Almere Buiten</t>
  </si>
  <si>
    <t>9483</t>
  </si>
  <si>
    <t>A13512410D</t>
  </si>
  <si>
    <t>Trekweg - HVP nr. 86</t>
  </si>
  <si>
    <t>1338 WN</t>
  </si>
  <si>
    <t>Almere Buiten</t>
  </si>
  <si>
    <t>RVOB (Domeinen)</t>
  </si>
  <si>
    <t>BTS Nijmegen Dukenburg</t>
  </si>
  <si>
    <t>VVE Dukenburg/Zwanenveld III</t>
  </si>
  <si>
    <t>V149541</t>
  </si>
  <si>
    <t>V149541 BSC Rt-Wah-BSC6 &gt; BTS Nijmegen Dukenburg</t>
  </si>
  <si>
    <t>BTS Ravenstein</t>
  </si>
  <si>
    <t>de Heus Voeders</t>
  </si>
  <si>
    <t>V7126839</t>
  </si>
  <si>
    <t>V7126839 BSC Asd-RAI-BSC2 &gt; BTS Ravenstein</t>
  </si>
  <si>
    <t>BTS Kesteren</t>
  </si>
  <si>
    <t>V7119495</t>
  </si>
  <si>
    <t>V7119495 BSC Asd-RAI-BSC2 &gt; BTS Kesteren</t>
  </si>
  <si>
    <t>BTS Twello</t>
  </si>
  <si>
    <t>Drukkerij Twello</t>
  </si>
  <si>
    <t>BTS Ubroek</t>
  </si>
  <si>
    <t>Gemeente Venlo</t>
  </si>
  <si>
    <t>BTS Geulle</t>
  </si>
  <si>
    <t>Gemeente Meerssen</t>
  </si>
  <si>
    <t>V153934</t>
  </si>
  <si>
    <t>V153934 BSC Asd-RAI-BSC7 &gt; BTS Geulle</t>
  </si>
  <si>
    <t>BTS Halfweg</t>
  </si>
  <si>
    <t>C2000</t>
  </si>
  <si>
    <t>V149651</t>
  </si>
  <si>
    <t>V149651 BSC Rt-Wah-BSC4 &gt; BTS Halfweg</t>
  </si>
  <si>
    <t>BTS Panneslager</t>
  </si>
  <si>
    <t>V149751</t>
  </si>
  <si>
    <t>V149751 BSC Asd-RAI-BSC7 &gt; BTS Panneslager</t>
  </si>
  <si>
    <t>BTS Zaandam Kogerveld</t>
  </si>
  <si>
    <t>Geemente Zaanstad</t>
  </si>
  <si>
    <t>BTS Weesp</t>
  </si>
  <si>
    <t>BTS Ede West</t>
  </si>
  <si>
    <t>Gemeente Ede</t>
  </si>
  <si>
    <t>BTS De Meele</t>
  </si>
  <si>
    <t>Provincie Overijssel</t>
  </si>
  <si>
    <t>V7280622</t>
  </si>
  <si>
    <t>V7280622 BSC Asd-RAI-BSC8 &gt; BTS De Meele</t>
  </si>
  <si>
    <t>BTS Beilen</t>
  </si>
  <si>
    <t>Protestante Gemeente Beilen_Hijken-Hoogh</t>
  </si>
  <si>
    <t>BTS Rotterdam Spangen</t>
  </si>
  <si>
    <t>BV Stadion Sparta Rotterdam</t>
  </si>
  <si>
    <t>BTS Hessum</t>
  </si>
  <si>
    <t>V149021</t>
  </si>
  <si>
    <t>V149021 BSC Asd-RAI-BSC8 &gt; BTS Hessum</t>
  </si>
  <si>
    <t>BTS Bemmel</t>
  </si>
  <si>
    <t>Bet05-955D</t>
  </si>
  <si>
    <t>V7187373</t>
  </si>
  <si>
    <t>V7187373 BSC Rt-Wah-BSC6 &gt; BTS Bemmel</t>
  </si>
  <si>
    <t>BTS Rotterdam Europoort Oost (NCBG)</t>
  </si>
  <si>
    <t>V7285131</t>
  </si>
  <si>
    <t>V7285131 BSC Rt-Wah-BSC5 &gt; BTS Rt Europoort Oost</t>
  </si>
  <si>
    <t>BTS Rotterdam Europoort West (NCBG)</t>
  </si>
  <si>
    <t>V7230699</t>
  </si>
  <si>
    <t>V7230699 BSC Rt-Wah-BSC5 &gt; BTS Rt Europoort West</t>
  </si>
  <si>
    <t>BTS Sluiskil 2 (NCBG)</t>
  </si>
  <si>
    <t>Unirice Belggingen en Beheer BV</t>
  </si>
  <si>
    <t>V7236108</t>
  </si>
  <si>
    <t>V7236108 BSC Asd-RAI-BSC2 &gt; BTS Sluiskil 2</t>
  </si>
  <si>
    <t>BTS Moerdijk 2 (NCBG)</t>
  </si>
  <si>
    <t>Finlandimmo BV</t>
  </si>
  <si>
    <t>V7235019</t>
  </si>
  <si>
    <t>V7235019 BSC Asd-RAI-BSC2 &gt; BTS Moerdijk 2</t>
  </si>
  <si>
    <t>BTS Amsterdam Amerikahaven (NCBG)</t>
  </si>
  <si>
    <t>V7230708</t>
  </si>
  <si>
    <t>V7230708 BSC Rt-Wah-BSC4 &gt; BTS Amsterdam Am. haven</t>
  </si>
  <si>
    <t>BTS Amsterdam Westhaven (NCBG)</t>
  </si>
  <si>
    <t>V7218108</t>
  </si>
  <si>
    <t>V7218108 BSC Rt-Wah-BSC4 &gt; BTS Amsterdam Westhaven</t>
  </si>
  <si>
    <t>BTS Amsterdam Hemhaven (NCBG)</t>
  </si>
  <si>
    <t>V7218117</t>
  </si>
  <si>
    <t>V7218117 BSC Rt-Wah-BSC4 &gt; BTS Amsterdam Hemhaven</t>
  </si>
  <si>
    <t>BTS Amsterdam CS2</t>
  </si>
  <si>
    <t>V7296039</t>
  </si>
  <si>
    <t>V7296039 BSC Rt-Wah-BSC4 &gt; BTS Amsterdam CS2</t>
  </si>
  <si>
    <t>BTS Barendrecht Overkapping</t>
  </si>
  <si>
    <t>V170056</t>
  </si>
  <si>
    <t>V170056 BSC Rt-Wah-BSC5 &gt; BTS Barendrecht Overkap</t>
  </si>
  <si>
    <t>BTS Best Tunnel</t>
  </si>
  <si>
    <t>V173175</t>
  </si>
  <si>
    <t>V173175 BSC Asd-RAI-BSC2 &gt; BTS Tunnel Best</t>
  </si>
  <si>
    <t>BTS BET-Botlektunnel West</t>
  </si>
  <si>
    <t>V7101909</t>
  </si>
  <si>
    <t>V7101909 BSC Asd-RAI-BSC2 &gt; BTS BET-Botlek West</t>
  </si>
  <si>
    <t>BTS BET-Giessentunnel West</t>
  </si>
  <si>
    <t>V7078149</t>
  </si>
  <si>
    <t>V7078149 BSC Asd-RAI-BSC2 &gt; BTS BET-Giessentnl We</t>
  </si>
  <si>
    <t>BTS BET-Sophia tunnel Oost</t>
  </si>
  <si>
    <t>V7098399</t>
  </si>
  <si>
    <t>V7098399 BSC Asd-RAI-BSC2 &gt; BTS BET-Sophia tnl Oo</t>
  </si>
  <si>
    <t>BTS BET-Sophia tunnel West</t>
  </si>
  <si>
    <t>V7152489</t>
  </si>
  <si>
    <t>V7152489 BSC Asd-RAI-BSC2 &gt; BTS BET-Sophia tnl We</t>
  </si>
  <si>
    <t>BTS Delft tunnel</t>
  </si>
  <si>
    <t>V278490</t>
  </si>
  <si>
    <t>V278490 BSC Rt-Wah-BSC5 &gt; BTS Delft tunnel</t>
  </si>
  <si>
    <t>BTS Hemspoortunnel</t>
  </si>
  <si>
    <t>V169659</t>
  </si>
  <si>
    <t>V169659 BSC Rt-Wah-BSC4 &gt; BTS Hemspoortunnel</t>
  </si>
  <si>
    <t>BTS Rotterdam Willemspoortunnel NZ</t>
  </si>
  <si>
    <t>V165560</t>
  </si>
  <si>
    <t>V165560 BSC Rt-Wah-BSC5 &gt; BTS Rt Willemsp. tnl NZ</t>
  </si>
  <si>
    <t>BTS Rotterdam Willemspoortunnel ZZ</t>
  </si>
  <si>
    <t>V170057</t>
  </si>
  <si>
    <t>V170057 BSC Rt-Wah-BSC5 &gt; BTS Rt Willemsp. tnl ZZ</t>
  </si>
  <si>
    <t>BTS Schiphol Tunnel</t>
  </si>
  <si>
    <t>V169435</t>
  </si>
  <si>
    <t>V169435 BSC Rt-Wah-BSC4 &gt; BTS Schiphol Tunnel</t>
  </si>
  <si>
    <t>BTS Velsertunnel</t>
  </si>
  <si>
    <t>Oude Pontweg 3</t>
  </si>
  <si>
    <t>Velzen</t>
  </si>
  <si>
    <t>V169222</t>
  </si>
  <si>
    <t>V169222 BSC Rt-Wah-BSC4 &gt; BTS Velsertunnel</t>
  </si>
  <si>
    <t>BTS HSL Bergschenhoek</t>
  </si>
  <si>
    <t>Infraspeed</t>
  </si>
  <si>
    <t>V7081128</t>
  </si>
  <si>
    <t>V7081128 BSC Rt-Wah-BSC5 &gt; BTS HSL Bergschenhoek</t>
  </si>
  <si>
    <t>BTS HSL Bleiswijk Rijksweg A12</t>
  </si>
  <si>
    <t>V7081119</t>
  </si>
  <si>
    <t>V7081119 BSC Rt-Wah-BSC5 &gt; BTS HSL Bleiswijk A12</t>
  </si>
  <si>
    <t>BTS HSL Breda De Mark</t>
  </si>
  <si>
    <t>V7129017</t>
  </si>
  <si>
    <t>V7129017 BSC Asd-RAI-BSC2 &gt; BTS HSL Breda de Mark</t>
  </si>
  <si>
    <t>BTS HSL Breda Hazeldonk</t>
  </si>
  <si>
    <t>V7079229</t>
  </si>
  <si>
    <t>V7079229 BSC Asd-RAI-BSC2 &gt; BTS HSL Breda Hazeldnk</t>
  </si>
  <si>
    <t>BTS HSL Breda Knp Galder</t>
  </si>
  <si>
    <t>V7079238</t>
  </si>
  <si>
    <t>V7079238 BSC Asd-RAI-BSC2 &gt; BTS HSL Breda Knp Gldr</t>
  </si>
  <si>
    <t>BTS HSL Breda Knp Galder BU</t>
  </si>
  <si>
    <t>V7079211</t>
  </si>
  <si>
    <t>V7079211 BSC Asd-RAI-BSC2 &gt; BTS HSL Breda GalderBU</t>
  </si>
  <si>
    <t>BTS HSL Dordtsche Kil Zuid</t>
  </si>
  <si>
    <t>V7079184</t>
  </si>
  <si>
    <t>V7079184 BSC Asd-RAI-BSC2 &gt; BTS HSL Dordt.Kil Zuid</t>
  </si>
  <si>
    <t>BTS HSL Dordtsche Kil Zuid BU</t>
  </si>
  <si>
    <t>V7079166</t>
  </si>
  <si>
    <t>V7079166 BSC Asd-RAI-BSC2 &gt; BTS HSL Dordt Kil Z BU</t>
  </si>
  <si>
    <t>BTS HSL Gravendeel</t>
  </si>
  <si>
    <t>V7079193</t>
  </si>
  <si>
    <t>V7079193 BSC Asd-RAI-BSC2 &gt; BTS HSL Gravendeel</t>
  </si>
  <si>
    <t>BTS HSL Groene Hart Noord</t>
  </si>
  <si>
    <t>V7081083</t>
  </si>
  <si>
    <t>V7081083 BSC Rt-Wah-BSC5 &gt; BTS HSL Groene Hart N</t>
  </si>
  <si>
    <t>BTS HSL Groene Hart Zuid</t>
  </si>
  <si>
    <t>V7081101</t>
  </si>
  <si>
    <t>V7081101 BSC Rt-Wah-BSC5 &gt; BTS HSL Groene Hart Z</t>
  </si>
  <si>
    <t>BTS HSL Nieuw Vennep</t>
  </si>
  <si>
    <t>V7081164</t>
  </si>
  <si>
    <t>V7081164 BSC Rt-Wah-BSC5 &gt; BTS HSL Nieuw Vennep</t>
  </si>
  <si>
    <t>BTS HSL Prinsenbeek</t>
  </si>
  <si>
    <t>V7126713</t>
  </si>
  <si>
    <t>V7126713 BSC Asd-RAI-BSC2 &gt; BTS HSL Prinsenbeek</t>
  </si>
  <si>
    <t>BTS HSL Prinsenbeek BU</t>
  </si>
  <si>
    <t>V7126704</t>
  </si>
  <si>
    <t>V7126704 BSC Asd-RAI-BSC2 &gt; BTS HSL Prinsenbeek BU</t>
  </si>
  <si>
    <t>BTS HSL Rijpwetering</t>
  </si>
  <si>
    <t>V7081074</t>
  </si>
  <si>
    <t>V7081074 BSC Rt-Wah-BSC5 &gt; BTS HSL Rijpwetering</t>
  </si>
  <si>
    <t>BTS HSL Ringvaart Aquaduct</t>
  </si>
  <si>
    <t>V7081056</t>
  </si>
  <si>
    <t>V7081056 BSC Rt-Wah-BSC5 &gt; BTS HSL Ringvaart Aqua.</t>
  </si>
  <si>
    <t>BTS HSL Rotterdam Noordrand Noord</t>
  </si>
  <si>
    <t>V7081146</t>
  </si>
  <si>
    <t>V7081146 BSC Rt-Wah-BSC5 &gt; BTS HSL Rt Noordrand N</t>
  </si>
  <si>
    <t>BTS HSL Zevenbergschenhoek</t>
  </si>
  <si>
    <t>V7079175</t>
  </si>
  <si>
    <t>V7079175 BSC Asd-RAI-BSC2 &gt; BTS HSL Zevenb.hoek</t>
  </si>
  <si>
    <t>BTS HSL Zevenbergschenhoek BU</t>
  </si>
  <si>
    <t>V7079157</t>
  </si>
  <si>
    <t>V7079157 BSC Asd-RAI-BSC2 &gt; BTS HSL Zevenb.hoek BU</t>
  </si>
  <si>
    <t>BTS HSL Zwijndr Ou BU</t>
  </si>
  <si>
    <t>V7079301</t>
  </si>
  <si>
    <t>V7079301 BSC Asd-RAI-BSC2 &gt; BTS HSL Zwijndr Ou BU</t>
  </si>
  <si>
    <t>BTS HSL Zwijndrecht Ou</t>
  </si>
  <si>
    <t>V7079319</t>
  </si>
  <si>
    <t>V7079319 BSC Asd-RAI-BSC2 &gt; BTS HSL Zwijndrecht Ou</t>
  </si>
  <si>
    <t>BTS Nijverdal (station)</t>
  </si>
  <si>
    <t>Zie bijzonderheden.</t>
  </si>
  <si>
    <t>Meijboomstraat/Bouwmeesterstraat</t>
  </si>
  <si>
    <t>V7319151</t>
  </si>
  <si>
    <t>V7319151 BSC Asd-RAI-BSC8 &gt; BTS Nijverdal</t>
  </si>
  <si>
    <t>BTS Rijswijkspoortunnel</t>
  </si>
  <si>
    <t>C2000 Single Site landlord</t>
  </si>
  <si>
    <t>V169895</t>
  </si>
  <si>
    <t>V169895 BSC Rt-Wah-BSC5 &gt; BTS Rijswijkspoortunnel</t>
  </si>
  <si>
    <t>BTS Calamiteiten 1 (309)</t>
  </si>
  <si>
    <t>Kanaal Zuid 286</t>
  </si>
  <si>
    <t>7364 AJ</t>
  </si>
  <si>
    <t>Lieren</t>
  </si>
  <si>
    <t>N.v.t</t>
  </si>
  <si>
    <t>BTS Calamiteiten 2 (308)</t>
  </si>
  <si>
    <t>BTS Calamiteiten MOB 01</t>
  </si>
  <si>
    <t>BTS Calamiteiten MOB 02</t>
  </si>
  <si>
    <t>BTS Calamiteiten MOB 03</t>
  </si>
  <si>
    <t>BTS Calamiteiten MOB 04</t>
  </si>
  <si>
    <t>BTS Capelle Test (ForeyeT)</t>
  </si>
  <si>
    <t>Hoofdweg 24-26</t>
  </si>
  <si>
    <t>2908 LC</t>
  </si>
  <si>
    <t>Capelle aan den IJssel</t>
  </si>
  <si>
    <t>BTS Dronten (Nokia Test)</t>
  </si>
  <si>
    <t>De Noord 44</t>
  </si>
  <si>
    <t>8251 GL</t>
  </si>
  <si>
    <t>BTS Rt-Wah Test 1</t>
  </si>
  <si>
    <t>Anthony Fokkerweg 40</t>
  </si>
  <si>
    <t>3088 GG</t>
  </si>
  <si>
    <t>V7258977</t>
  </si>
  <si>
    <t>V7258977 BSC Rt-Wah-BSC5 &gt; BTS Rt-Wah Test 1</t>
  </si>
  <si>
    <t>BTS Rt-Wah Test 2</t>
  </si>
  <si>
    <t>BTS Rt-Wah Test 3 (Flexi)</t>
  </si>
  <si>
    <t>Repeater Almere Centrum</t>
  </si>
  <si>
    <t>Stationsplein 27</t>
  </si>
  <si>
    <t>1315 KT</t>
  </si>
  <si>
    <t>Almere Centrum</t>
  </si>
  <si>
    <t>Repeater Amsterdam Amstel</t>
  </si>
  <si>
    <t>Julianaplein 1</t>
  </si>
  <si>
    <t>1097 DN</t>
  </si>
  <si>
    <t>Repeater Amsterdam Lelylaan Noord (outdoor)</t>
  </si>
  <si>
    <t>Cornelis Lelyplein</t>
  </si>
  <si>
    <t>1062 AD</t>
  </si>
  <si>
    <t>Repeater Amsterdam Lelylaan Zuid (indoor)</t>
  </si>
  <si>
    <t>Repeater Barendrecht "Dive under"</t>
  </si>
  <si>
    <t>HSL-3024</t>
  </si>
  <si>
    <t>1e Barendrechtseweg</t>
  </si>
  <si>
    <t>2991 ZA</t>
  </si>
  <si>
    <t>Barendrecht / Rotterdam</t>
  </si>
  <si>
    <t>Repeater Pankan Tunnel</t>
  </si>
  <si>
    <t>Bet-2004</t>
  </si>
  <si>
    <t>Vossendel t.h.v. 3</t>
  </si>
  <si>
    <t>Repeater Weesp</t>
  </si>
  <si>
    <t>1382 AD</t>
  </si>
  <si>
    <t>pand is wsl gedeeld eigendom</t>
  </si>
  <si>
    <t>#N/B</t>
  </si>
  <si>
    <t>match</t>
  </si>
  <si>
    <t>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</si>
</sst>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\-&quot;€&quot;* #,##0.00_-;_-&quot;€&quot;* &quot;-&quot;??_-;_-@_-"/>
    <numFmt numFmtId="165" formatCode="_-* #,##0.00_-;_-* #,##0.00\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rgb="FF006100"/>
      <name val="Arial"/>
      <family val="2"/>
    </font>
    <font>
      <sz val="8"/>
      <color indexed="8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</borders>
  <cellStyleXfs count="21">
    <xf numFmtId="0" fontId="0" fillId="0" borderId="0"/>
    <xf numFmtId="0" fontId="2" fillId="0" borderId="0"/>
    <xf numFmtId="0" fontId="7" fillId="0" borderId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4" fillId="0" borderId="0"/>
    <xf numFmtId="164" fontId="13" fillId="0" borderId="0" applyFont="0" applyFill="0" applyBorder="0" applyAlignment="0" applyProtection="0"/>
    <xf numFmtId="0" fontId="3" fillId="8" borderId="0" applyNumberFormat="0" applyBorder="0" applyAlignment="0" applyProtection="0"/>
    <xf numFmtId="0" fontId="4" fillId="11" borderId="0" applyNumberFormat="0" applyBorder="0" applyAlignment="0" applyProtection="0"/>
    <xf numFmtId="0" fontId="14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12" borderId="0" applyNumberFormat="0" applyBorder="0" applyAlignment="0" applyProtection="0"/>
    <xf numFmtId="0" fontId="7" fillId="7" borderId="2" applyNumberFormat="0" applyFont="0" applyAlignment="0" applyProtection="0"/>
    <xf numFmtId="0" fontId="15" fillId="0" borderId="0"/>
    <xf numFmtId="0" fontId="16" fillId="4" borderId="0" applyNumberFormat="0" applyBorder="0" applyAlignment="0" applyProtection="0"/>
  </cellStyleXfs>
  <cellXfs count="53">
    <xf numFmtId="0" fontId="0" fillId="0" borderId="0" xfId="0"/>
    <xf numFmtId="0" fontId="1" fillId="2" borderId="1" xfId="1" applyFont="1" applyFill="1" applyBorder="1" applyAlignment="1">
      <alignment horizontal="center"/>
    </xf>
    <xf numFmtId="0" fontId="10" fillId="9" borderId="0" xfId="5" applyFont="1" applyBorder="1" applyAlignment="1">
      <alignment horizontal="center"/>
    </xf>
    <xf numFmtId="0" fontId="10" fillId="9" borderId="0" xfId="5" applyFont="1" applyBorder="1" applyAlignment="1">
      <alignment horizontal="left"/>
    </xf>
    <xf numFmtId="0" fontId="10" fillId="10" borderId="0" xfId="6" applyFont="1"/>
    <xf numFmtId="0" fontId="9" fillId="0" borderId="0" xfId="2" applyFont="1" applyFill="1"/>
    <xf numFmtId="0" fontId="12" fillId="0" borderId="0" xfId="1" applyFont="1" applyFill="1" applyBorder="1" applyAlignment="1">
      <alignment wrapText="1"/>
    </xf>
    <xf numFmtId="0" fontId="12" fillId="0" borderId="0" xfId="1" applyFont="1" applyFill="1" applyBorder="1" applyAlignment="1">
      <alignment horizontal="right" wrapText="1"/>
    </xf>
    <xf numFmtId="0" fontId="11" fillId="0" borderId="0" xfId="2" applyFont="1" applyBorder="1"/>
    <xf numFmtId="0" fontId="12" fillId="13" borderId="0" xfId="1" applyFont="1" applyFill="1" applyBorder="1" applyAlignment="1">
      <alignment wrapText="1"/>
    </xf>
    <xf numFmtId="0" fontId="12" fillId="13" borderId="0" xfId="1" applyFont="1" applyFill="1" applyBorder="1" applyAlignment="1">
      <alignment horizontal="right" wrapText="1"/>
    </xf>
    <xf numFmtId="0" fontId="11" fillId="13" borderId="0" xfId="2" applyFont="1" applyFill="1" applyBorder="1"/>
    <xf numFmtId="0" fontId="9" fillId="13" borderId="0" xfId="2" applyFont="1" applyFill="1"/>
    <xf numFmtId="0" fontId="11" fillId="0" borderId="0" xfId="2" applyFont="1" applyFill="1" applyBorder="1"/>
    <xf numFmtId="0" fontId="17" fillId="2" borderId="3" xfId="1" applyFont="1" applyFill="1" applyBorder="1" applyAlignment="1">
      <alignment horizontal="center"/>
    </xf>
    <xf numFmtId="0" fontId="18" fillId="10" borderId="3" xfId="6" applyFont="1" applyBorder="1"/>
    <xf numFmtId="0" fontId="19" fillId="0" borderId="3" xfId="0" applyFont="1" applyBorder="1"/>
    <xf numFmtId="0" fontId="17" fillId="0" borderId="3" xfId="1" applyFont="1" applyFill="1" applyBorder="1" applyAlignment="1">
      <alignment wrapText="1"/>
    </xf>
    <xf numFmtId="0" fontId="17" fillId="14" borderId="3" xfId="1" applyFont="1" applyFill="1" applyBorder="1" applyAlignment="1">
      <alignment wrapText="1"/>
    </xf>
    <xf numFmtId="0" fontId="17" fillId="0" borderId="3" xfId="1" applyFont="1" applyFill="1" applyBorder="1" applyAlignment="1">
      <alignment horizontal="right" wrapText="1"/>
    </xf>
    <xf numFmtId="0" fontId="19" fillId="0" borderId="3" xfId="0" applyFont="1" applyFill="1" applyBorder="1"/>
    <xf numFmtId="0" fontId="20" fillId="0" borderId="3" xfId="1" applyFont="1" applyFill="1" applyBorder="1" applyAlignment="1">
      <alignment wrapText="1"/>
    </xf>
    <xf numFmtId="0" fontId="19" fillId="14" borderId="3" xfId="0" applyFont="1" applyFill="1" applyBorder="1"/>
    <xf numFmtId="0" fontId="17" fillId="14" borderId="3" xfId="1" applyFont="1" applyFill="1" applyBorder="1" applyAlignment="1">
      <alignment horizontal="right" wrapText="1"/>
    </xf>
    <xf numFmtId="0" fontId="19" fillId="0" borderId="0" xfId="0" applyFont="1"/>
    <xf numFmtId="0" fontId="19" fillId="14" borderId="0" xfId="0" applyFont="1" applyFill="1"/>
    <xf numFmtId="0" fontId="19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Border="1"/>
    <xf numFmtId="0" fontId="0" fillId="0" borderId="0" xfId="0" applyAlignment="1">
      <alignment horizontal="left" indent="1"/>
    </xf>
    <xf numFmtId="49" fontId="1" fillId="2" borderId="1" xfId="1" applyNumberFormat="1" applyFont="1" applyFill="1" applyBorder="1" applyAlignment="1">
      <alignment horizontal="center"/>
    </xf>
    <xf numFmtId="0" fontId="1" fillId="0" borderId="4" xfId="1" applyFont="1" applyFill="1" applyBorder="1" applyAlignment="1">
      <alignment wrapText="1"/>
    </xf>
    <xf numFmtId="0" fontId="1" fillId="0" borderId="4" xfId="1" applyFont="1" applyFill="1" applyBorder="1" applyAlignment="1">
      <alignment horizontal="right" wrapText="1"/>
    </xf>
    <xf numFmtId="0" fontId="0" fillId="15" borderId="0" xfId="0" applyFill="1"/>
    <xf numFmtId="0" fontId="0" fillId="0" borderId="0" xfId="0" applyFill="1"/>
    <xf numFmtId="49" fontId="1" fillId="0" borderId="4" xfId="1" applyNumberFormat="1" applyFont="1" applyFill="1" applyBorder="1" applyAlignment="1">
      <alignment wrapText="1"/>
    </xf>
    <xf numFmtId="0" fontId="1" fillId="0" borderId="4" xfId="1" applyFont="1" applyFill="1" applyBorder="1" applyAlignment="1">
      <alignment vertical="center" wrapText="1"/>
    </xf>
    <xf numFmtId="0" fontId="2" fillId="0" borderId="0" xfId="1" applyFill="1"/>
    <xf numFmtId="0" fontId="1" fillId="0" borderId="5" xfId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4" xfId="1" applyFont="1" applyFill="1" applyBorder="1" applyAlignment="1">
      <alignment horizontal="righ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" fillId="0" borderId="4" xfId="1" applyFont="1" applyFill="1" applyBorder="1" applyAlignment="1">
      <alignment vertical="top" wrapText="1"/>
    </xf>
    <xf numFmtId="49" fontId="0" fillId="0" borderId="0" xfId="0" applyNumberFormat="1" applyFill="1"/>
    <xf numFmtId="49" fontId="0" fillId="0" borderId="0" xfId="0" applyNumberFormat="1"/>
    <xf numFmtId="0" fontId="21" fillId="16" borderId="0" xfId="0" applyFont="1" applyFill="1"/>
    <xf numFmtId="0" fontId="21" fillId="17" borderId="0" xfId="0" applyFont="1" applyFill="1"/>
    <xf numFmtId="0" fontId="22" fillId="0" borderId="0" xfId="0" applyFont="1"/>
    <xf numFmtId="0" fontId="18" fillId="18" borderId="3" xfId="6" applyFont="1" applyFill="1" applyBorder="1"/>
    <xf numFmtId="0" fontId="19" fillId="16" borderId="3" xfId="0" applyFont="1" applyFill="1" applyBorder="1"/>
  </cellXfs>
  <cellStyles count="21">
    <cellStyle name="20% - Accent5 2" xfId="13" xr:uid="{00000000-0005-0000-0000-000000000000}"/>
    <cellStyle name="40% - Accent6 2" xfId="17" xr:uid="{00000000-0005-0000-0000-000001000000}"/>
    <cellStyle name="Accent1 2" xfId="3" xr:uid="{00000000-0005-0000-0000-000032000000}"/>
    <cellStyle name="Accent2 2" xfId="12" xr:uid="{00000000-0005-0000-0000-000004000000}"/>
    <cellStyle name="Accent2 3" xfId="4" xr:uid="{00000000-0005-0000-0000-000033000000}"/>
    <cellStyle name="Accent3 2" xfId="5" xr:uid="{00000000-0005-0000-0000-000035000000}"/>
    <cellStyle name="Accent4 2" xfId="6" xr:uid="{00000000-0005-0000-0000-000036000000}"/>
    <cellStyle name="Goed 2" xfId="15" xr:uid="{00000000-0005-0000-0000-000008000000}"/>
    <cellStyle name="Goed 3" xfId="20" xr:uid="{00000000-0005-0000-0000-000037000000}"/>
    <cellStyle name="Komma 2" xfId="9" xr:uid="{00000000-0005-0000-0000-000009000000}"/>
    <cellStyle name="Neutraal 2" xfId="14" xr:uid="{00000000-0005-0000-0000-00000A000000}"/>
    <cellStyle name="Normal 2" xfId="10" xr:uid="{00000000-0005-0000-0000-00000B000000}"/>
    <cellStyle name="Normal_Sheet1" xfId="1" xr:uid="{EE75A7E5-482C-4A38-A6B4-FEC061535B58}"/>
    <cellStyle name="Notitie 2" xfId="18" xr:uid="{00000000-0005-0000-0000-00003C000000}"/>
    <cellStyle name="Ongeldig 2" xfId="16" xr:uid="{00000000-0005-0000-0000-00000E000000}"/>
    <cellStyle name="Standaard" xfId="0" builtinId="0"/>
    <cellStyle name="Standaard 2" xfId="8" xr:uid="{00000000-0005-0000-0000-000010000000}"/>
    <cellStyle name="Standaard 3" xfId="19" xr:uid="{00000000-0005-0000-0000-000011000000}"/>
    <cellStyle name="Standaard 4" xfId="2" xr:uid="{00000000-0005-0000-0000-00003E000000}"/>
    <cellStyle name="Standaard 6" xfId="7" xr:uid="{00000000-0005-0000-0000-000012000000}"/>
    <cellStyle name="Valuta 2" xfId="11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microsoft.com/office/2007/relationships/slicerCache" Target="slicerCaches/slicerCache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1.xml"/><Relationship Id="rId12" Type="http://schemas.microsoft.com/office/2007/relationships/slicerCache" Target="slicerCaches/slicerCache1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microsoft.com/office/2007/relationships/slicerCache" Target="slicerCaches/slicerCache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microsoft.com/office/2007/relationships/slicerCache" Target="slicerCaches/slicerCache4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microsoft.com/office/2007/relationships/slicerCache" Target="slicerCaches/slicerCache3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[GSM-R sites type NAW M5 11.1 vs 1.3.xlsx]Landlords bestaand GSM-R!Draaitabel1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Totaal opstelpunten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9152912376337574E-2"/>
          <c:y val="0.14772047832585949"/>
          <c:w val="0.83123832778114271"/>
          <c:h val="0.46794928380589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'Landlords bestaand GSM-R'!$C$3</c:f>
              <c:strCache>
                <c:ptCount val="1"/>
                <c:pt idx="0">
                  <c:v>Totaal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'Landlords bestaand GSM-R'!$B$4:$B$18</c:f>
              <c:multiLvlStrCache>
                <c:ptCount val="13"/>
                <c:lvl>
                  <c:pt idx="0">
                    <c:v>Alticom BV</c:v>
                  </c:pt>
                  <c:pt idx="1">
                    <c:v>C2000</c:v>
                  </c:pt>
                  <c:pt idx="2">
                    <c:v>C2000 Single Site landlord</c:v>
                  </c:pt>
                  <c:pt idx="3">
                    <c:v>Cellnex</c:v>
                  </c:pt>
                  <c:pt idx="4">
                    <c:v>KPN</c:v>
                  </c:pt>
                  <c:pt idx="5">
                    <c:v>KPN (mast)</c:v>
                  </c:pt>
                  <c:pt idx="6">
                    <c:v>Liander</c:v>
                  </c:pt>
                  <c:pt idx="7">
                    <c:v>Novec</c:v>
                  </c:pt>
                  <c:pt idx="8">
                    <c:v>ProRail</c:v>
                  </c:pt>
                  <c:pt idx="9">
                    <c:v>Single site landlord</c:v>
                  </c:pt>
                  <c:pt idx="10">
                    <c:v>T-Mobile</c:v>
                  </c:pt>
                  <c:pt idx="11">
                    <c:v>Vodafone</c:v>
                  </c:pt>
                  <c:pt idx="12">
                    <c:v>#N/B</c:v>
                  </c:pt>
                </c:lvl>
                <c:lvl>
                  <c:pt idx="0">
                    <c:v>Derden</c:v>
                  </c:pt>
                </c:lvl>
              </c:multiLvlStrCache>
            </c:multiLvlStrRef>
          </c:cat>
          <c:val>
            <c:numRef>
              <c:f>'Landlords bestaand GSM-R'!$C$4:$C$18</c:f>
              <c:numCache>
                <c:formatCode>General</c:formatCode>
                <c:ptCount val="13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49</c:v>
                </c:pt>
                <c:pt idx="4">
                  <c:v>3</c:v>
                </c:pt>
                <c:pt idx="5">
                  <c:v>7</c:v>
                </c:pt>
                <c:pt idx="6">
                  <c:v>1</c:v>
                </c:pt>
                <c:pt idx="7">
                  <c:v>76</c:v>
                </c:pt>
                <c:pt idx="8">
                  <c:v>1</c:v>
                </c:pt>
                <c:pt idx="9">
                  <c:v>103</c:v>
                </c:pt>
                <c:pt idx="10">
                  <c:v>5</c:v>
                </c:pt>
                <c:pt idx="11">
                  <c:v>17</c:v>
                </c:pt>
                <c:pt idx="1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7C-A7D0-E40B346195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93241328"/>
        <c:axId val="293238704"/>
      </c:barChart>
      <c:catAx>
        <c:axId val="29324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238704"/>
        <c:crosses val="autoZero"/>
        <c:auto val="1"/>
        <c:lblAlgn val="ctr"/>
        <c:lblOffset val="100"/>
        <c:noMultiLvlLbl val="0"/>
      </c:catAx>
      <c:valAx>
        <c:axId val="29323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24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[GSM-R sites type NAW M5 11.1 vs 1.3.xlsx]Grafisch overzicht opstelpunten!Draaitabel1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Totaal opstelpunten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9152912376337574E-2"/>
          <c:y val="0.14772047832585949"/>
          <c:w val="0.83123832778114271"/>
          <c:h val="0.46794928380589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'Grafisch overzicht opstelpunten'!$C$3</c:f>
              <c:strCache>
                <c:ptCount val="1"/>
                <c:pt idx="0">
                  <c:v>Totaal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'Grafisch overzicht opstelpunten'!$B$4:$B$42</c:f>
              <c:multiLvlStrCache>
                <c:ptCount val="34"/>
                <c:lvl>
                  <c:pt idx="0">
                    <c:v>Buismast</c:v>
                  </c:pt>
                  <c:pt idx="1">
                    <c:v>Greenfield</c:v>
                  </c:pt>
                  <c:pt idx="2">
                    <c:v>Indoor</c:v>
                  </c:pt>
                  <c:pt idx="3">
                    <c:v>Tunnel</c:v>
                  </c:pt>
                  <c:pt idx="4">
                    <c:v>Brug</c:v>
                  </c:pt>
                  <c:pt idx="5">
                    <c:v>Buismast</c:v>
                  </c:pt>
                  <c:pt idx="6">
                    <c:v>Greenfield</c:v>
                  </c:pt>
                  <c:pt idx="7">
                    <c:v>Hoogspanningsmast</c:v>
                  </c:pt>
                  <c:pt idx="8">
                    <c:v>Indoor</c:v>
                  </c:pt>
                  <c:pt idx="9">
                    <c:v>Kerktoren</c:v>
                  </c:pt>
                  <c:pt idx="10">
                    <c:v>Lichtmast</c:v>
                  </c:pt>
                  <c:pt idx="11">
                    <c:v>Reclamemast</c:v>
                  </c:pt>
                  <c:pt idx="12">
                    <c:v>Rooftop</c:v>
                  </c:pt>
                  <c:pt idx="13">
                    <c:v>Schoorsteen</c:v>
                  </c:pt>
                  <c:pt idx="14">
                    <c:v>Silo</c:v>
                  </c:pt>
                  <c:pt idx="15">
                    <c:v>SV toren</c:v>
                  </c:pt>
                  <c:pt idx="16">
                    <c:v>Tunnel</c:v>
                  </c:pt>
                  <c:pt idx="17">
                    <c:v>Windmolen</c:v>
                  </c:pt>
                  <c:pt idx="18">
                    <c:v>Watertoren</c:v>
                  </c:pt>
                  <c:pt idx="19">
                    <c:v>Greenfield</c:v>
                  </c:pt>
                  <c:pt idx="20">
                    <c:v>Indoor</c:v>
                  </c:pt>
                  <c:pt idx="21">
                    <c:v>Klokkentoren</c:v>
                  </c:pt>
                  <c:pt idx="22">
                    <c:v>Rooftop</c:v>
                  </c:pt>
                  <c:pt idx="23">
                    <c:v>Buismast</c:v>
                  </c:pt>
                  <c:pt idx="24">
                    <c:v>Greenfield</c:v>
                  </c:pt>
                  <c:pt idx="25">
                    <c:v>Hoogspanningsmast</c:v>
                  </c:pt>
                  <c:pt idx="26">
                    <c:v>Indoor</c:v>
                  </c:pt>
                  <c:pt idx="27">
                    <c:v>Nvt</c:v>
                  </c:pt>
                  <c:pt idx="28">
                    <c:v>Portaal</c:v>
                  </c:pt>
                  <c:pt idx="29">
                    <c:v>Rooftop</c:v>
                  </c:pt>
                  <c:pt idx="30">
                    <c:v>Schoorsteen</c:v>
                  </c:pt>
                  <c:pt idx="31">
                    <c:v>Tijdelijk</c:v>
                  </c:pt>
                  <c:pt idx="32">
                    <c:v>Tunnel</c:v>
                  </c:pt>
                </c:lvl>
                <c:lvl>
                  <c:pt idx="0">
                    <c:v>De staat (HSL)</c:v>
                  </c:pt>
                  <c:pt idx="4">
                    <c:v>Derden</c:v>
                  </c:pt>
                  <c:pt idx="19">
                    <c:v>NS</c:v>
                  </c:pt>
                  <c:pt idx="23">
                    <c:v>ProRail</c:v>
                  </c:pt>
                  <c:pt idx="33">
                    <c:v>(leeg)</c:v>
                  </c:pt>
                </c:lvl>
              </c:multiLvlStrCache>
            </c:multiLvlStrRef>
          </c:cat>
          <c:val>
            <c:numRef>
              <c:f>'Grafisch overzicht opstelpunten'!$C$4:$C$42</c:f>
              <c:numCache>
                <c:formatCode>General</c:formatCode>
                <c:ptCount val="34"/>
                <c:pt idx="0">
                  <c:v>1</c:v>
                </c:pt>
                <c:pt idx="1">
                  <c:v>15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9</c:v>
                </c:pt>
                <c:pt idx="6">
                  <c:v>119</c:v>
                </c:pt>
                <c:pt idx="7">
                  <c:v>44</c:v>
                </c:pt>
                <c:pt idx="8">
                  <c:v>15</c:v>
                </c:pt>
                <c:pt idx="9">
                  <c:v>3</c:v>
                </c:pt>
                <c:pt idx="10">
                  <c:v>5</c:v>
                </c:pt>
                <c:pt idx="11">
                  <c:v>2</c:v>
                </c:pt>
                <c:pt idx="12">
                  <c:v>64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9</c:v>
                </c:pt>
                <c:pt idx="24">
                  <c:v>14</c:v>
                </c:pt>
                <c:pt idx="25">
                  <c:v>3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>
                  <c:v>6</c:v>
                </c:pt>
                <c:pt idx="30">
                  <c:v>1</c:v>
                </c:pt>
                <c:pt idx="31">
                  <c:v>1</c:v>
                </c:pt>
                <c:pt idx="3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9-4727-A6FA-6597E5E804D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93241328"/>
        <c:axId val="293238704"/>
      </c:barChart>
      <c:catAx>
        <c:axId val="29324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238704"/>
        <c:crosses val="autoZero"/>
        <c:auto val="1"/>
        <c:lblAlgn val="ctr"/>
        <c:lblOffset val="100"/>
        <c:noMultiLvlLbl val="0"/>
      </c:catAx>
      <c:valAx>
        <c:axId val="29323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24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556260</xdr:colOff>
      <xdr:row>1</xdr:row>
      <xdr:rowOff>167640</xdr:rowOff>
    </xdr:from>
    <xdr:to>
      <xdr:col>17</xdr:col>
      <xdr:colOff>190500</xdr:colOff>
      <xdr:row>20</xdr:row>
      <xdr:rowOff>91440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7748F20-B397-4CD4-8F9E-0F66A1D89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259080</xdr:colOff>
      <xdr:row>1</xdr:row>
      <xdr:rowOff>167640</xdr:rowOff>
    </xdr:from>
    <xdr:to>
      <xdr:col>6</xdr:col>
      <xdr:colOff>142538</xdr:colOff>
      <xdr:row>15</xdr:row>
      <xdr:rowOff>74295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rondeignaar 1">
              <a:extLst>
                <a:ext uri="{FF2B5EF4-FFF2-40B4-BE49-F238E27FC236}">
                  <a16:creationId xmlns:a16="http://schemas.microsoft.com/office/drawing/2014/main" id="{F07CD24D-DF2D-4E68-89F0-5807056EFF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ondeignaa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72609" y="346934"/>
              <a:ext cx="1828800" cy="24167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259080</xdr:colOff>
      <xdr:row>12</xdr:row>
      <xdr:rowOff>15241</xdr:rowOff>
    </xdr:from>
    <xdr:to>
      <xdr:col>6</xdr:col>
      <xdr:colOff>142538</xdr:colOff>
      <xdr:row>18</xdr:row>
      <xdr:rowOff>137160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Exploitatie 1">
              <a:extLst>
                <a:ext uri="{FF2B5EF4-FFF2-40B4-BE49-F238E27FC236}">
                  <a16:creationId xmlns:a16="http://schemas.microsoft.com/office/drawing/2014/main" id="{E69DC188-2E71-45E0-811B-5FB9EE59BF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xploitati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72609" y="2166770"/>
              <a:ext cx="1828800" cy="119768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556260</xdr:colOff>
      <xdr:row>1</xdr:row>
      <xdr:rowOff>167640</xdr:rowOff>
    </xdr:from>
    <xdr:to>
      <xdr:col>17</xdr:col>
      <xdr:colOff>190500</xdr:colOff>
      <xdr:row>20</xdr:row>
      <xdr:rowOff>91440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CF78FE8-643F-4AC2-8B38-7D57730084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259080</xdr:colOff>
      <xdr:row>1</xdr:row>
      <xdr:rowOff>167640</xdr:rowOff>
    </xdr:from>
    <xdr:to>
      <xdr:col>6</xdr:col>
      <xdr:colOff>259080</xdr:colOff>
      <xdr:row>15</xdr:row>
      <xdr:rowOff>74295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Grondeignaar">
              <a:extLst>
                <a:ext uri="{FF2B5EF4-FFF2-40B4-BE49-F238E27FC236}">
                  <a16:creationId xmlns:a16="http://schemas.microsoft.com/office/drawing/2014/main" id="{ABEB3054-9EFC-4522-BCC1-424D957517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ondeignaa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52700" y="35052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259080</xdr:colOff>
      <xdr:row>12</xdr:row>
      <xdr:rowOff>15241</xdr:rowOff>
    </xdr:from>
    <xdr:to>
      <xdr:col>6</xdr:col>
      <xdr:colOff>259080</xdr:colOff>
      <xdr:row>18</xdr:row>
      <xdr:rowOff>137160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Exploitatie">
              <a:extLst>
                <a:ext uri="{FF2B5EF4-FFF2-40B4-BE49-F238E27FC236}">
                  <a16:creationId xmlns:a16="http://schemas.microsoft.com/office/drawing/2014/main" id="{D9AB5740-32A0-46BA-9ABD-FBA3A6910B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xploitat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52700" y="2209801"/>
              <a:ext cx="1828800" cy="12191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274768</xdr:colOff>
      <xdr:row>19</xdr:row>
      <xdr:rowOff>79785</xdr:rowOff>
    </xdr:from>
    <xdr:to>
      <xdr:col>6</xdr:col>
      <xdr:colOff>274768</xdr:colOff>
      <xdr:row>39</xdr:row>
      <xdr:rowOff>143435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Landlord I (masteigenaar)">
              <a:extLst>
                <a:ext uri="{FF2B5EF4-FFF2-40B4-BE49-F238E27FC236}">
                  <a16:creationId xmlns:a16="http://schemas.microsoft.com/office/drawing/2014/main" id="{A025DA98-C431-480A-B64A-338BCBCAB8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andlord I (masteigenaar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47639" y="3486373"/>
              <a:ext cx="1828800" cy="36495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grp001\groups4\Documents%20and%20Settings\fr024784\Local%20Settings\Temporary%20Internet%20Files\OLKA3\MS-Configurator_Complete_V3%202_mpm%20csdm%20from%204Q2010%20to%204Q2012%20with%20IMC%20%20tot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Archief\MR08313-11411%20Utrecht%20Noord,%20BTS%20verplaatsing\PO\Nokia\MR08313-11411%20Utrecht%20Noord%20BTS%20verplaatsing%20calc%20Nokia%20v07%2021%20feb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kia-my.sharepoint.com/personal/igor_chundro_nokia_com/Documents/Mobirail%20projecten/VR2/Calc/archive/MR08414-11696%20NCP%20Noord%20calc%20MR%20v01%2020191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kia-my.sharepoint.com/personal/paul_charite_nokia_com/Documents/1.%20Projecten%20%20%20%20%20lopend/1.%20VR2%20Quick%20Swap%20&amp;%20NCP%20Noord/9.%20NCP%20North%20Summary/MR08414-11696%20VR2%20NCP%20Noord%20sites%20Nokia%20calc%2020200221_T37_v2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oA"/>
      <sheetName val="Product Model"/>
      <sheetName val="License Configurator"/>
      <sheetName val="Software LC"/>
      <sheetName val="Hardware Configurator"/>
      <sheetName val="IO"/>
      <sheetName val="Input"/>
      <sheetName val="SUN"/>
      <sheetName val="Definitions"/>
      <sheetName val="5 Year Overview"/>
      <sheetName val="tab prix"/>
      <sheetName val="LOM"/>
      <sheetName val="S_Start"/>
      <sheetName val="S_Traffic results"/>
      <sheetName val="S_Experiment"/>
      <sheetName val="S_Experiment calc"/>
      <sheetName val="S_Basic scenarios ICM S"/>
      <sheetName val="S_Basic Traffic Models"/>
      <sheetName val="S_Traffic Models Outputs"/>
      <sheetName val="S_Data"/>
      <sheetName val="S_Media V240 bipro"/>
      <sheetName val="Traffic Model Entry"/>
      <sheetName val="Start"/>
      <sheetName val="Overview"/>
      <sheetName val="Traffic results"/>
      <sheetName val="Experiment"/>
      <sheetName val="Experiment calc"/>
      <sheetName val="Basic scenarios ICM S"/>
      <sheetName val="Basic Traffic Models"/>
      <sheetName val="Traffic Models Outputs"/>
      <sheetName val="Data"/>
      <sheetName val="Media V240 bipro"/>
      <sheetName val="TM_Presence"/>
      <sheetName val="TM_CSDM"/>
      <sheetName val="TM_IMC"/>
      <sheetName val="TM_C&amp;S"/>
      <sheetName val="S_Traffic Model Entry"/>
      <sheetName val="Gen. Parameter"/>
      <sheetName val="SIP push Model"/>
      <sheetName val="SIP pull model"/>
      <sheetName val="SIP mixed Model"/>
      <sheetName val="WV Push Model"/>
      <sheetName val="WV pull Model"/>
      <sheetName val="WV mixed 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en Versie"/>
      <sheetName val="Overall"/>
      <sheetName val="site Utrecht Noord tijdelijk"/>
      <sheetName val="MR Tarieven 2016"/>
      <sheetName val="Nokia SPC"/>
    </sheetNames>
    <sheetDataSet>
      <sheetData sheetId="0" refreshError="1"/>
      <sheetData sheetId="1" refreshError="1"/>
      <sheetData sheetId="2" refreshError="1"/>
      <sheetData sheetId="3">
        <row r="11">
          <cell r="B11" t="str">
            <v>Consultant</v>
          </cell>
        </row>
        <row r="12">
          <cell r="B12" t="str">
            <v>Engineer (core/RAN)</v>
          </cell>
        </row>
        <row r="13">
          <cell r="B13" t="str">
            <v>Field Engineer</v>
          </cell>
        </row>
        <row r="14">
          <cell r="B14" t="str">
            <v>Installatiemanager</v>
          </cell>
        </row>
        <row r="15">
          <cell r="B15" t="str">
            <v>Monteur</v>
          </cell>
        </row>
        <row r="16">
          <cell r="B16" t="str">
            <v>Netwerkplanner</v>
          </cell>
        </row>
        <row r="17">
          <cell r="B17" t="str">
            <v>Netwerkspecialist</v>
          </cell>
        </row>
        <row r="18">
          <cell r="B18" t="str">
            <v>Operational beheerder</v>
          </cell>
        </row>
        <row r="19">
          <cell r="B19" t="str">
            <v>Operational support</v>
          </cell>
        </row>
        <row r="20">
          <cell r="B20" t="str">
            <v>Project Coordinator</v>
          </cell>
        </row>
        <row r="21">
          <cell r="B21" t="str">
            <v>Projectleider</v>
          </cell>
        </row>
        <row r="22">
          <cell r="B22" t="str">
            <v>Projectmanager</v>
          </cell>
        </row>
        <row r="23">
          <cell r="B23" t="str">
            <v>Quality manager</v>
          </cell>
        </row>
        <row r="24">
          <cell r="B24" t="str">
            <v>Radioplanner</v>
          </cell>
        </row>
        <row r="25">
          <cell r="B25" t="str">
            <v>Service manager</v>
          </cell>
        </row>
        <row r="26">
          <cell r="B26" t="str">
            <v>Siteverwerver</v>
          </cell>
        </row>
        <row r="27">
          <cell r="B27" t="str">
            <v xml:space="preserve">Systeem Architect </v>
          </cell>
        </row>
        <row r="28">
          <cell r="B28" t="str">
            <v>Tester</v>
          </cell>
        </row>
        <row r="29">
          <cell r="B29" t="str">
            <v xml:space="preserve">Testmanager  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en Versie"/>
      <sheetName val="BTS sites Menukaart"/>
      <sheetName val="Overall Siteswap"/>
      <sheetName val="sites_NCP_Noord"/>
      <sheetName val="Overall Site options"/>
      <sheetName val="site options"/>
      <sheetName val="verhuizing naar nieuwe site"/>
      <sheetName val="MR Tarieven 2019"/>
      <sheetName val="combi en st prijzen "/>
    </sheetNames>
    <sheetDataSet>
      <sheetData sheetId="0"/>
      <sheetData sheetId="1"/>
      <sheetData sheetId="2"/>
      <sheetData sheetId="3">
        <row r="2">
          <cell r="B2" t="str">
            <v>Quick swaps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S sites Menukaart"/>
      <sheetName val="VR2 calc summary"/>
      <sheetName val="additionele services NCP_Noord"/>
      <sheetName val="Installation Services NCP_North"/>
      <sheetName val="swap services NCP_Noord"/>
      <sheetName val="LOM"/>
      <sheetName val="BTS menukaart intern"/>
      <sheetName val="MR Tarieven 2019"/>
      <sheetName val="Installation Services NCP_N (2)"/>
      <sheetName val="additionele services NCP_No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AW5">
            <v>1162816.7031999999</v>
          </cell>
          <cell r="BA5">
            <v>1484211.9759999998</v>
          </cell>
        </row>
        <row r="22">
          <cell r="AW22">
            <v>0</v>
          </cell>
          <cell r="BA22">
            <v>0</v>
          </cell>
        </row>
        <row r="31">
          <cell r="AW31">
            <v>48013.819999999992</v>
          </cell>
          <cell r="BA31">
            <v>148989.53999999998</v>
          </cell>
        </row>
        <row r="51">
          <cell r="AW51">
            <v>393473.46</v>
          </cell>
          <cell r="BA51">
            <v>562104.942857143</v>
          </cell>
        </row>
        <row r="98">
          <cell r="AW98">
            <v>93136.93</v>
          </cell>
          <cell r="BA98">
            <v>133052.75714285715</v>
          </cell>
        </row>
        <row r="116">
          <cell r="AW116">
            <v>0</v>
          </cell>
          <cell r="BA116">
            <v>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oijen, JMM (Jos)" refreshedDate="44104.588161921296" createdVersion="6" refreshedVersion="6" minRefreshableVersion="3" recordCount="849" xr:uid="{1BA1398F-F108-454F-8194-D8CF15C7DFBD}">
  <cacheSource type="worksheet">
    <worksheetSource ref="A1:R1048576" sheet="M5Status v11.1_20200309"/>
  </cacheSource>
  <cacheFields count="18">
    <cacheField name="SiteNumber" numFmtId="0">
      <sharedItems containsBlank="1"/>
    </cacheField>
    <cacheField name="SiteNrRef" numFmtId="0">
      <sharedItems containsBlank="1"/>
    </cacheField>
    <cacheField name="Match" numFmtId="0">
      <sharedItems containsBlank="1"/>
    </cacheField>
    <cacheField name="SiteName" numFmtId="0">
      <sharedItems containsBlank="1"/>
    </cacheField>
    <cacheField name="Longitude" numFmtId="0">
      <sharedItems containsString="0" containsBlank="1" containsNumber="1" minValue="3.6032630000000001" maxValue="7.1746400000000001"/>
    </cacheField>
    <cacheField name="Latitude" numFmtId="0">
      <sharedItems containsString="0" containsBlank="1" containsNumber="1" minValue="50.768103000000004" maxValue="53.418847"/>
    </cacheField>
    <cacheField name="TypeOpstelpunt" numFmtId="0">
      <sharedItems containsBlank="1" count="20">
        <s v="Greenfield"/>
        <s v="Hoogspanningsmast"/>
        <s v="Lichtmast"/>
        <s v="Rooftop"/>
        <s v="Schoorsteen"/>
        <s v="Tijdelijk"/>
        <s v="Portaal"/>
        <s v="Indoor"/>
        <s v="Tunnel"/>
        <s v="Reclamemast"/>
        <s v="Windmolen"/>
        <s v="Buismast"/>
        <s v="Kerktoren"/>
        <s v="SV toren"/>
        <s v="Klokkentoren"/>
        <s v="Watertoren"/>
        <s v="Brug"/>
        <s v="Silo"/>
        <s v="Nvt"/>
        <m/>
      </sharedItems>
    </cacheField>
    <cacheField name="Grondeignaar" numFmtId="0">
      <sharedItems containsBlank="1" count="5">
        <s v="Derden"/>
        <s v="ProRail"/>
        <s v="NS"/>
        <s v="De staat (HSL)"/>
        <m/>
      </sharedItems>
    </cacheField>
    <cacheField name="Landlord I (masteigenaar)" numFmtId="0">
      <sharedItems containsBlank="1" count="15">
        <s v="Vodafone"/>
        <s v="Cellnex"/>
        <s v="Novec"/>
        <s v="Alticom BV"/>
        <s v="KPN (mast)"/>
        <s v="ProRail"/>
        <s v="Single site landlord"/>
        <e v="#N/A"/>
        <s v="C2000"/>
        <s v="T-Mobile"/>
        <s v="KPN"/>
        <s v="C2000 Single Site landlord"/>
        <s v="&lt;leeg&gt;"/>
        <s v="Liander"/>
        <m/>
      </sharedItems>
    </cacheField>
    <cacheField name="Landlord II (grondeigenaar)" numFmtId="0">
      <sharedItems containsBlank="1" containsMixedTypes="1" containsNumber="1" containsInteger="1" minValue="0" maxValue="0"/>
    </cacheField>
    <cacheField name="SaluName" numFmtId="0">
      <sharedItems containsBlank="1"/>
    </cacheField>
    <cacheField name="SitenrKPN" numFmtId="0">
      <sharedItems containsBlank="1" containsMixedTypes="1" containsNumber="1" containsInteger="1" minValue="0" maxValue="0"/>
    </cacheField>
    <cacheField name="Straat" numFmtId="0">
      <sharedItems containsBlank="1"/>
    </cacheField>
    <cacheField name="Postcode" numFmtId="0">
      <sharedItems containsBlank="1" containsMixedTypes="1" containsNumber="1" containsInteger="1" minValue="0" maxValue="0"/>
    </cacheField>
    <cacheField name="Plaatsnaam" numFmtId="0">
      <sharedItems containsBlank="1"/>
    </cacheField>
    <cacheField name="Exploitatie" numFmtId="0">
      <sharedItems containsBlank="1" count="3">
        <s v="Exploitatie niet mogelijk of nvt"/>
        <s v="Exploitatie mogelijk"/>
        <m/>
      </sharedItems>
    </cacheField>
    <cacheField name="Opmerking" numFmtId="0">
      <sharedItems containsBlank="1"/>
    </cacheField>
    <cacheField name="Antennehoogte GSM-R" numFmtId="0">
      <sharedItems containsBlank="1" containsMixedTypes="1" containsNumber="1" minValue="4" maxValue="87.6"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9">
  <r>
    <s v="A03512610A"/>
    <s v="A03512610A"/>
    <s v="match"/>
    <s v="Driebergen"/>
    <n v="5.32348"/>
    <n v="52.064830000000001"/>
    <x v="0"/>
    <x v="0"/>
    <x v="0"/>
    <n v="0"/>
    <s v="NE003RD0155"/>
    <s v="3645"/>
    <s v="Rijksweg A12. PP Mollebos"/>
    <s v="3971 AG"/>
    <s v="Driebergen"/>
    <x v="0"/>
    <m/>
    <n v="29.1"/>
  </r>
  <r>
    <s v="A03513110C"/>
    <s v="A03513110C"/>
    <s v="match"/>
    <s v="Bunnik"/>
    <n v="5.1783700000000001"/>
    <n v="52.061050000000002"/>
    <x v="0"/>
    <x v="0"/>
    <x v="1"/>
    <n v="0"/>
    <s v="NE003RD0180"/>
    <s v="4796"/>
    <s v="Tankstation A12 &quot;Slagmaat&quot;"/>
    <s v="3981 HA"/>
    <s v="Bunnik"/>
    <x v="0"/>
    <m/>
    <n v="20"/>
  </r>
  <r>
    <s v="A03514010A"/>
    <s v="A03514010A"/>
    <s v="match"/>
    <s v="Overberg"/>
    <n v="5.4644300000000001"/>
    <n v="52.052160000000001"/>
    <x v="1"/>
    <x v="0"/>
    <x v="2"/>
    <n v="0"/>
    <s v="NE003RD0144"/>
    <s v="5693"/>
    <s v="Oudenhorsterpad HVP 110"/>
    <s v="3931 PR"/>
    <s v="Woudenberg"/>
    <x v="0"/>
    <m/>
    <n v="31.5"/>
  </r>
  <r>
    <s v="A07301110A"/>
    <s v="A07301110A"/>
    <s v="match"/>
    <s v="Den Helder-PS"/>
    <n v="4.7670899999999996"/>
    <n v="52.93085"/>
    <x v="0"/>
    <x v="0"/>
    <x v="3"/>
    <n v="0"/>
    <s v="NE003RD0156"/>
    <s v="0309"/>
    <s v="Landmetersweg 15A"/>
    <s v="1785 HA"/>
    <s v="Den Helder"/>
    <x v="0"/>
    <m/>
    <n v="31.1"/>
  </r>
  <r>
    <s v="A07301210B"/>
    <s v="A07301210B"/>
    <s v="match"/>
    <s v="Anna Paulowna (PS)"/>
    <n v="4.8042100000000003"/>
    <n v="52.850270000000002"/>
    <x v="1"/>
    <x v="0"/>
    <x v="2"/>
    <s v="Particulier"/>
    <s v="NE003RD0272"/>
    <s v="9419"/>
    <s v="Boermansweg 3 - HVP nr. 68"/>
    <s v="1761 LK"/>
    <s v="Anna Paulowna"/>
    <x v="0"/>
    <m/>
    <n v="28.5"/>
  </r>
  <r>
    <s v="A07301310A"/>
    <s v="A07301310A"/>
    <s v="match"/>
    <s v="Schagen-PS"/>
    <n v="4.8116849999999998"/>
    <n v="52.781944000000003"/>
    <x v="0"/>
    <x v="0"/>
    <x v="0"/>
    <n v="0"/>
    <s v="NE003RD0094"/>
    <s v="9303"/>
    <s v="Grote Wallerweg 1A"/>
    <s v="1742 NM"/>
    <s v="Schagen"/>
    <x v="0"/>
    <m/>
    <n v="35"/>
  </r>
  <r>
    <s v="A07301410C"/>
    <s v="A07301410C"/>
    <s v="match"/>
    <s v="Heerhugowaard"/>
    <n v="4.8333304999999998"/>
    <n v="52.690112720000002"/>
    <x v="0"/>
    <x v="0"/>
    <x v="1"/>
    <n v="0"/>
    <s v="NE003RD0028"/>
    <s v="3306"/>
    <s v="Amperestraat / Newtonstraat"/>
    <s v="1704 SN"/>
    <s v="Heerhugowaard"/>
    <x v="0"/>
    <m/>
    <n v="23"/>
  </r>
  <r>
    <s v="A07402510D"/>
    <s v="A07402510D"/>
    <s v="match"/>
    <s v="Alkmaar"/>
    <n v="4.7410290000000002"/>
    <n v="52.642274"/>
    <x v="0"/>
    <x v="0"/>
    <x v="4"/>
    <n v="0"/>
    <s v="NE003RD0242"/>
    <s v="4393"/>
    <s v="Helderseweg 28"/>
    <s v="1817 BA"/>
    <s v="Alkmaar"/>
    <x v="0"/>
    <m/>
    <n v="36.6"/>
  </r>
  <r>
    <s v="A07502410V"/>
    <s v="A07502410V"/>
    <s v="match"/>
    <s v="Limmen"/>
    <n v="4.66536974"/>
    <n v="52.562069569999998"/>
    <x v="0"/>
    <x v="0"/>
    <x v="2"/>
    <n v="0"/>
    <s v="NE003RD0057"/>
    <s v="9001"/>
    <s v="Van Haerlemlaan 31"/>
    <s v="1901 JM"/>
    <s v="Castricum"/>
    <x v="0"/>
    <m/>
    <n v="37"/>
  </r>
  <r>
    <s v="A07602210D"/>
    <s v="A07602210D"/>
    <s v="match"/>
    <s v="Velsen-Noord CS (Telerail)"/>
    <n v="4.6717320000000004"/>
    <n v="52.483272999999997"/>
    <x v="0"/>
    <x v="0"/>
    <x v="2"/>
    <n v="0"/>
    <s v="NE003RD0320"/>
    <s v="0326"/>
    <s v="Sint Aagtendijk 4"/>
    <s v="1947 PH"/>
    <s v="Beverwijk"/>
    <x v="0"/>
    <m/>
    <n v="26"/>
  </r>
  <r>
    <s v="A07603610A"/>
    <s v="A07603610A"/>
    <s v="match"/>
    <s v="Velser Spoortunnel"/>
    <n v="4.6533199999999999"/>
    <n v="52.462833000000003"/>
    <x v="0"/>
    <x v="1"/>
    <x v="5"/>
    <n v="0"/>
    <s v="NE003RD0342"/>
    <s v=""/>
    <s v="Oude Pontweg 9"/>
    <s v="1981 AT"/>
    <s v="IJmuiden"/>
    <x v="0"/>
    <m/>
    <n v="5"/>
  </r>
  <r>
    <s v="A07702110A"/>
    <s v="A07702110A"/>
    <s v="match"/>
    <s v="Driehuis-PS"/>
    <n v="4.6345679999999998"/>
    <n v="52.454459999999997"/>
    <x v="2"/>
    <x v="0"/>
    <x v="6"/>
    <s v="Telstar 1963 NV"/>
    <s v="NE003RD0136"/>
    <s v="6268"/>
    <s v="Tolsduinerlaan 10A"/>
    <s v="1981 EG"/>
    <s v="Velsen-Zuid"/>
    <x v="0"/>
    <m/>
    <n v="35"/>
  </r>
  <r>
    <s v="A07802310A"/>
    <s v="A07802310A"/>
    <s v="match"/>
    <s v="Uitgeest-PS"/>
    <n v="4.7014899999999997"/>
    <n v="52.522399999999998"/>
    <x v="3"/>
    <x v="1"/>
    <x v="6"/>
    <s v="Liander"/>
    <s v="NE003RD0159"/>
    <s v="4042"/>
    <s v="Stationsplein"/>
    <s v="1911 MV"/>
    <s v="Uitgeest"/>
    <x v="0"/>
    <m/>
    <n v="18"/>
  </r>
  <r>
    <s v="A07803210A"/>
    <s v="A07803210A"/>
    <s v="match"/>
    <s v="Krommenie Assendelft"/>
    <n v="4.7710749999999997"/>
    <n v="52.493504999999999"/>
    <x v="4"/>
    <x v="1"/>
    <x v="6"/>
    <s v="RIB (ProRail??)"/>
    <s v="NE003RD0256"/>
    <s v="9344"/>
    <s v="Provincialeweg N203"/>
    <s v="1561 AA"/>
    <s v="Krommenie"/>
    <x v="0"/>
    <m/>
    <n v="13.5"/>
  </r>
  <r>
    <s v="A07901910B"/>
    <s v="A07901910B"/>
    <s v="match"/>
    <s v="Schardam"/>
    <n v="4.9967600000000001"/>
    <n v="52.578830000000004"/>
    <x v="0"/>
    <x v="0"/>
    <x v="1"/>
    <n v="0"/>
    <s v="NE003RD0025"/>
    <s v="0108"/>
    <s v="Beetsdijkje 2"/>
    <s v="1474 HR"/>
    <s v="Oosthuizen"/>
    <x v="0"/>
    <m/>
    <n v="36"/>
  </r>
  <r>
    <s v="A07903410B"/>
    <s v="A07903410B"/>
    <s v="match"/>
    <s v="Zaandam Kogerveld"/>
    <n v="4.8322545100000003"/>
    <n v="52.458037509999997"/>
    <x v="1"/>
    <x v="0"/>
    <x v="2"/>
    <s v="Geemente Zaanstad"/>
    <s v="NE003RD0310"/>
    <s v="9492"/>
    <s v="Perzikkruidweg 14 - HVP nr. 33"/>
    <s v="1508 AW"/>
    <s v="Zaandam"/>
    <x v="0"/>
    <m/>
    <n v="35"/>
  </r>
  <r>
    <s v="A07905010C"/>
    <s v="A07905010C"/>
    <s v="match"/>
    <s v="Purmerend stad"/>
    <n v="4.9700879999999996"/>
    <n v="52.511271999999998"/>
    <x v="5"/>
    <x v="1"/>
    <x v="6"/>
    <s v="VVE de Boeier"/>
    <m/>
    <m/>
    <m/>
    <m/>
    <m/>
    <x v="0"/>
    <m/>
    <n v="39"/>
  </r>
  <r>
    <s v="A08011010A"/>
    <s v="A08011010A"/>
    <s v="match"/>
    <s v="Baambrugge"/>
    <n v="5.00962"/>
    <n v="52.241950000000003"/>
    <x v="1"/>
    <x v="0"/>
    <x v="2"/>
    <s v="ProRail"/>
    <s v="NE003RD0135"/>
    <s v="9401"/>
    <s v="Westkanaaldijk. HVP 58"/>
    <s v="1396 LA"/>
    <s v="Abcoude"/>
    <x v="0"/>
    <m/>
    <n v="30.5"/>
  </r>
  <r>
    <s v="A08014210A"/>
    <s v="A08014210A"/>
    <s v="match"/>
    <s v="Bullewijk"/>
    <n v="4.955165"/>
    <n v="52.306603000000003"/>
    <x v="3"/>
    <x v="0"/>
    <x v="6"/>
    <s v="Rochdale"/>
    <s v="NE003RD0303"/>
    <s v="9318"/>
    <s v="Karspeldreef 3-907"/>
    <s v="1102 LA"/>
    <s v="Diemen (Bullewijk)"/>
    <x v="0"/>
    <m/>
    <n v="34.200000000000003"/>
  </r>
  <r>
    <s v="A08203720A"/>
    <s v="A08203720A"/>
    <s v="match"/>
    <s v="Haarlem Noord"/>
    <n v="4.6300611199999997"/>
    <n v="52.408283339999997"/>
    <x v="2"/>
    <x v="0"/>
    <x v="6"/>
    <s v="Gemeente Haarlem"/>
    <s v="NE003RD0269"/>
    <s v="9317"/>
    <s v="Jaap Edenlaan 3"/>
    <s v="2024 BW"/>
    <s v="Haarlem"/>
    <x v="0"/>
    <m/>
    <n v="20"/>
  </r>
  <r>
    <s v="A08303010B"/>
    <s v="A08303010B"/>
    <s v="match"/>
    <s v="Zandvoort"/>
    <n v="4.5258333400000001"/>
    <n v="52.373333340000002"/>
    <x v="3"/>
    <x v="0"/>
    <x v="6"/>
    <s v="Jansen en Kooy VOF"/>
    <s v="NE003RD0229"/>
    <s v="2637"/>
    <s v="De Favaugeplein 21"/>
    <s v="2042 TN"/>
    <s v="Zandvoort"/>
    <x v="0"/>
    <m/>
    <n v="42.4"/>
  </r>
  <r>
    <s v="A08304110B"/>
    <m/>
    <m/>
    <s v="Overveen"/>
    <n v="4.6002260000000001"/>
    <n v="52.392288000000001"/>
    <x v="0"/>
    <x v="0"/>
    <x v="7"/>
    <e v="#N/A"/>
    <m/>
    <m/>
    <m/>
    <m/>
    <m/>
    <x v="0"/>
    <m/>
    <n v="42.5"/>
  </r>
  <r>
    <s v="A08402610B"/>
    <s v="A08402610B"/>
    <s v="match"/>
    <s v="Sloterdijk-PS"/>
    <n v="4.8378899999999998"/>
    <n v="52.389031000000003"/>
    <x v="3"/>
    <x v="2"/>
    <x v="6"/>
    <s v="NS Vastgoed"/>
    <s v="NE003RD0077"/>
    <s v="9334"/>
    <s v="Orlyplein105 (Station Sloterdijk)"/>
    <s v="1043 DT"/>
    <s v="Amsterdam"/>
    <x v="0"/>
    <m/>
    <n v="25.5"/>
  </r>
  <r>
    <s v="A08402710A"/>
    <s v="A08402710A"/>
    <s v="match"/>
    <s v="Halfweg-PS"/>
    <n v="4.7527815899999997"/>
    <n v="52.385252059999999"/>
    <x v="0"/>
    <x v="0"/>
    <x v="8"/>
    <n v="0"/>
    <s v="NE003RD0160"/>
    <s v="9490"/>
    <s v="Teding van Berkhoutweg 3"/>
    <s v="1165 LZ"/>
    <s v="Halfweg"/>
    <x v="0"/>
    <m/>
    <n v="39"/>
  </r>
  <r>
    <s v="A08503110A"/>
    <s v="A08503110A"/>
    <s v="match"/>
    <s v="Heemstede-PS"/>
    <n v="4.6075840000000001"/>
    <n v="52.359963999999998"/>
    <x v="3"/>
    <x v="0"/>
    <x v="6"/>
    <s v="Stichting Beko"/>
    <s v="NE003RD0150"/>
    <s v="0132"/>
    <s v="Leidschevaartweg 99"/>
    <s v="2106 AS"/>
    <s v="Heemstede"/>
    <x v="0"/>
    <m/>
    <n v="37.700000000000003"/>
  </r>
  <r>
    <s v="A08711310A"/>
    <s v="A08711310A"/>
    <s v="match"/>
    <s v="Naarden-Bussum"/>
    <n v="5.1503399999999999"/>
    <n v="52.289279999999998"/>
    <x v="3"/>
    <x v="0"/>
    <x v="6"/>
    <s v="VVE torenflat Naerdincklant"/>
    <s v="NE003RD0312"/>
    <s v="9370"/>
    <s v="Graaf Willem de Oudelaan 175"/>
    <s v="1412 AR"/>
    <s v="Naarden / Bussum"/>
    <x v="0"/>
    <m/>
    <n v="36.1"/>
  </r>
  <r>
    <s v="A08813810D"/>
    <s v="A08813810D"/>
    <s v="match"/>
    <s v="Baarn-NS"/>
    <n v="5.2777399999999997"/>
    <n v="52.209220000000002"/>
    <x v="6"/>
    <x v="1"/>
    <x v="6"/>
    <s v="RIB (ProRail??)"/>
    <s v="NE003RD0311"/>
    <s v="9359"/>
    <s v="G. VD Veenlaan / Zandheuvelweg"/>
    <s v="3743 JA"/>
    <s v="Emplacement Baarn"/>
    <x v="0"/>
    <m/>
    <n v="11.3"/>
  </r>
  <r>
    <s v="A08813910D"/>
    <s v="A08813910D"/>
    <s v="match"/>
    <s v="Hilversum-East"/>
    <n v="5.2201370000000002"/>
    <n v="52.215909000000003"/>
    <x v="6"/>
    <x v="1"/>
    <x v="5"/>
    <n v="0"/>
    <s v="NE003RD0324"/>
    <s v="9365"/>
    <s v="Docter Albert Schweitzerweg"/>
    <s v="3744 MG"/>
    <s v="Baanvak Hilversum Baarn ( Baarn)"/>
    <x v="0"/>
    <m/>
    <n v="11.3"/>
  </r>
  <r>
    <s v="A09113210A"/>
    <s v="A09113210A"/>
    <s v="match"/>
    <s v="Soest-Zuid"/>
    <n v="5.272526"/>
    <n v="52.148530000000001"/>
    <x v="1"/>
    <x v="0"/>
    <x v="2"/>
    <s v="Gemeente Soest"/>
    <s v="NE003RD0296"/>
    <s v="9477"/>
    <s v="Berkenlaantje HVP 47"/>
    <s v="3768 MJ"/>
    <s v="Soest"/>
    <x v="0"/>
    <m/>
    <n v="30"/>
  </r>
  <r>
    <s v="A09410210C"/>
    <e v="#N/A"/>
    <m/>
    <s v="Utrecht Noord"/>
    <n v="5.094722"/>
    <n v="52.098674000000003"/>
    <x v="3"/>
    <x v="2"/>
    <x v="5"/>
    <n v="0"/>
    <m/>
    <m/>
    <m/>
    <m/>
    <m/>
    <x v="0"/>
    <m/>
    <n v="38"/>
  </r>
  <r>
    <s v="A09410310C"/>
    <e v="#N/A"/>
    <m/>
    <s v="Utrecht Noord 2"/>
    <n v="5.094722"/>
    <n v="52.098674000000003"/>
    <x v="3"/>
    <x v="2"/>
    <x v="5"/>
    <n v="0"/>
    <m/>
    <m/>
    <m/>
    <m/>
    <m/>
    <x v="0"/>
    <m/>
    <n v="38"/>
  </r>
  <r>
    <s v="A09510910C"/>
    <s v="A09510910C"/>
    <s v="match"/>
    <s v="Maartensdijk"/>
    <n v="5.1849100000000004"/>
    <n v="52.200209999999998"/>
    <x v="0"/>
    <x v="2"/>
    <x v="2"/>
    <n v="0"/>
    <s v="NE003RD0316"/>
    <s v="7077"/>
    <s v="Maartensdijkseweg"/>
    <s v="1213 RG"/>
    <s v="Hilversum"/>
    <x v="0"/>
    <m/>
    <n v="38.5"/>
  </r>
  <r>
    <s v="A10912110B"/>
    <s v="A10912110B"/>
    <s v="match"/>
    <s v="Veenendaal"/>
    <n v="5.5529900000000003"/>
    <n v="52.023850000000003"/>
    <x v="3"/>
    <x v="0"/>
    <x v="6"/>
    <s v="Stichting Patrimonium Woonservice"/>
    <s v="NE003RD0054"/>
    <s v="3793"/>
    <s v="Duivenwal 106-160"/>
    <s v="3901 ZA"/>
    <s v="Veenendaal"/>
    <x v="0"/>
    <m/>
    <n v="34.200000000000003"/>
  </r>
  <r>
    <s v="A11710610B"/>
    <s v="A11710610B"/>
    <s v="match"/>
    <s v="Houten"/>
    <n v="5.1713500000000003"/>
    <n v="52.0304"/>
    <x v="7"/>
    <x v="0"/>
    <x v="6"/>
    <s v="Dekker Onroerend Goed Beheer"/>
    <s v="NE003RD0016"/>
    <s v="7073"/>
    <s v="Standerdmolen 8"/>
    <s v="3995 AA"/>
    <s v="Houten"/>
    <x v="0"/>
    <m/>
    <n v="19.5"/>
  </r>
  <r>
    <s v="1107"/>
    <e v="#N/A"/>
    <m/>
    <s v="Schalkwijk"/>
    <n v="5.206798"/>
    <n v="51.968519999999998"/>
    <x v="0"/>
    <x v="0"/>
    <x v="7"/>
    <e v="#N/A"/>
    <m/>
    <m/>
    <m/>
    <m/>
    <m/>
    <x v="0"/>
    <m/>
    <n v="26.4"/>
  </r>
  <r>
    <s v="A12811210D"/>
    <s v="A12811210D"/>
    <s v="match"/>
    <s v="Weesp"/>
    <n v="5.0770099999999996"/>
    <n v="52.31176"/>
    <x v="1"/>
    <x v="0"/>
    <x v="2"/>
    <s v="Particulier"/>
    <s v="NE003RD0276"/>
    <s v="9493"/>
    <s v="Reaalpolderweg - HVP nr. 17"/>
    <s v="1381 HZ"/>
    <s v="Weesp"/>
    <x v="0"/>
    <m/>
    <n v="18.7"/>
  </r>
  <r>
    <s v="A13300120A"/>
    <s v="A13300120A"/>
    <s v="match"/>
    <s v="Buitenkaag"/>
    <n v="4.5636150000000004"/>
    <n v="52.240771000000002"/>
    <x v="1"/>
    <x v="0"/>
    <x v="2"/>
    <s v="Gemeente Lisse"/>
    <s v="NE003RD0214"/>
    <s v="9329"/>
    <s v="Vrijheidstraat thv 30  - HVP nr. 36"/>
    <s v="2162 JP"/>
    <s v="Buitenkaag (Lisse)"/>
    <x v="0"/>
    <m/>
    <n v="41"/>
  </r>
  <r>
    <s v="A13300210D"/>
    <s v="A13300210D"/>
    <s v="match"/>
    <s v="Nieuw-Vennep-PS"/>
    <n v="4.7019887000000002"/>
    <n v="52.29340363"/>
    <x v="3"/>
    <x v="0"/>
    <x v="6"/>
    <s v="FN2 BV"/>
    <s v="NE003RD0211"/>
    <s v="6027"/>
    <s v="Scorpius 1"/>
    <s v="2132 LR"/>
    <s v="Hoofddorp"/>
    <x v="0"/>
    <m/>
    <n v="43"/>
  </r>
  <r>
    <s v="A13300310A"/>
    <s v="A13300310A"/>
    <s v="match"/>
    <s v="Schiphol Spoortunnel"/>
    <n v="4.763738"/>
    <n v="52.310765000000004"/>
    <x v="8"/>
    <x v="1"/>
    <x v="5"/>
    <n v="0"/>
    <s v="NE003GD0010"/>
    <s v=""/>
    <s v="Aankomstpassage"/>
    <s v="2132 MP"/>
    <s v="Haarlemmermeer"/>
    <x v="0"/>
    <m/>
    <n v="10"/>
  </r>
  <r>
    <s v="A13300410A"/>
    <s v="A13300410A"/>
    <s v="match"/>
    <s v="Schipholweg-PS"/>
    <n v="4.80945"/>
    <n v="52.337679999999999"/>
    <x v="9"/>
    <x v="0"/>
    <x v="6"/>
    <s v="Spectate BV"/>
    <s v="NE003RD0253"/>
    <s v="6338"/>
    <s v="Sloterweg 1043"/>
    <s v="1066 CC"/>
    <s v="Amsterdam"/>
    <x v="0"/>
    <m/>
    <n v="26.2"/>
  </r>
  <r>
    <s v="A13512310F"/>
    <s v="A13512310F"/>
    <s v="match"/>
    <s v="Almere"/>
    <n v="5.2361899999999997"/>
    <n v="52.351300000000002"/>
    <x v="0"/>
    <x v="0"/>
    <x v="1"/>
    <n v="0"/>
    <s v="NE003RD0263"/>
    <s v="3481"/>
    <s v="Oude Waterlandseweg"/>
    <s v="1358 HH"/>
    <s v="Almere Haven"/>
    <x v="0"/>
    <m/>
    <n v="41"/>
  </r>
  <r>
    <s v="A13512410A"/>
    <s v="A13512410A"/>
    <s v="match"/>
    <s v="Kotterbos"/>
    <n v="5.3722589999999997"/>
    <n v="52.414892000000002"/>
    <x v="1"/>
    <x v="0"/>
    <x v="7"/>
    <e v="#N/A"/>
    <m/>
    <m/>
    <m/>
    <m/>
    <m/>
    <x v="0"/>
    <m/>
    <n v="47.9"/>
  </r>
  <r>
    <s v="A13512510A"/>
    <s v="A13512510A"/>
    <s v="match"/>
    <s v="Lelystad"/>
    <n v="5.47614"/>
    <n v="52.494979999999998"/>
    <x v="0"/>
    <x v="0"/>
    <x v="1"/>
    <n v="0"/>
    <s v="NE003RD0097"/>
    <s v="3243"/>
    <s v="Middendreef 298"/>
    <s v="8233 GS"/>
    <s v="Lelystad"/>
    <x v="0"/>
    <m/>
    <n v="30.4"/>
  </r>
  <r>
    <s v="A13513610A"/>
    <s v="A13513610A"/>
    <s v="match"/>
    <s v="Lelystad-North"/>
    <n v="5.4864899999999999"/>
    <n v="52.548250000000003"/>
    <x v="10"/>
    <x v="0"/>
    <x v="6"/>
    <s v="Hoving projecten"/>
    <s v="NE003RD0201"/>
    <s v="1389"/>
    <s v="Zuigerplasdreef 2"/>
    <s v="8222 RA"/>
    <s v="Lelystad"/>
    <x v="0"/>
    <m/>
    <n v="19.5"/>
  </r>
  <r>
    <s v="A13903510A"/>
    <s v="A13903510A"/>
    <s v="match"/>
    <s v="Hem Spoortunnel"/>
    <n v="4.8147500000000001"/>
    <n v="52.427660000000003"/>
    <x v="11"/>
    <x v="1"/>
    <x v="5"/>
    <n v="0"/>
    <s v="AD003S7220E"/>
    <s v=""/>
    <s v="Gerrit Bolkade"/>
    <s v="1507 BR"/>
    <s v="Zaandam"/>
    <x v="0"/>
    <m/>
    <n v="5"/>
  </r>
  <r>
    <s v="A14400510C"/>
    <s v="A14400510C"/>
    <s v="match"/>
    <s v="Amsterdam-Zuid-PS"/>
    <n v="4.8886799999999999"/>
    <n v="52.335099999999997"/>
    <x v="3"/>
    <x v="0"/>
    <x v="6"/>
    <s v="Holiday Inns BV"/>
    <s v="NE003RD0283"/>
    <s v="9439"/>
    <s v="De Boelelaan 2"/>
    <s v="1083 HJ"/>
    <s v="Amsterdam"/>
    <x v="0"/>
    <m/>
    <n v="49.3"/>
  </r>
  <r>
    <s v="A16100210A"/>
    <s v="A16100210A"/>
    <s v="match"/>
    <s v="Swifterbant"/>
    <n v="5.6016769999999996"/>
    <n v="52.548696"/>
    <x v="0"/>
    <x v="1"/>
    <x v="5"/>
    <s v="ProRail"/>
    <s v="NE003GD0021"/>
    <s v="9360"/>
    <s v="Vuursteenweg t.h.v 32"/>
    <s v="8255 PR"/>
    <s v="Swifterbant"/>
    <x v="1"/>
    <m/>
    <n v="20"/>
  </r>
  <r>
    <s v="A16100410A"/>
    <s v="A16100410A"/>
    <s v="match"/>
    <s v="Dronten"/>
    <n v="5.7275329900000003"/>
    <n v="52.533838359999997"/>
    <x v="0"/>
    <x v="1"/>
    <x v="5"/>
    <s v="ProRail"/>
    <s v="NE003GD0020"/>
    <s v="9361"/>
    <s v="Fazantendreef / Ondernemingsweg 30"/>
    <s v="8251 KW"/>
    <s v="Dronten"/>
    <x v="1"/>
    <m/>
    <n v="32"/>
  </r>
  <r>
    <s v="A16100610B"/>
    <s v="A16100610B"/>
    <s v="match"/>
    <s v="Drontermeer Spoortunnel"/>
    <n v="5.8525752999999998"/>
    <n v="52.524702300000001"/>
    <x v="0"/>
    <x v="1"/>
    <x v="5"/>
    <s v="ProRail"/>
    <m/>
    <m/>
    <m/>
    <m/>
    <m/>
    <x v="1"/>
    <m/>
    <n v="28"/>
  </r>
  <r>
    <s v="A16100810A"/>
    <s v="A16100810A"/>
    <s v="match"/>
    <s v="Kamperveen"/>
    <n v="5.9437733599999998"/>
    <n v="52.511387020000001"/>
    <x v="0"/>
    <x v="1"/>
    <x v="5"/>
    <s v="ProRail"/>
    <s v="NE003GD0018"/>
    <s v="9363"/>
    <s v="Jules van Hasseltweg t.h.v 4"/>
    <s v="8278 AE"/>
    <s v="Kamperveen"/>
    <x v="1"/>
    <m/>
    <n v="20"/>
  </r>
  <r>
    <s v="A16100910B"/>
    <s v="A16100910B"/>
    <s v="match"/>
    <s v="Hattem"/>
    <n v="6.046691"/>
    <n v="52.486815999999997"/>
    <x v="0"/>
    <x v="1"/>
    <x v="5"/>
    <s v="ProRail"/>
    <s v="NE003GD0016"/>
    <s v="9352"/>
    <s v="Zuiderzeestraatweg t.h.v 28"/>
    <s v="8051 KE"/>
    <s v="Hattem (Netelhorst)"/>
    <x v="1"/>
    <m/>
    <n v="32"/>
  </r>
  <r>
    <s v="A21601510B"/>
    <s v="A21601510B"/>
    <s v="match"/>
    <s v="Obdam PS"/>
    <n v="4.90923"/>
    <n v="52.676209999999998"/>
    <x v="12"/>
    <x v="0"/>
    <x v="6"/>
    <s v="RK Parochie van de Heilige Sint Victor"/>
    <s v="NE003RD0285"/>
    <s v="9464"/>
    <s v="Dorpstraat 149"/>
    <s v="1713 HE"/>
    <s v="Obdam"/>
    <x v="0"/>
    <m/>
    <n v="19"/>
  </r>
  <r>
    <s v="A21701620A"/>
    <s v="A21701620A"/>
    <s v="match"/>
    <s v="Enkhuizen"/>
    <n v="5.2793380000000001"/>
    <n v="52.693002999999997"/>
    <x v="13"/>
    <x v="0"/>
    <x v="1"/>
    <n v="0"/>
    <s v="NE003RD0102"/>
    <s v="0875"/>
    <s v="Zijlweg 4"/>
    <s v="1601 MB"/>
    <s v="Enkhuizen"/>
    <x v="0"/>
    <m/>
    <n v="48"/>
  </r>
  <r>
    <s v="A21701720A"/>
    <s v="A21701720A"/>
    <s v="match"/>
    <s v="Westwoud"/>
    <n v="5.1388800000000003"/>
    <n v="52.679119999999998"/>
    <x v="0"/>
    <x v="0"/>
    <x v="0"/>
    <n v="0"/>
    <s v="NE003RD0104"/>
    <s v="9304"/>
    <s v="Stationsweg"/>
    <s v="1617 KJ"/>
    <s v="Westwoud"/>
    <x v="0"/>
    <m/>
    <n v="24.6"/>
  </r>
  <r>
    <s v="A21701810A"/>
    <s v="A21701810A"/>
    <s v="match"/>
    <s v="Hoorn-PS"/>
    <n v="5.0537700000000001"/>
    <n v="52.64996"/>
    <x v="0"/>
    <x v="0"/>
    <x v="1"/>
    <n v="0"/>
    <s v="NE003RD0113"/>
    <s v="1057"/>
    <s v="Dr. van Aalstweg 18"/>
    <s v="1625 NV"/>
    <s v="Hoorn"/>
    <x v="0"/>
    <m/>
    <n v="43.2"/>
  </r>
  <r>
    <s v="A50511810B"/>
    <s v="A50511810B"/>
    <s v="match"/>
    <s v="Amersfoort-Noord"/>
    <n v="5.3914239999999998"/>
    <n v="52.168464999999998"/>
    <x v="3"/>
    <x v="0"/>
    <x v="6"/>
    <s v="Stichting de Koperhorst"/>
    <s v="NE003RD0163"/>
    <s v="9450"/>
    <s v="Paladijnenweg 275"/>
    <s v="3813 KA"/>
    <s v="Amersfoort"/>
    <x v="0"/>
    <m/>
    <n v="33"/>
  </r>
  <r>
    <s v="A50611710E"/>
    <s v="A50611710E"/>
    <s v="match"/>
    <s v="Amersfoort"/>
    <n v="5.3778499999999996"/>
    <n v="52.15372"/>
    <x v="7"/>
    <x v="0"/>
    <x v="6"/>
    <s v="Amersfoort Office Investment"/>
    <s v="NE003RD0289"/>
    <s v="8002"/>
    <s v="Stationsstraat 115"/>
    <s v="3811 MH"/>
    <s v="Amersfoort"/>
    <x v="0"/>
    <m/>
    <n v="45.9"/>
  </r>
  <r>
    <s v="A50911410A"/>
    <s v="A50911410A"/>
    <s v="match"/>
    <s v="Baarn"/>
    <n v="5.2975899999999996"/>
    <n v="52.195790000000002"/>
    <x v="0"/>
    <x v="0"/>
    <x v="0"/>
    <n v="0"/>
    <s v="NE003RD0127"/>
    <s v="3213"/>
    <s v="Maatweg"/>
    <s v="3761 EH"/>
    <s v="Soest"/>
    <x v="0"/>
    <m/>
    <n v="18.899999999999999"/>
  </r>
  <r>
    <s v="A52403310D"/>
    <s v="A52403310D"/>
    <s v="match"/>
    <s v="Zaandam-PS (CS)"/>
    <n v="4.8168248"/>
    <n v="52.438988960000003"/>
    <x v="7"/>
    <x v="0"/>
    <x v="6"/>
    <s v="Kantoortoren Zaanstad vof"/>
    <s v="NE003RD0286"/>
    <s v="9433"/>
    <s v="Ankersmidplein 2"/>
    <s v="1506 CK"/>
    <s v="Zaandam"/>
    <x v="0"/>
    <m/>
    <n v="65"/>
  </r>
  <r>
    <s v="A52600610B"/>
    <s v="A52600610B"/>
    <s v="match"/>
    <s v="Muiderpoort (Telerail)"/>
    <n v="4.9312699999999996"/>
    <n v="52.360959999999999"/>
    <x v="3"/>
    <x v="1"/>
    <x v="5"/>
    <s v="NS Vastgoed"/>
    <s v="NE003RD0224"/>
    <s v="9322"/>
    <s v="Oosterspoorplein Oost (Muiderpoort)"/>
    <s v="1093 JW"/>
    <s v="Amsterdam"/>
    <x v="1"/>
    <m/>
    <n v="17.2"/>
  </r>
  <r>
    <s v="A52702910A"/>
    <s v="A52702910A"/>
    <s v="match"/>
    <s v="Haarlem-PS-CS"/>
    <n v="4.6292049999999998"/>
    <n v="52.388758000000003"/>
    <x v="3"/>
    <x v="1"/>
    <x v="5"/>
    <s v="ProRail"/>
    <s v="NE003RD0257"/>
    <s v="9346"/>
    <s v="Verspronckweg 61-65"/>
    <s v="2023 BB"/>
    <s v="Haarlem"/>
    <x v="1"/>
    <s v="pand is wsl gedeeld eigendom"/>
    <n v="14.1"/>
  </r>
  <r>
    <s v="A52811110A"/>
    <s v="A52811110A"/>
    <s v="match"/>
    <s v="Hilversum"/>
    <n v="5.1826100000000004"/>
    <n v="52.225000000000001"/>
    <x v="7"/>
    <x v="0"/>
    <x v="6"/>
    <s v="M7 EREIP iV Dutch PropCo 2 B.V."/>
    <s v="NE003RD0288"/>
    <s v="9336"/>
    <s v="Wilhelminastraat 21"/>
    <s v="1211 RH"/>
    <s v="Hilversum"/>
    <x v="0"/>
    <m/>
    <n v="29.5"/>
  </r>
  <r>
    <s v="A52912910D"/>
    <s v="A52912910D"/>
    <s v="match"/>
    <s v="Breukelen"/>
    <n v="4.9899690000000003"/>
    <n v="52.177335999999997"/>
    <x v="1"/>
    <x v="0"/>
    <x v="2"/>
    <s v="Park Breukelen VOF"/>
    <s v="NE003RD0239"/>
    <s v="9476"/>
    <s v="Corridor 8 (HVP 33)"/>
    <s v="3621 LE"/>
    <s v="Breukelen"/>
    <x v="0"/>
    <m/>
    <n v="26.5"/>
  </r>
  <r>
    <s v="A53113510A"/>
    <s v="A53113510A"/>
    <s v="match"/>
    <s v="Utrecht CS"/>
    <n v="5.1101599999999996"/>
    <n v="52.089599999999997"/>
    <x v="3"/>
    <x v="2"/>
    <x v="6"/>
    <s v="NS Vastgoed"/>
    <s v="NE003GD0011"/>
    <s v="9301"/>
    <s v="Stationsplein (Hoog Catharijne)"/>
    <s v="3511 ED"/>
    <s v="Utrecht"/>
    <x v="0"/>
    <s v="dubbel check"/>
    <n v="14.5"/>
  </r>
  <r>
    <s v="A53113710A"/>
    <s v="A53113710A"/>
    <s v="match"/>
    <s v="Utrecht CS2"/>
    <n v="5.1101599999999996"/>
    <n v="52.089599999999997"/>
    <x v="3"/>
    <x v="2"/>
    <x v="6"/>
    <s v="NS Vastgoed"/>
    <s v="NE003RD0202"/>
    <s v="9301"/>
    <s v="Stationsplein (Hoog Catharijne)"/>
    <s v="3521 AL"/>
    <s v="Utrecht"/>
    <x v="0"/>
    <s v="dubbel check"/>
    <n v="6"/>
  </r>
  <r>
    <s v="A53210110A"/>
    <s v="A53210110A"/>
    <s v="match"/>
    <s v="Breudijk"/>
    <n v="4.9459499999999998"/>
    <n v="52.108199999999997"/>
    <x v="1"/>
    <x v="0"/>
    <x v="2"/>
    <s v="Particulier"/>
    <s v="NE003RD0194"/>
    <s v="9416"/>
    <s v="Wildveldseweg 19 - HVP nr. 87"/>
    <s v="3481 LW"/>
    <s v="Breudijk / Harmelen"/>
    <x v="0"/>
    <m/>
    <n v="36.4"/>
  </r>
  <r>
    <s v="A53512810C"/>
    <s v="A53512810C"/>
    <s v="match"/>
    <s v="Duivendrecht"/>
    <n v="4.9544699999999997"/>
    <n v="52.328049999999998"/>
    <x v="3"/>
    <x v="0"/>
    <x v="6"/>
    <s v="CBFE Global Investors (ING Vastgoed)"/>
    <s v="NE003RD0186"/>
    <s v="9457"/>
    <s v="Dalsteindreef 101-139"/>
    <s v="1112 XC"/>
    <s v="Duivendrecht / Diemen"/>
    <x v="0"/>
    <m/>
    <n v="37.4"/>
  </r>
  <r>
    <s v="A54710510C"/>
    <s v="A54710510C"/>
    <s v="match"/>
    <s v="Utrecht Lunetten"/>
    <n v="5.1398999999999999"/>
    <n v="52.070500000000003"/>
    <x v="0"/>
    <x v="1"/>
    <x v="5"/>
    <s v="ProRail"/>
    <s v="ntb"/>
    <n v="0"/>
    <s v="ntb"/>
    <s v="ntb"/>
    <s v="Utrecht"/>
    <x v="1"/>
    <m/>
    <m/>
  </r>
  <r>
    <s v="A58600710C"/>
    <s v="A58600710C"/>
    <s v="match"/>
    <s v="Amsterdam-CS (Telerail)"/>
    <n v="4.8956200000000001"/>
    <n v="52.381439999999998"/>
    <x v="7"/>
    <x v="0"/>
    <x v="6"/>
    <s v="Havengebouw Amsterdam NV"/>
    <s v="NE003RD0178"/>
    <s v="2602"/>
    <s v="Ruyterkade 7"/>
    <s v="1013 AA"/>
    <s v="Amsterdam"/>
    <x v="0"/>
    <m/>
    <n v="56.6"/>
  </r>
  <r>
    <s v="A58614310B"/>
    <s v="A58614310B"/>
    <s v="match"/>
    <s v="Amsterdam CS Station"/>
    <n v="4.9008226300000004"/>
    <n v="52.379204960000003"/>
    <x v="7"/>
    <x v="2"/>
    <x v="5"/>
    <n v="0"/>
    <s v="NE003GD0013"/>
    <n v="0"/>
    <s v="Stationsplein 15"/>
    <s v="1012 AA"/>
    <s v="Amsterdam"/>
    <x v="0"/>
    <m/>
    <n v="10"/>
  </r>
  <r>
    <s v="BET01-108B"/>
    <s v="BET01-108B"/>
    <s v="match"/>
    <s v="Babberich"/>
    <n v="6.1370380000000004"/>
    <n v="51.901909000000003"/>
    <x v="0"/>
    <x v="1"/>
    <x v="5"/>
    <n v="0"/>
    <s v="NE003RD0319"/>
    <s v="9426"/>
    <s v="Kwartiersedijk 2"/>
    <s v="6909 DJ"/>
    <s v="Babberich"/>
    <x v="1"/>
    <m/>
    <n v="20"/>
  </r>
  <r>
    <s v="BET03-102B"/>
    <s v="BET03-102B"/>
    <s v="match"/>
    <s v="Groessen"/>
    <n v="5.9987820000000003"/>
    <n v="51.924542000000002"/>
    <x v="1"/>
    <x v="0"/>
    <x v="2"/>
    <s v="Particulier"/>
    <s v="NE003RD0314"/>
    <s v="6644"/>
    <s v="Lijkweg t.h.v. 34 - HVP nr. 60"/>
    <s v="6923 SB"/>
    <s v="Groessen"/>
    <x v="0"/>
    <m/>
    <n v="29"/>
  </r>
  <r>
    <s v="BET05-955D"/>
    <s v="BET05-955D"/>
    <s v="match"/>
    <s v="Kamervoort 800W"/>
    <n v="5.9043279999999996"/>
    <n v="51.903063000000003"/>
    <x v="1"/>
    <x v="0"/>
    <x v="2"/>
    <s v="Particulier"/>
    <s v="NE003RD0315"/>
    <s v="9499"/>
    <s v="Dikelsestraat - HVP nr. 42"/>
    <s v="6681 LD"/>
    <s v="Bemmel"/>
    <x v="0"/>
    <m/>
    <n v="33"/>
  </r>
  <r>
    <s v="BET07-820A"/>
    <s v="BET07-820A"/>
    <s v="match"/>
    <s v="Herveld Noord"/>
    <n v="5.8059192399999997"/>
    <n v="51.895440069999999"/>
    <x v="1"/>
    <x v="1"/>
    <x v="2"/>
    <n v="0"/>
    <s v="NE003RD0327"/>
    <s v="4736"/>
    <s v="Hoge Brugstraat - HVP nr. 26"/>
    <s v="6662 PK"/>
    <s v="Elst"/>
    <x v="0"/>
    <m/>
    <n v="40"/>
  </r>
  <r>
    <s v="BET08-758A"/>
    <s v="BET08-758A"/>
    <s v="match"/>
    <s v="Dodewaard 600E"/>
    <n v="5.6657560900000004"/>
    <n v="51.927083949999997"/>
    <x v="0"/>
    <x v="0"/>
    <x v="2"/>
    <n v="0"/>
    <s v="NE003RD0325"/>
    <s v="0813"/>
    <s v="De Zandvoort 1"/>
    <s v="6669 ML"/>
    <s v="Dodewaard"/>
    <x v="0"/>
    <m/>
    <n v="48"/>
  </r>
  <r>
    <s v="BET09-658A"/>
    <s v="BET09-658A"/>
    <s v="match"/>
    <s v="Echteld"/>
    <n v="5.5309630800000003"/>
    <n v="51.915618039999998"/>
    <x v="1"/>
    <x v="0"/>
    <x v="2"/>
    <s v="Particulier"/>
    <s v="NE003RD0274"/>
    <s v="7021"/>
    <s v="Veldsteeg nabij nr. 3 - HVP nr. 32"/>
    <s v="4053 JH"/>
    <s v="IJzendoorn / Echteld"/>
    <x v="0"/>
    <m/>
    <n v="36"/>
  </r>
  <r>
    <s v="BET11-520A"/>
    <s v="BET11-520A"/>
    <s v="match"/>
    <s v="Oude Weerd 500W"/>
    <n v="5.3261070000000004"/>
    <n v="51.868935"/>
    <x v="0"/>
    <x v="0"/>
    <x v="2"/>
    <n v="0"/>
    <s v="NE003RD0061"/>
    <s v="3402"/>
    <s v="Meersteeg 17"/>
    <s v="4191 NK"/>
    <s v="Geldermalsen"/>
    <x v="0"/>
    <m/>
    <n v="24.7"/>
  </r>
  <r>
    <s v="BET12-468A"/>
    <s v="BET12-468A"/>
    <s v="match"/>
    <s v="Gellicum"/>
    <n v="5.1955900000000002"/>
    <n v="51.848619999999997"/>
    <x v="0"/>
    <x v="0"/>
    <x v="2"/>
    <n v="0"/>
    <s v="NE003RD0208"/>
    <s v="1430"/>
    <s v="Parkpl. Molenkamp (A15)"/>
    <s v="4156 JJ"/>
    <s v="Gellicum"/>
    <x v="0"/>
    <m/>
    <n v="38.5"/>
  </r>
  <r>
    <s v="BET13-360A"/>
    <s v="BET13-360A"/>
    <s v="match"/>
    <s v="Kleine Heuf"/>
    <n v="5.1472600000000002"/>
    <n v="51.848239999999997"/>
    <x v="0"/>
    <x v="0"/>
    <x v="1"/>
    <n v="0"/>
    <s v="NE003RD0052"/>
    <s v="5422"/>
    <s v="Nieuwe Steeg 5"/>
    <s v="4171 KE"/>
    <s v="Leerdam-Herwijnen"/>
    <x v="0"/>
    <m/>
    <n v="31"/>
  </r>
  <r>
    <s v="BET14-284A"/>
    <s v="BET14-284A"/>
    <s v="match"/>
    <s v="Gorinchem 200E"/>
    <n v="5.0450330000000001"/>
    <n v="51.839280000000002"/>
    <x v="0"/>
    <x v="0"/>
    <x v="0"/>
    <s v="Rijkswaterstaat"/>
    <s v="NE003RD0165"/>
    <s v="5905"/>
    <s v="Parkeerplaats Veenbult  A15"/>
    <s v="4214 EW"/>
    <s v="Vuren"/>
    <x v="0"/>
    <m/>
    <n v="31.2"/>
  </r>
  <r>
    <s v="BET15-227A"/>
    <s v="BET15-227A"/>
    <s v="match"/>
    <s v="Schelluinen"/>
    <n v="4.9282620000000001"/>
    <n v="51.843895099999997"/>
    <x v="0"/>
    <x v="0"/>
    <x v="1"/>
    <n v="0"/>
    <s v="NE003RD0244"/>
    <s v="4401"/>
    <s v="Parallelweg"/>
    <s v="4209 SZ"/>
    <s v="Schelluinen"/>
    <x v="0"/>
    <m/>
    <n v="25"/>
  </r>
  <r>
    <s v="BET16-183A"/>
    <s v="BET16-183A"/>
    <s v="match"/>
    <s v="Giessen Spoortunnel"/>
    <n v="4.8637879999999996"/>
    <n v="51.835853999999998"/>
    <x v="11"/>
    <x v="1"/>
    <x v="7"/>
    <e v="#N/A"/>
    <s v="NE003RD0347"/>
    <s v="N.V.T"/>
    <s v="Binnendamseweg 11"/>
    <s v="3373 AB"/>
    <s v="Giessenburg"/>
    <x v="0"/>
    <m/>
    <n v="8"/>
  </r>
  <r>
    <s v="BET18-850A"/>
    <s v="BET18-850A"/>
    <s v="match"/>
    <s v="Papendrecht"/>
    <n v="4.7318829999999998"/>
    <n v="51.833897"/>
    <x v="1"/>
    <x v="0"/>
    <x v="2"/>
    <s v="Gemeente Papendrecht"/>
    <s v="NE003RD0238"/>
    <s v="6458"/>
    <s v="Matenasche Scheidkade - HVP 50589"/>
    <s v="3356 LG"/>
    <s v="Papendrecht"/>
    <x v="0"/>
    <m/>
    <n v="17.399999999999999"/>
  </r>
  <r>
    <s v="BET19-400A"/>
    <s v="BET19-400A"/>
    <s v="match"/>
    <s v="Sophia Spoortunnel"/>
    <n v="4.6909380000000001"/>
    <n v="51.846523400000002"/>
    <x v="3"/>
    <x v="1"/>
    <x v="7"/>
    <e v="#N/A"/>
    <s v="NE003RD0371"/>
    <s v="N.V.T"/>
    <s v="Veerweg 100"/>
    <s v="2969 LB"/>
    <s v="Oud Alblas"/>
    <x v="0"/>
    <m/>
    <n v="5"/>
  </r>
  <r>
    <s v="BET22-415A"/>
    <s v="BET22-415A"/>
    <s v="match"/>
    <s v="Botlek Spoortunnel"/>
    <n v="4.3180209999999999"/>
    <n v="51.870064999999997"/>
    <x v="11"/>
    <x v="1"/>
    <x v="7"/>
    <e v="#N/A"/>
    <s v="NE003RD0370"/>
    <s v="N.V.T"/>
    <s v="Oude Maasweg"/>
    <s v="3197 KJ"/>
    <s v="Rotterdam Botlek"/>
    <x v="0"/>
    <m/>
    <n v="5"/>
  </r>
  <r>
    <s v="E04645110A"/>
    <s v="E04645110A"/>
    <s v="match"/>
    <s v="Zaltbommel (KPN)"/>
    <n v="5.2679600000000004"/>
    <n v="51.802050000000001"/>
    <x v="0"/>
    <x v="0"/>
    <x v="1"/>
    <n v="0"/>
    <s v="NE003RD0153"/>
    <s v="0907"/>
    <s v="Hulpweg 10"/>
    <s v="5301 KV"/>
    <s v="Zaltbommel"/>
    <x v="0"/>
    <m/>
    <n v="32"/>
  </r>
  <r>
    <s v="E04645210D"/>
    <e v="#N/A"/>
    <m/>
    <s v="Geldermalsen"/>
    <n v="5.2695498900000004"/>
    <n v="51.886222500000002"/>
    <x v="0"/>
    <x v="0"/>
    <x v="7"/>
    <e v="#N/A"/>
    <m/>
    <m/>
    <m/>
    <m/>
    <m/>
    <x v="0"/>
    <m/>
    <n v="31"/>
  </r>
  <r>
    <s v="E04745410B"/>
    <s v="E04745410B"/>
    <s v="match"/>
    <s v="Rosmalen"/>
    <n v="5.3526625499999998"/>
    <n v="51.711831840000002"/>
    <x v="7"/>
    <x v="0"/>
    <x v="6"/>
    <s v="WIG (Netherlands) BV"/>
    <s v="NE003RD0292"/>
    <s v="9462"/>
    <s v="Tuinstraat 15 / Edelweisstraat"/>
    <s v="5241 AH"/>
    <s v="Rosmalen"/>
    <x v="0"/>
    <m/>
    <n v="35.5"/>
  </r>
  <r>
    <s v="E04745510B"/>
    <s v="E04745510B"/>
    <s v="match"/>
    <s v="Oss (Rabobank)"/>
    <n v="5.5202799999999996"/>
    <n v="51.762990000000002"/>
    <x v="7"/>
    <x v="0"/>
    <x v="6"/>
    <s v="Rabobank Oss"/>
    <s v="NE003RD0003"/>
    <s v="9415"/>
    <s v="Raadhuislaan 26"/>
    <s v="5341 GM"/>
    <s v="Oss"/>
    <x v="0"/>
    <m/>
    <n v="21.9"/>
  </r>
  <r>
    <s v="E04745610A"/>
    <s v="E04745610A"/>
    <s v="match"/>
    <s v="Ravenstein (de Heus)"/>
    <n v="5.6534119199999999"/>
    <n v="51.799134369999997"/>
    <x v="3"/>
    <x v="0"/>
    <x v="6"/>
    <s v="de Heus Voeders"/>
    <s v="NE003RD0164"/>
    <s v="9485"/>
    <s v="Maasdijk 46"/>
    <s v="5371 AA"/>
    <s v="Ravenstein (De Heus)"/>
    <x v="0"/>
    <m/>
    <n v="39"/>
  </r>
  <r>
    <s v="E04946110A"/>
    <s v="E04946110A"/>
    <s v="match"/>
    <s v="Cuijk (TV System Tower)"/>
    <n v="5.8689900000000002"/>
    <n v="51.73272"/>
    <x v="13"/>
    <x v="0"/>
    <x v="6"/>
    <s v="WIG (Netherlands) BV"/>
    <s v="NE003RD0200"/>
    <s v="9478"/>
    <s v="Heiligenberg 27"/>
    <s v="5431 SC"/>
    <s v="Cuijk"/>
    <x v="0"/>
    <m/>
    <n v="33.5"/>
  </r>
  <r>
    <s v="E04946210A"/>
    <s v="E04946210A"/>
    <s v="match"/>
    <s v="Boxmeer (Intervet Nederland)"/>
    <n v="5.9371299999999998"/>
    <n v="51.643819999999998"/>
    <x v="3"/>
    <x v="0"/>
    <x v="6"/>
    <s v="Intervet Internationaal BV"/>
    <s v="NE003RD0284"/>
    <s v="9452"/>
    <s v="Wim de Körverstraat 35"/>
    <s v="5831 AN"/>
    <s v="Boxmeer"/>
    <x v="0"/>
    <m/>
    <n v="23.7"/>
  </r>
  <r>
    <s v="E04946310A"/>
    <s v="E04946310A"/>
    <s v="match"/>
    <s v="Vierlingsbeek (Light Pole)"/>
    <n v="5.9981799999999996"/>
    <n v="51.59113"/>
    <x v="0"/>
    <x v="0"/>
    <x v="2"/>
    <n v="0"/>
    <s v="NE003RD0205"/>
    <s v="9411"/>
    <s v="Makkenweg / Soetendaal 5a"/>
    <s v="5821 BL"/>
    <s v="Vierlingsbeek"/>
    <x v="0"/>
    <m/>
    <n v="25"/>
  </r>
  <r>
    <s v="E04946410A"/>
    <s v="E04946410A"/>
    <s v="match"/>
    <s v="Nijmegen2"/>
    <n v="5.8663315899999997"/>
    <n v="51.819334150000003"/>
    <x v="3"/>
    <x v="0"/>
    <x v="6"/>
    <s v="Katholieke Universitiet Nijmegen"/>
    <s v="NE003RD0282"/>
    <s v="1202"/>
    <s v="Erasmusplein 1"/>
    <s v="6525 HT"/>
    <s v="Nijmegen"/>
    <x v="0"/>
    <m/>
    <n v="87.6"/>
  </r>
  <r>
    <s v="E05225610C"/>
    <s v="E05225610C"/>
    <s v="match"/>
    <s v="Ubroek"/>
    <n v="6.1423180000000004"/>
    <n v="51.380113999999999"/>
    <x v="1"/>
    <x v="0"/>
    <x v="2"/>
    <s v="Gemeente Venlo"/>
    <s v="NE003RD0230"/>
    <s v="9488"/>
    <s v="Baasdonkweg - HVP nr. 223"/>
    <s v="5928 NR"/>
    <s v="Venlo (Ubroek)"/>
    <x v="0"/>
    <m/>
    <n v="36.5"/>
  </r>
  <r>
    <s v="E05226810A"/>
    <s v="E05226810A"/>
    <s v="match"/>
    <s v="Houthuizen"/>
    <n v="6.1311770000000001"/>
    <n v="51.437123999999997"/>
    <x v="0"/>
    <x v="0"/>
    <x v="9"/>
    <n v="0"/>
    <s v="NE003RD0182"/>
    <s v="9333"/>
    <s v="Stationsweg"/>
    <s v="5973 RH"/>
    <s v="Houthuizen"/>
    <x v="0"/>
    <m/>
    <n v="30"/>
  </r>
  <r>
    <s v="E05227410A"/>
    <s v="E05227410A"/>
    <s v="match"/>
    <s v="Venray"/>
    <n v="6.0416362000000001"/>
    <n v="51.511690180000002"/>
    <x v="3"/>
    <x v="0"/>
    <x v="6"/>
    <s v="Coop Vitelia"/>
    <s v="NE003RD0120"/>
    <s v="3457"/>
    <s v="Depute Petersstraat 30"/>
    <s v="5808 BC"/>
    <s v="Oirlo"/>
    <x v="0"/>
    <m/>
    <n v="23.5"/>
  </r>
  <r>
    <s v="E05443510A"/>
    <s v="E05443510A"/>
    <s v="match"/>
    <s v="Best (HV Pylon)"/>
    <n v="5.4012200000000004"/>
    <n v="51.495950000000001"/>
    <x v="1"/>
    <x v="1"/>
    <x v="2"/>
    <n v="0"/>
    <s v="NE003RD0279"/>
    <s v="1734"/>
    <s v="Kanaaldijk - HVP nr. 22"/>
    <s v="5683 CR"/>
    <s v="Best"/>
    <x v="0"/>
    <m/>
    <n v="49.4"/>
  </r>
  <r>
    <s v="E05443610A"/>
    <s v="E05443610A"/>
    <s v="match"/>
    <s v="Best Spoortunnel"/>
    <n v="5.3892798400000004"/>
    <n v="51.509551780000002"/>
    <x v="8"/>
    <x v="1"/>
    <x v="5"/>
    <n v="0"/>
    <s v="NE003RD0291"/>
    <s v=""/>
    <s v="Spoorstraat"/>
    <s v="5684 AA"/>
    <s v="Best"/>
    <x v="0"/>
    <m/>
    <n v="5"/>
  </r>
  <r>
    <s v="E05526710A"/>
    <s v="E05526710A"/>
    <s v="match"/>
    <s v="Hegelsom"/>
    <n v="6.0514156999999997"/>
    <n v="51.43974884"/>
    <x v="0"/>
    <x v="0"/>
    <x v="2"/>
    <n v="0"/>
    <s v="NE003RD0041"/>
    <s v="0495"/>
    <s v="Transportstraat"/>
    <s v="5961 PW"/>
    <s v="Horst (Hegelsom)"/>
    <x v="0"/>
    <m/>
    <n v="31"/>
  </r>
  <r>
    <s v="E05543310E"/>
    <s v="E05543310E"/>
    <s v="match"/>
    <s v="Vaarle (HV Pylon)"/>
    <n v="5.56609"/>
    <n v="51.452390000000001"/>
    <x v="1"/>
    <x v="0"/>
    <x v="2"/>
    <s v="Gulbergen landgoed"/>
    <s v="NE003RD0330"/>
    <s v="9429"/>
    <s v="Baroniehei - HVP nr. 127"/>
    <s v="5731 RG"/>
    <s v="Mierlo (Nuenen)"/>
    <x v="0"/>
    <m/>
    <n v="48.1"/>
  </r>
  <r>
    <s v="E05543410A"/>
    <s v="E05543410A"/>
    <s v="match"/>
    <s v="Brouwhuis (HV Pylon - BEN)"/>
    <n v="5.6938430000000002"/>
    <n v="51.473134999999999"/>
    <x v="1"/>
    <x v="0"/>
    <x v="2"/>
    <s v="Gemeente Helmond"/>
    <s v="NE003RD0218"/>
    <s v="9465"/>
    <s v="Riviersingel / Deurneseweg - HVP 211"/>
    <s v="5704 GP"/>
    <s v="Helmond (Brouwhuis)"/>
    <x v="0"/>
    <m/>
    <n v="25.5"/>
  </r>
  <r>
    <s v="E05543810A"/>
    <s v="E05543810A"/>
    <s v="match"/>
    <s v="Deurne (Dutchtone)"/>
    <n v="5.8660750000000004"/>
    <n v="51.448608"/>
    <x v="0"/>
    <x v="0"/>
    <x v="9"/>
    <n v="0"/>
    <s v="NE003RD0249"/>
    <s v="9324"/>
    <s v="Griendtveenseweg"/>
    <s v="5754 AB"/>
    <s v="Deurne"/>
    <x v="0"/>
    <m/>
    <n v="26.5"/>
  </r>
  <r>
    <s v="E05627310A"/>
    <s v="E05627310A"/>
    <s v="match"/>
    <s v="Venlo"/>
    <n v="6.1712379999999998"/>
    <n v="51.365378"/>
    <x v="14"/>
    <x v="2"/>
    <x v="6"/>
    <s v="NS Vastgoed"/>
    <s v="NE003RD0203"/>
    <s v="9445"/>
    <s v="Stationsplein"/>
    <s v="5913 AA"/>
    <s v="Venlo"/>
    <x v="0"/>
    <m/>
    <n v="20.5"/>
  </r>
  <r>
    <s v="E05743110A"/>
    <s v="E05743110A"/>
    <s v="match"/>
    <s v="Geldrop"/>
    <n v="5.5573300000000003"/>
    <n v="51.419440000000002"/>
    <x v="3"/>
    <x v="0"/>
    <x v="6"/>
    <s v="Stichting St Anna Woongroep"/>
    <s v="NE003RD0073"/>
    <s v="4377"/>
    <s v="Bogardeind 2"/>
    <s v="5664 EH"/>
    <s v="Geldrop"/>
    <x v="0"/>
    <m/>
    <n v="24.5"/>
  </r>
  <r>
    <s v="E05743210A"/>
    <s v="E05743210A"/>
    <s v="match"/>
    <s v="Leende (Heeze) PS"/>
    <n v="5.5933669999999998"/>
    <n v="51.352668999999999"/>
    <x v="0"/>
    <x v="0"/>
    <x v="1"/>
    <n v="0"/>
    <s v="NE003RD0326"/>
    <s v="9312"/>
    <s v="Oostrikkerweg"/>
    <s v="5591 TK"/>
    <s v="Leende (Heeze)"/>
    <x v="0"/>
    <m/>
    <n v="30"/>
  </r>
  <r>
    <s v="E05743710A"/>
    <s v="E05743710A"/>
    <s v="match"/>
    <s v="Weert (HV Pylon Nr. 20)"/>
    <n v="5.6670600000000002"/>
    <n v="51.257669999999997"/>
    <x v="1"/>
    <x v="0"/>
    <x v="2"/>
    <s v="Particulier"/>
    <s v="NE003RD0124"/>
    <s v="7460"/>
    <s v="Witvennenweg nabij 11 - HVP nr. 20"/>
    <s v="6002 SC"/>
    <s v="Weert"/>
    <x v="0"/>
    <m/>
    <n v="36.4"/>
  </r>
  <r>
    <s v="E05925710B"/>
    <s v="E05925710B"/>
    <s v="match"/>
    <s v="De Beekkant"/>
    <n v="5.9146910000000004"/>
    <n v="51.229683000000001"/>
    <x v="0"/>
    <x v="0"/>
    <x v="2"/>
    <n v="0"/>
    <s v="NE003RD0233"/>
    <s v="9472"/>
    <s v="Heythuysenweg"/>
    <s v="6095 PH"/>
    <s v="Baexem (De Beekkant)"/>
    <x v="0"/>
    <m/>
    <n v="33.5"/>
  </r>
  <r>
    <s v="E05926610B"/>
    <s v="E05926610B"/>
    <s v="match"/>
    <s v="Swartbroek"/>
    <n v="5.7812998200000001"/>
    <n v="51.247052179999997"/>
    <x v="11"/>
    <x v="0"/>
    <x v="0"/>
    <n v="0"/>
    <s v="NE003RD0098"/>
    <s v="4927"/>
    <s v="Schoordijk"/>
    <s v="6031 SJ"/>
    <s v="Nederweert (Swartbroek)"/>
    <x v="0"/>
    <m/>
    <n v="20.5"/>
  </r>
  <r>
    <s v="E06025810D"/>
    <s v="E06025810D"/>
    <s v="match"/>
    <s v="Roermond"/>
    <n v="5.9838100000000001"/>
    <n v="51.199069999999999"/>
    <x v="3"/>
    <x v="0"/>
    <x v="6"/>
    <s v="VVE Arlo-Roermond"/>
    <s v="NE003RD0308"/>
    <s v="0496"/>
    <s v="Arlo 1 - 144"/>
    <s v="6041 CJ"/>
    <s v="Roermond"/>
    <x v="0"/>
    <m/>
    <n v="44.9"/>
  </r>
  <r>
    <s v="E06026910C"/>
    <s v="E06026910C"/>
    <s v="match"/>
    <s v="Bussereind"/>
    <n v="6.0356449999999997"/>
    <n v="51.236483999999997"/>
    <x v="0"/>
    <x v="0"/>
    <x v="2"/>
    <n v="0"/>
    <s v="NE003RD0287"/>
    <s v="0493"/>
    <s v="Hollestraat 6"/>
    <s v="6071 LD"/>
    <s v="Swalmen"/>
    <x v="0"/>
    <m/>
    <n v="43.6"/>
  </r>
  <r>
    <s v="E06027010A"/>
    <s v="E06027010A"/>
    <s v="match"/>
    <s v="Belfeld"/>
    <n v="6.1224699999999999"/>
    <n v="51.324809999999999"/>
    <x v="1"/>
    <x v="0"/>
    <x v="2"/>
    <s v="Particulier"/>
    <s v="NE003RD0228"/>
    <s v="9427"/>
    <s v="Rijksweg Noord (N271) - HVP nr. 9"/>
    <s v="5951 PD"/>
    <s v="Belfeld"/>
    <x v="0"/>
    <m/>
    <n v="30.5"/>
  </r>
  <r>
    <s v="E06225410C"/>
    <s v="E06225410C"/>
    <s v="match"/>
    <s v="Susteren"/>
    <n v="5.8599100000000002"/>
    <n v="51.041739999999997"/>
    <x v="0"/>
    <x v="0"/>
    <x v="0"/>
    <n v="0"/>
    <s v="NE003RD0110"/>
    <s v="9308"/>
    <s v="Susterderweg 27"/>
    <s v="6118 CP"/>
    <s v="Nieuwstadt (Susteren)"/>
    <x v="0"/>
    <m/>
    <n v="32"/>
  </r>
  <r>
    <s v="E06225910A"/>
    <s v="E06225910A"/>
    <s v="match"/>
    <s v="Linne"/>
    <n v="5.9478920000000004"/>
    <n v="51.152861000000001"/>
    <x v="1"/>
    <x v="0"/>
    <x v="2"/>
    <s v="Particulier"/>
    <s v="NE003RD0189"/>
    <s v="9422"/>
    <s v="Grote Bergerweg - HVP nr. 99"/>
    <s v="6067 NE"/>
    <s v="Linne"/>
    <x v="0"/>
    <m/>
    <n v="36.1"/>
  </r>
  <r>
    <s v="E06226010B"/>
    <s v="E06226010B"/>
    <s v="match"/>
    <s v="Sittard"/>
    <n v="5.8600260000000004"/>
    <n v="51.001472999999997"/>
    <x v="3"/>
    <x v="0"/>
    <x v="6"/>
    <s v="Expl. Maatschappij Rijsenburgh"/>
    <s v="NE003RD0243"/>
    <s v="5861"/>
    <s v="Stationsplein 1"/>
    <s v="6131 AS"/>
    <s v="Sittard"/>
    <x v="0"/>
    <m/>
    <n v="26.5"/>
  </r>
  <r>
    <s v="E06227110B"/>
    <s v="E06227110B"/>
    <s v="match"/>
    <s v="Lutterade"/>
    <n v="5.8267569999999997"/>
    <n v="50.972811"/>
    <x v="3"/>
    <x v="0"/>
    <x v="6"/>
    <s v="Stichting Zowonen"/>
    <s v="NE003RD0071"/>
    <s v="0914"/>
    <s v="Martin Luther Kingplein 145-224"/>
    <s v="6161 HD"/>
    <s v="Geleen"/>
    <x v="0"/>
    <m/>
    <n v="33.4"/>
  </r>
  <r>
    <s v="E06227210A"/>
    <s v="E06227210A"/>
    <s v="match"/>
    <s v="Schilberg"/>
    <n v="5.8790990000000001"/>
    <n v="51.098571"/>
    <x v="0"/>
    <x v="0"/>
    <x v="1"/>
    <n v="0"/>
    <s v="NE003RD0176"/>
    <s v="4358"/>
    <s v="Bosstraat 9"/>
    <s v="6101 NV"/>
    <s v="Echt (Schilberg)"/>
    <x v="0"/>
    <m/>
    <n v="32"/>
  </r>
  <r>
    <s v="E06325110D"/>
    <s v="E06325110D"/>
    <s v="match"/>
    <s v="Terhagen"/>
    <n v="5.7669839999999999"/>
    <n v="50.941946000000002"/>
    <x v="1"/>
    <x v="0"/>
    <x v="2"/>
    <s v="Gemeente Steijn"/>
    <s v="NE003RD0245"/>
    <s v="9351"/>
    <s v="Kempken (Catsop) - HVP nr. 36"/>
    <s v="6181 JN"/>
    <s v="Elsloo"/>
    <x v="0"/>
    <m/>
    <n v="23.9"/>
  </r>
  <r>
    <s v="E06325510E"/>
    <s v="E06325510E"/>
    <s v="match"/>
    <s v="Geulle"/>
    <n v="5.7426599999999999"/>
    <n v="50.923580000000001"/>
    <x v="1"/>
    <x v="0"/>
    <x v="2"/>
    <s v="Gemeente Meerssen"/>
    <s v="NE003RD0187"/>
    <s v="9489"/>
    <s v="Brugweg-Essendijk - HVP nr. 48"/>
    <s v="6243 NH"/>
    <s v="Geulle"/>
    <x v="0"/>
    <m/>
    <n v="33"/>
  </r>
  <r>
    <s v="E06426110A"/>
    <s v="E06426110A"/>
    <s v="match"/>
    <s v="Spaubeek"/>
    <n v="5.8532710000000003"/>
    <n v="50.943179999999998"/>
    <x v="0"/>
    <x v="0"/>
    <x v="1"/>
    <n v="0"/>
    <s v="NE003RD0133"/>
    <s v="1080"/>
    <s v="Oude Kerk"/>
    <s v="6176 AT"/>
    <s v="Spaubeek"/>
    <x v="0"/>
    <m/>
    <n v="22.4"/>
  </r>
  <r>
    <s v="E06426210A"/>
    <s v="E06426210A"/>
    <s v="match"/>
    <s v="Kathagen"/>
    <n v="5.8832740000000001"/>
    <n v="50.923327"/>
    <x v="0"/>
    <x v="0"/>
    <x v="2"/>
    <n v="0"/>
    <s v="NE003RD0138"/>
    <s v="2301"/>
    <s v="Handelsstraat 8"/>
    <s v="6361 KC"/>
    <s v="Nuth (Kathagen)"/>
    <x v="0"/>
    <m/>
    <n v="36.4"/>
  </r>
  <r>
    <s v="E06526410E"/>
    <s v="E06526410E"/>
    <s v="match"/>
    <s v="Landgraaf"/>
    <n v="6.0026928899999996"/>
    <n v="50.895720650000001"/>
    <x v="1"/>
    <x v="0"/>
    <x v="2"/>
    <s v="Gemeente Landgraaf"/>
    <s v="NE003RD0188"/>
    <s v="9469"/>
    <s v="Leenderkapelweg - HVP nr. 12"/>
    <s v="6371 HX"/>
    <s v="Landgraaf"/>
    <x v="0"/>
    <m/>
    <n v="31.5"/>
  </r>
  <r>
    <s v="E06528410A"/>
    <s v="E06528410A"/>
    <s v="match"/>
    <s v="Heerlen Landelijk (P)"/>
    <n v="5.960572"/>
    <n v="50.895409000000001"/>
    <x v="15"/>
    <x v="0"/>
    <x v="6"/>
    <s v="Particulier"/>
    <s v="AD003S7214E"/>
    <s v="3166"/>
    <s v="Breukerweg 1"/>
    <s v="6411 RP"/>
    <s v="Heerlen"/>
    <x v="0"/>
    <m/>
    <n v="30.5"/>
  </r>
  <r>
    <s v="E06626310A"/>
    <s v="E06626310A"/>
    <s v="match"/>
    <s v="Eygelshoven"/>
    <n v="6.0650611000000003"/>
    <n v="50.895915449999997"/>
    <x v="7"/>
    <x v="0"/>
    <x v="6"/>
    <s v="Particulier"/>
    <s v="NE003RD0070"/>
    <s v="9406"/>
    <s v="Nievelsteenstraat"/>
    <s v="6470 EE"/>
    <s v="Eygelshoven"/>
    <x v="0"/>
    <m/>
    <n v="15.9"/>
  </r>
  <r>
    <s v="E06728210A"/>
    <s v="E06728210A"/>
    <s v="match"/>
    <s v="Schin op Geul Landelijk (P)"/>
    <n v="5.8732939999999996"/>
    <n v="50.856332000000002"/>
    <x v="0"/>
    <x v="0"/>
    <x v="0"/>
    <n v="0"/>
    <s v="NE003RD0345"/>
    <s v="3008"/>
    <s v="Baanweg 1 (Station)"/>
    <s v="6305 PH"/>
    <s v="Schin op Geul"/>
    <x v="0"/>
    <m/>
    <n v="35.6"/>
  </r>
  <r>
    <s v="E07028010A"/>
    <s v="E07028010A"/>
    <s v="match"/>
    <s v="Meerssen Landelijk (P)"/>
    <n v="5.7630590000000002"/>
    <n v="50.881231999999997"/>
    <x v="1"/>
    <x v="0"/>
    <x v="2"/>
    <s v="Particulier"/>
    <s v="AD003S7221E"/>
    <s v="9326"/>
    <s v="Houthemerweg 113 - HVP nr. 67"/>
    <s v="6231 KT"/>
    <s v="Meerssen"/>
    <x v="0"/>
    <m/>
    <n v="39"/>
  </r>
  <r>
    <s v="E07028110A"/>
    <s v="E07028110A"/>
    <s v="match"/>
    <s v="Valkenburg Landelijk (P)"/>
    <n v="5.8354239999999997"/>
    <n v="50.868749999999999"/>
    <x v="3"/>
    <x v="0"/>
    <x v="6"/>
    <s v="Hotel exploitatie Jaspers"/>
    <s v="AD003S7212E"/>
    <s v="9328"/>
    <s v="Nieuweweg 40-44"/>
    <s v="6301 EV"/>
    <s v="Valkenburg a/d Geul"/>
    <x v="0"/>
    <m/>
    <n v="15.6"/>
  </r>
  <r>
    <s v="E07125210B"/>
    <s v="E07125210B"/>
    <s v="match"/>
    <s v="Scharn"/>
    <n v="5.716545"/>
    <n v="50.838571999999999"/>
    <x v="3"/>
    <x v="0"/>
    <x v="6"/>
    <s v="Grobel VI BV"/>
    <s v="NE003RD0262"/>
    <s v="9448"/>
    <s v="Endepolsdomein 3"/>
    <s v="6229 GW"/>
    <s v="Scharn"/>
    <x v="0"/>
    <m/>
    <n v="31.5"/>
  </r>
  <r>
    <s v="E07126510D"/>
    <s v="E07126510D"/>
    <s v="match"/>
    <s v="Panneslager"/>
    <n v="5.7096530000000003"/>
    <n v="50.768103000000004"/>
    <x v="0"/>
    <x v="0"/>
    <x v="8"/>
    <n v="0"/>
    <s v="NE003RD0168"/>
    <s v="9491"/>
    <s v="Voerstraat"/>
    <s v="6245 AA"/>
    <s v="Eijsden (Panneslager)"/>
    <x v="0"/>
    <m/>
    <n v="38"/>
  </r>
  <r>
    <s v="E07127910C"/>
    <s v="E07127910C"/>
    <s v="match"/>
    <s v="Maastricht (Nieuw: TVVP)"/>
    <n v="5.7091630000000002"/>
    <n v="50.870516000000002"/>
    <x v="3"/>
    <x v="0"/>
    <x v="6"/>
    <s v="Dom. Rijksgebouwendienst"/>
    <s v="NE003RD0212"/>
    <s v="9307"/>
    <s v="Willem Alexanderweg 21"/>
    <s v="6222 NA"/>
    <s v="Maastricht"/>
    <x v="0"/>
    <m/>
    <n v="39"/>
  </r>
  <r>
    <s v="E12035610A"/>
    <s v="E12035610A"/>
    <s v="match"/>
    <s v="Oudenbosch"/>
    <n v="4.5418530199999996"/>
    <n v="51.585047940000003"/>
    <x v="0"/>
    <x v="0"/>
    <x v="2"/>
    <s v="CIF Holding"/>
    <s v="NE003RD0273"/>
    <s v="3234"/>
    <s v="Pagnevaartweg (sportpark)"/>
    <s v="4731 AA"/>
    <s v="Oudenbosch"/>
    <x v="0"/>
    <m/>
    <n v="55"/>
  </r>
  <r>
    <s v="E12235410B"/>
    <s v="E12235410B"/>
    <s v="match"/>
    <s v="Etten Leur"/>
    <n v="4.6437920000000004"/>
    <n v="51.577669999999998"/>
    <x v="0"/>
    <x v="0"/>
    <x v="1"/>
    <n v="0"/>
    <s v="NE003RD0032"/>
    <s v="0820"/>
    <s v="Brabantlaan 44"/>
    <s v="4871 ZR"/>
    <s v="Etten Leur"/>
    <x v="0"/>
    <m/>
    <n v="31.4"/>
  </r>
  <r>
    <s v="E12235510E"/>
    <e v="#N/A"/>
    <m/>
    <s v="Bosschenhoofd"/>
    <n v="4.5537780000000003"/>
    <n v="51.560144999999999"/>
    <x v="0"/>
    <x v="0"/>
    <x v="10"/>
    <s v="Brabant Water BV"/>
    <m/>
    <m/>
    <m/>
    <m/>
    <m/>
    <x v="0"/>
    <m/>
    <n v="32"/>
  </r>
  <r>
    <s v="E12335210A"/>
    <s v="E12335210A"/>
    <s v="match"/>
    <s v="Breda Centraal"/>
    <n v="4.750502"/>
    <n v="51.59243"/>
    <x v="0"/>
    <x v="0"/>
    <x v="6"/>
    <s v="WIG (Netherlands) BV"/>
    <s v="NE003RD0147"/>
    <s v="2570"/>
    <s v="Emerweg 42B"/>
    <s v="4814 NB"/>
    <s v="Breda"/>
    <x v="0"/>
    <s v="Dit is het station"/>
    <n v="41"/>
  </r>
  <r>
    <s v="E12337110D"/>
    <s v="E12337110D"/>
    <s v="match"/>
    <s v="Dorst"/>
    <n v="4.9089600000000004"/>
    <n v="51.583109999999998"/>
    <x v="0"/>
    <x v="0"/>
    <x v="0"/>
    <n v="0"/>
    <s v="NE003RD0141"/>
    <s v="9302"/>
    <s v="Sportparkweg 20"/>
    <s v="5121 MP"/>
    <s v="Rijen"/>
    <x v="0"/>
    <m/>
    <n v="34.700000000000003"/>
  </r>
  <r>
    <s v="E12337310F"/>
    <s v="E12337310F"/>
    <s v="match"/>
    <s v="Rijen"/>
    <n v="5.0065929999999996"/>
    <n v="51.577255000000001"/>
    <x v="3"/>
    <x v="0"/>
    <x v="6"/>
    <s v="TBV Wonen"/>
    <s v="NE003RD0250"/>
    <s v="9447"/>
    <s v="Klundertplein 1-44"/>
    <s v="5043 RW"/>
    <s v="Rijen ( Tilburg West )"/>
    <x v="0"/>
    <m/>
    <n v="23.7"/>
  </r>
  <r>
    <s v="E12337510B"/>
    <s v="E12337510B"/>
    <s v="match"/>
    <s v="Tilburg Centraal"/>
    <n v="5.0872125800000001"/>
    <n v="51.558925170000002"/>
    <x v="11"/>
    <x v="0"/>
    <x v="4"/>
    <n v="0"/>
    <s v="NE003RD0015"/>
    <s v="0902"/>
    <s v="Spoorlaan 354a"/>
    <s v="5038 CD"/>
    <s v="Tilburg"/>
    <x v="0"/>
    <m/>
    <n v="44"/>
  </r>
  <r>
    <s v="E12437710C"/>
    <s v="E12437710C"/>
    <s v="match"/>
    <s v="Oisterwijk"/>
    <n v="5.1859599999999997"/>
    <n v="51.582303000000003"/>
    <x v="4"/>
    <x v="0"/>
    <x v="1"/>
    <n v="0"/>
    <s v="NE003RD0022"/>
    <s v="0399"/>
    <s v="Almeijstraat 14"/>
    <s v="5061 PA"/>
    <s v="Oisterwijk"/>
    <x v="0"/>
    <m/>
    <n v="25"/>
  </r>
  <r>
    <s v="E12438210A"/>
    <s v="E12438210A"/>
    <s v="match"/>
    <s v="Helvoirt"/>
    <n v="5.2341199999999999"/>
    <n v="51.63776"/>
    <x v="3"/>
    <x v="0"/>
    <x v="6"/>
    <s v="Vissers Mengvoeders BV"/>
    <s v="NE003RD0131"/>
    <s v="9420"/>
    <s v="Helvoirtsestraat 33"/>
    <s v="5268 BA"/>
    <s v="Helvoirt"/>
    <x v="0"/>
    <m/>
    <n v="26"/>
  </r>
  <r>
    <s v="E12636510B"/>
    <s v="E12636510B"/>
    <s v="match"/>
    <s v="Arnemuiden"/>
    <n v="3.630093"/>
    <n v="51.499625999999999"/>
    <x v="3"/>
    <x v="0"/>
    <x v="6"/>
    <s v="Dutch cleaing Mill BV"/>
    <s v="NE003RD0166"/>
    <s v="9423"/>
    <s v="Siloweg 2"/>
    <s v="4338 PA"/>
    <s v="Middelburg"/>
    <x v="0"/>
    <m/>
    <n v="27.5"/>
  </r>
  <r>
    <s v="E12638110A"/>
    <s v="E12638110A"/>
    <s v="match"/>
    <s v="Udenhout"/>
    <n v="5.1535253499999998"/>
    <n v="51.607853710000001"/>
    <x v="3"/>
    <x v="0"/>
    <x v="6"/>
    <s v="Coöperatie Brameco Z.O.N. UA"/>
    <s v="NE003RD0181"/>
    <s v="9470"/>
    <s v="Kreitenmolenstraat 151"/>
    <s v="5071 BD"/>
    <s v="Udenhout"/>
    <x v="0"/>
    <m/>
    <n v="27.7"/>
  </r>
  <r>
    <s v="E12735710F"/>
    <s v="E12735710F"/>
    <s v="match"/>
    <s v="Roosendaal Centraal"/>
    <n v="4.4611975800000003"/>
    <n v="51.523088809999997"/>
    <x v="13"/>
    <x v="0"/>
    <x v="3"/>
    <n v="0"/>
    <s v="NE003RD0174"/>
    <s v="1054"/>
    <s v="M. Stokelaan 25"/>
    <s v="4707 HP"/>
    <s v="Roosendaal centrum"/>
    <x v="0"/>
    <m/>
    <n v="66.7"/>
  </r>
  <r>
    <s v="E12736010D"/>
    <s v="E12736010D"/>
    <s v="match"/>
    <s v="Bergen op Zoom"/>
    <n v="4.3094999999999999"/>
    <n v="51.495229999999999"/>
    <x v="7"/>
    <x v="0"/>
    <x v="6"/>
    <s v="Stichting Stadlander"/>
    <s v="NE003RD0053"/>
    <s v="9463"/>
    <s v="Groeshof 1-182"/>
    <s v="4623 AR"/>
    <s v="Bergen op Zoom"/>
    <x v="0"/>
    <m/>
    <n v="46.5"/>
  </r>
  <r>
    <s v="E12736110D"/>
    <s v="E12736110D"/>
    <s v="match"/>
    <s v="Rilland"/>
    <n v="4.2277709999999997"/>
    <n v="51.426391000000002"/>
    <x v="1"/>
    <x v="0"/>
    <x v="2"/>
    <n v="0"/>
    <s v="NE003RD0217"/>
    <s v="9443"/>
    <s v="Westelijke Spuikanaalweg 1 - HVP 3"/>
    <s v="4411 TB"/>
    <s v="Rilland"/>
    <x v="0"/>
    <m/>
    <n v="43"/>
  </r>
  <r>
    <s v="E12736210A"/>
    <s v="E12736210A"/>
    <s v="match"/>
    <s v="Oostdijk"/>
    <n v="4.0821895799999997"/>
    <n v="51.448732530000001"/>
    <x v="1"/>
    <x v="0"/>
    <x v="2"/>
    <n v="0"/>
    <s v="NE003RD0177"/>
    <s v="9412"/>
    <s v="Kruisweg - HVP nr. 330"/>
    <s v="4413 RG"/>
    <s v="Oostdijk"/>
    <x v="0"/>
    <m/>
    <n v="52.8"/>
  </r>
  <r>
    <s v="E12736310D"/>
    <s v="E12736310D"/>
    <s v="match"/>
    <s v="Goes"/>
    <n v="3.8998389000000002"/>
    <n v="51.497383999999997"/>
    <x v="0"/>
    <x v="0"/>
    <x v="1"/>
    <n v="0"/>
    <s v="NE003RD0149"/>
    <s v="2511"/>
    <s v="Kloetingseweg 40"/>
    <s v="4462 BA"/>
    <s v="Goes"/>
    <x v="0"/>
    <m/>
    <n v="41.2"/>
  </r>
  <r>
    <s v="E12736610A"/>
    <s v="E12736610A"/>
    <s v="match"/>
    <s v="Oost Souburg"/>
    <n v="3.6032630000000001"/>
    <n v="51.473373000000002"/>
    <x v="0"/>
    <x v="0"/>
    <x v="6"/>
    <s v="Delta Nutsbedrijven"/>
    <s v="NE003RD0146"/>
    <s v="9468"/>
    <s v="Koopmansvoetpad"/>
    <s v="4388 AS"/>
    <s v="Oost Souburg"/>
    <x v="0"/>
    <m/>
    <n v="46"/>
  </r>
  <r>
    <s v="E13036810A"/>
    <s v="E13036810A"/>
    <s v="match"/>
    <s v="Sluiskil"/>
    <n v="3.8343889999999998"/>
    <n v="51.304104000000002"/>
    <x v="3"/>
    <x v="0"/>
    <x v="6"/>
    <s v="Verbrugge Terneuzen Terminals"/>
    <s v="NE003RD0109"/>
    <s v="6754"/>
    <s v="Frankrijkweg 2"/>
    <s v="4538 BJ"/>
    <s v="Sluiskil / Terneuzen"/>
    <x v="0"/>
    <m/>
    <n v="45.1"/>
  </r>
  <r>
    <s v="E13136910B"/>
    <s v="E13136910B"/>
    <s v="match"/>
    <s v="Sas van Gent"/>
    <n v="3.802019"/>
    <n v="51.223483000000002"/>
    <x v="0"/>
    <x v="0"/>
    <x v="2"/>
    <n v="0"/>
    <s v="NE003RD0031"/>
    <s v="3013"/>
    <s v="Westkade 38A"/>
    <s v="4551 BV"/>
    <s v="Sas van Gent"/>
    <x v="0"/>
    <m/>
    <n v="31"/>
  </r>
  <r>
    <s v="E22837810A"/>
    <s v="E22837810A"/>
    <s v="match"/>
    <s v="Made"/>
    <n v="4.8352880000000003"/>
    <n v="51.699098999999997"/>
    <x v="1"/>
    <x v="0"/>
    <x v="2"/>
    <n v="0"/>
    <s v="NE003RD0122"/>
    <s v="9409"/>
    <s v="Peuzelaar / Standhazendijk - TV Mast"/>
    <s v="4931 NH"/>
    <s v="Geertruidenberg"/>
    <x v="0"/>
    <m/>
    <n v="62.2"/>
  </r>
  <r>
    <s v="E30927610B"/>
    <s v="E30927610B"/>
    <s v="match"/>
    <s v="Rolduckerveld"/>
    <n v="6.0599610000000004"/>
    <n v="50.864296000000003"/>
    <x v="3"/>
    <x v="0"/>
    <x v="6"/>
    <s v="Meandergroep Zuid Limburg"/>
    <s v="NE003RD0183"/>
    <s v="9459"/>
    <s v="Kapellaan 2"/>
    <s v="6461 EH"/>
    <s v="Kerkrade / Rolduckerveld"/>
    <x v="0"/>
    <m/>
    <n v="35.1"/>
  </r>
  <r>
    <s v="E51544210A"/>
    <s v="E51544210A"/>
    <s v="match"/>
    <s v="Vught (Serviceflat)"/>
    <n v="5.2966199999999999"/>
    <n v="51.665149999999997"/>
    <x v="3"/>
    <x v="0"/>
    <x v="6"/>
    <s v="Serviceflat  Eikendonck"/>
    <s v="NE003RD0247"/>
    <s v="9325"/>
    <s v="Eikendonck 1"/>
    <s v="5261 BN"/>
    <s v="Vught"/>
    <x v="0"/>
    <m/>
    <n v="49"/>
  </r>
  <r>
    <s v="E61444320A"/>
    <s v="E61444320A"/>
    <s v="match"/>
    <s v="Den Bosch 2 (Blue Star)"/>
    <n v="5.2956599999999998"/>
    <n v="51.716180000000001"/>
    <x v="3"/>
    <x v="0"/>
    <x v="6"/>
    <s v="te Paske BV"/>
    <s v="NE003RD0175"/>
    <s v="9408"/>
    <s v="Hambakenwetering 1"/>
    <s v="5231 DD"/>
    <s v="'s-Hertogenbosch"/>
    <x v="0"/>
    <m/>
    <n v="31.7"/>
  </r>
  <r>
    <s v="E61743910A"/>
    <s v="E61743910A"/>
    <s v="match"/>
    <s v="Boxtel (SSR Greenf.-Telfort) NS"/>
    <n v="5.3175350000000003"/>
    <n v="51.584356999999997"/>
    <x v="0"/>
    <x v="0"/>
    <x v="2"/>
    <n v="0"/>
    <s v="NE003RD0210"/>
    <s v="9323"/>
    <s v="Van Salmstraat"/>
    <s v="5281 RP"/>
    <s v="Boxtel"/>
    <x v="0"/>
    <m/>
    <n v="28"/>
  </r>
  <r>
    <s v="E61843010B"/>
    <s v="E61843010B"/>
    <s v="match"/>
    <s v="Eindhoven"/>
    <n v="5.4827029999999999"/>
    <n v="51.444195000000001"/>
    <x v="11"/>
    <x v="0"/>
    <x v="4"/>
    <n v="0"/>
    <s v="NE003RD0240"/>
    <s v="2129"/>
    <s v="Prof. Dr. Dorgelolaan 2"/>
    <s v="5611 BA"/>
    <s v="Eindhoven"/>
    <x v="0"/>
    <m/>
    <n v="45"/>
  </r>
  <r>
    <s v="HSL3000"/>
    <s v="HSL3000"/>
    <s v="match"/>
    <s v="Nieuw-Vennep"/>
    <n v="4.6432099999999998"/>
    <n v="52.25694"/>
    <x v="0"/>
    <x v="3"/>
    <x v="7"/>
    <e v="#N/A"/>
    <s v="NE003RD0362"/>
    <s v="Valt onder Infraspeed"/>
    <s v="'t Kabel thv 118"/>
    <s v="2153 MD"/>
    <s v="Haarlemmermeer"/>
    <x v="0"/>
    <m/>
    <n v="34.5"/>
  </r>
  <r>
    <s v="HSL3001"/>
    <s v="HSL3001"/>
    <s v="match"/>
    <s v="Aquaduct Noord-Holland"/>
    <n v="4.62608"/>
    <n v="52.215940000000003"/>
    <x v="0"/>
    <x v="3"/>
    <x v="7"/>
    <e v="#N/A"/>
    <s v="NE003RD0364"/>
    <s v="Valt onder Infraspeed"/>
    <s v="Huigsloterdijk thv 132"/>
    <s v="2157 LL"/>
    <s v="Abbenes"/>
    <x v="0"/>
    <m/>
    <n v="27"/>
  </r>
  <r>
    <s v="HSL3002"/>
    <s v="HSL3002"/>
    <s v="match"/>
    <s v="Rijpwetering"/>
    <n v="4.6018100000000004"/>
    <n v="52.188429999999997"/>
    <x v="0"/>
    <x v="3"/>
    <x v="7"/>
    <e v="#N/A"/>
    <s v="NE003RD0363"/>
    <s v="Valt onder Infraspeed"/>
    <s v="Veender en Lykerpolder"/>
    <n v="0"/>
    <s v="Alkemade / Nieuwe Wetering"/>
    <x v="0"/>
    <m/>
    <n v="27"/>
  </r>
  <r>
    <s v="HSL3003"/>
    <s v="HSL3003"/>
    <s v="match"/>
    <s v="Groene Hart Spoortunnel Noord"/>
    <n v="4.5599390199999998"/>
    <n v="52.16384497"/>
    <x v="0"/>
    <x v="3"/>
    <x v="7"/>
    <e v="#N/A"/>
    <s v="NE003RD0365"/>
    <s v="Valt onder Infraspeed"/>
    <s v="N446 naar A4 vluchtsstrook, hulpweg"/>
    <n v="0"/>
    <s v="Rijpwetering"/>
    <x v="0"/>
    <m/>
    <n v="27"/>
  </r>
  <r>
    <s v="HSL3004"/>
    <s v="HSL3004"/>
    <s v="match"/>
    <s v="Groene Hart Spoortunnel Zuid"/>
    <n v="4.5640289999999997"/>
    <n v="52.093989000000001"/>
    <x v="0"/>
    <x v="3"/>
    <x v="7"/>
    <e v="#N/A"/>
    <s v="NE003RD0367"/>
    <s v="Valt onder Infraspeed"/>
    <s v="Westeinde"/>
    <s v="2391 JB"/>
    <s v="Hazerswoude Dorp"/>
    <x v="0"/>
    <m/>
    <n v="5"/>
  </r>
  <r>
    <s v="HSL3005"/>
    <s v="HSL3005"/>
    <s v="match"/>
    <s v="Rijksweg A12"/>
    <n v="4.5274089999999996"/>
    <n v="52.037303000000001"/>
    <x v="0"/>
    <x v="3"/>
    <x v="7"/>
    <e v="#N/A"/>
    <s v="NE003RD0366"/>
    <s v="Valt onder Infraspeed"/>
    <s v="Hoefweg thv nr:241"/>
    <s v="2665 LB"/>
    <s v="Bleiswijk"/>
    <x v="0"/>
    <m/>
    <n v="34.5"/>
  </r>
  <r>
    <s v="HSL3006"/>
    <s v="HSL3006"/>
    <s v="match"/>
    <s v="Bergschenhoek open bak"/>
    <n v="4.5011437900000004"/>
    <n v="52.00413519"/>
    <x v="0"/>
    <x v="3"/>
    <x v="7"/>
    <e v="#N/A"/>
    <s v="NE003RD0369"/>
    <s v="Valt onder Infraspeed"/>
    <s v="Anthuriumweg"/>
    <s v="2661 EH"/>
    <s v="Bleiswijk"/>
    <x v="0"/>
    <m/>
    <n v="34.5"/>
  </r>
  <r>
    <s v="HSL3007N"/>
    <s v="HSL3007N"/>
    <s v="match"/>
    <s v="Rotterdam Noord Spoortunnel"/>
    <n v="4.4652728000000002"/>
    <n v="51.972396699999997"/>
    <x v="0"/>
    <x v="3"/>
    <x v="7"/>
    <e v="#N/A"/>
    <s v="NE003RD0368"/>
    <s v="Valt onder Infraspeed"/>
    <s v="Adrianalaan via fietspad"/>
    <s v="2651 BJ"/>
    <s v="Rotterdam"/>
    <x v="0"/>
    <m/>
    <n v="27"/>
  </r>
  <r>
    <s v="HSL3008"/>
    <s v="HSL3008"/>
    <s v="match"/>
    <s v="Oude Maas Spoortunnel"/>
    <n v="4.5853960000000002"/>
    <n v="51.817974999999997"/>
    <x v="0"/>
    <x v="3"/>
    <x v="7"/>
    <e v="#N/A"/>
    <s v="NE003RD0352"/>
    <s v="Valt onder Infraspeed"/>
    <s v="Lindtsedijk"/>
    <s v="2995 VN"/>
    <s v="Zwijndrecht"/>
    <x v="0"/>
    <m/>
    <n v="27"/>
  </r>
  <r>
    <s v="HSL3009"/>
    <s v="HSL3009"/>
    <s v="match"/>
    <s v="s-Gravendeel"/>
    <n v="4.5907140000000002"/>
    <n v="51.773108000000001"/>
    <x v="0"/>
    <x v="3"/>
    <x v="7"/>
    <e v="#N/A"/>
    <s v="NE003RD0357"/>
    <s v="Valt onder Infraspeed"/>
    <s v="Boendersweg 1"/>
    <s v="3295 LA"/>
    <s v="Gravendeel"/>
    <x v="0"/>
    <m/>
    <n v="27"/>
  </r>
  <r>
    <s v="HSL3010"/>
    <s v="HSL3010"/>
    <s v="match"/>
    <s v="Dordtsche Kil Spoortunnel"/>
    <n v="4.6359958499999996"/>
    <n v="51.73075283"/>
    <x v="8"/>
    <x v="3"/>
    <x v="7"/>
    <e v="#N/A"/>
    <s v="NE003RD0359"/>
    <s v="Valt onder Infraspeed"/>
    <s v="Beerpolderweg (Tunnel HSL)"/>
    <s v="3316 EJ"/>
    <s v="Dordrecht"/>
    <x v="0"/>
    <m/>
    <n v="34.5"/>
  </r>
  <r>
    <s v="HSL3011"/>
    <s v="HSL3011"/>
    <s v="match"/>
    <s v="Zevenbergschen Hoek"/>
    <n v="4.6693119200000002"/>
    <n v="51.679109050000001"/>
    <x v="0"/>
    <x v="3"/>
    <x v="7"/>
    <e v="#N/A"/>
    <s v="NE003RD0361"/>
    <s v="Valt onder Infraspeed"/>
    <s v="Oude Moerdijkseweg 1"/>
    <s v="4765 PB"/>
    <s v="Zevenbergschenhoek"/>
    <x v="0"/>
    <m/>
    <n v="34.5"/>
  </r>
  <r>
    <s v="HSL3012"/>
    <s v="HSL3012"/>
    <s v="match"/>
    <s v="De Mark"/>
    <n v="4.6990880199999996"/>
    <n v="51.63718214"/>
    <x v="0"/>
    <x v="3"/>
    <x v="7"/>
    <e v="#N/A"/>
    <s v="NE003RD0356"/>
    <s v="Valt onder Infraspeed"/>
    <s v="Biezenstraat"/>
    <s v="4823 ZJ"/>
    <s v="Breda"/>
    <x v="0"/>
    <m/>
    <n v="27"/>
  </r>
  <r>
    <s v="HSL3013"/>
    <s v="HSL3013"/>
    <s v="match"/>
    <s v="Prinsenbeek"/>
    <n v="4.7255005600000004"/>
    <n v="51.591357889999998"/>
    <x v="0"/>
    <x v="3"/>
    <x v="7"/>
    <e v="#N/A"/>
    <s v="NE003RD0353"/>
    <s v="Valt onder Infraspeed"/>
    <s v="Westrikseweg"/>
    <s v="4841 BP"/>
    <s v="Prinsenbeek"/>
    <x v="0"/>
    <m/>
    <n v="27"/>
  </r>
  <r>
    <s v="HSL3015"/>
    <s v="HSL3015"/>
    <s v="match"/>
    <s v="Knooppunt Galder"/>
    <n v="4.7427415599999998"/>
    <n v="51.533334830000001"/>
    <x v="7"/>
    <x v="3"/>
    <x v="7"/>
    <e v="#N/A"/>
    <s v="NE003RD0360"/>
    <s v="Valt onder Infraspeed"/>
    <s v="Overaseweg thv viaduct met A16"/>
    <s v="4836 BD"/>
    <s v="Breda"/>
    <x v="0"/>
    <m/>
    <n v="34.5"/>
  </r>
  <r>
    <s v="HSL3016"/>
    <s v="HSL3016"/>
    <s v="match"/>
    <s v="Hazeldonk"/>
    <n v="4.7364379999999997"/>
    <n v="51.491272000000002"/>
    <x v="0"/>
    <x v="3"/>
    <x v="7"/>
    <e v="#N/A"/>
    <s v="NE003RD0358"/>
    <s v="Valt onder Infraspeed"/>
    <s v="Rietvelden"/>
    <s v="4891 PT"/>
    <s v="Breda / Hazeldonk"/>
    <x v="0"/>
    <m/>
    <n v="34.5"/>
  </r>
  <r>
    <s v="HSL3018"/>
    <s v="HSL3018"/>
    <s v="match"/>
    <s v="Rotterdam Lombardijen"/>
    <n v="4.52522"/>
    <n v="51.876260000000002"/>
    <x v="3"/>
    <x v="0"/>
    <x v="7"/>
    <e v="#N/A"/>
    <s v="NE003RD0349"/>
    <s v="9356"/>
    <s v="Tibullushof 118-176"/>
    <s v="3076 XN"/>
    <s v="Rotterdam"/>
    <x v="0"/>
    <m/>
    <n v="43.9"/>
  </r>
  <r>
    <s v="HSL3019"/>
    <s v="HSL3019"/>
    <s v="match"/>
    <s v="Oude Maas"/>
    <n v="4.5853960000000002"/>
    <n v="51.817974999999997"/>
    <x v="0"/>
    <x v="3"/>
    <x v="7"/>
    <e v="#N/A"/>
    <s v="NE003RD0354"/>
    <s v="Valt onder Infraspeed"/>
    <s v="Lindtsedijk"/>
    <s v="2995 VN"/>
    <s v="Zwijndrecht"/>
    <x v="0"/>
    <m/>
    <n v="24"/>
  </r>
  <r>
    <s v="NW0620410D"/>
    <s v="NW0620410D"/>
    <s v="match"/>
    <s v="Amersfoort Ponlijn"/>
    <n v="5.4211549999999997"/>
    <n v="52.113802"/>
    <x v="3"/>
    <x v="0"/>
    <x v="6"/>
    <s v="Coöperatie Arkervaart BramecoZon U.A."/>
    <s v="NE003RD0231"/>
    <s v="9480"/>
    <s v="Hamersveldseweg 138"/>
    <s v="3833 GV"/>
    <s v="Leusden"/>
    <x v="0"/>
    <m/>
    <n v="18.5"/>
  </r>
  <r>
    <s v="NW1220110D"/>
    <s v="NW1220110D"/>
    <s v="match"/>
    <s v="Amsterdam Amerikahaven"/>
    <n v="4.7598770000000004"/>
    <n v="52.404817999999999"/>
    <x v="0"/>
    <x v="0"/>
    <x v="5"/>
    <n v="0"/>
    <s v="NE003GD0008"/>
    <s v="9529"/>
    <s v="Oceanenweg 2"/>
    <s v="1047 BB"/>
    <s v="Amsterdam"/>
    <x v="1"/>
    <s v="Eigenaar mast is ProRail"/>
    <n v="27"/>
  </r>
  <r>
    <s v="NW1220210D"/>
    <s v="NW1220210D"/>
    <s v="match"/>
    <s v="Amsterdam Hemhaven"/>
    <n v="4.8404942899999996"/>
    <n v="52.40360098"/>
    <x v="0"/>
    <x v="1"/>
    <x v="5"/>
    <n v="0"/>
    <s v="NE003GD0009"/>
    <s v="9533"/>
    <s v="Westhavenweg"/>
    <s v="1042 AL"/>
    <s v="Amsterdam"/>
    <x v="1"/>
    <m/>
    <n v="30"/>
  </r>
  <r>
    <s v="NW1220310F"/>
    <s v="NW1220310F"/>
    <s v="match"/>
    <s v="Amsterdam Westhaven"/>
    <n v="4.803426"/>
    <n v="52.403247999999998"/>
    <x v="0"/>
    <x v="1"/>
    <x v="5"/>
    <n v="0"/>
    <s v="NE003GD0003"/>
    <s v="9532"/>
    <s v="Hornweg 32"/>
    <s v="1044 AN"/>
    <s v="Amsterdam"/>
    <x v="1"/>
    <m/>
    <n v="30"/>
  </r>
  <r>
    <s v="R08560010A"/>
    <s v="R08560010A"/>
    <s v="match"/>
    <s v="Hillegom"/>
    <n v="4.5784200000000004"/>
    <n v="52.300159999999998"/>
    <x v="13"/>
    <x v="0"/>
    <x v="1"/>
    <n v="0"/>
    <s v="NE003RD0172"/>
    <s v="0299"/>
    <s v="Oliver v Noortstraat 10"/>
    <s v="2182 AE"/>
    <s v="Hillegom"/>
    <x v="0"/>
    <m/>
    <n v="26.5"/>
  </r>
  <r>
    <s v="R08560110A"/>
    <s v="R08560110A"/>
    <s v="match"/>
    <s v="Voorhout"/>
    <n v="4.493398"/>
    <n v="52.242030999999997"/>
    <x v="3"/>
    <x v="2"/>
    <x v="6"/>
    <s v="Vuilafvoerbedrijf Duin en Bollenstreek"/>
    <s v="NE003RD0266"/>
    <s v="9437"/>
    <s v="s-Gravendamseweg 77"/>
    <s v="2215 TG"/>
    <s v="Voorhout"/>
    <x v="0"/>
    <m/>
    <n v="20.6"/>
  </r>
  <r>
    <s v="R10262010A"/>
    <s v="R10262010A"/>
    <s v="match"/>
    <s v="Waarder"/>
    <n v="4.8217280000000002"/>
    <n v="52.065589000000003"/>
    <x v="0"/>
    <x v="0"/>
    <x v="0"/>
    <s v="Rijkswaterstaat"/>
    <s v="NE003RD0297"/>
    <s v="7085"/>
    <s v="Molendijk (tussen de A12)"/>
    <s v="3466 NB"/>
    <s v="Waarder"/>
    <x v="0"/>
    <m/>
    <n v="35"/>
  </r>
  <r>
    <s v="R10270510D"/>
    <s v="R10270510D"/>
    <s v="match"/>
    <s v="Bodegraven"/>
    <n v="4.7445849999999998"/>
    <n v="52.079391000000001"/>
    <x v="12"/>
    <x v="0"/>
    <x v="6"/>
    <s v="Hervormde Gemeente Salvador"/>
    <s v="NE003RD0171"/>
    <s v="5455"/>
    <s v="Rijngaarde 2"/>
    <s v="2411 EV"/>
    <s v="Bodegraven"/>
    <x v="0"/>
    <m/>
    <n v="15.4"/>
  </r>
  <r>
    <s v="R10360310D"/>
    <s v="R10360310D"/>
    <s v="match"/>
    <s v="Leiden Oost"/>
    <n v="4.4840660000000003"/>
    <n v="52.147784000000001"/>
    <x v="3"/>
    <x v="0"/>
    <x v="6"/>
    <s v="Duwo Stichting (9337)"/>
    <s v="NE003RD0331"/>
    <s v="9337"/>
    <s v="Vrijheidslaan 260"/>
    <s v="2321 DP"/>
    <s v="Leiden"/>
    <x v="0"/>
    <m/>
    <n v="29.2"/>
  </r>
  <r>
    <s v="R10370210A"/>
    <s v="R10370210A"/>
    <s v="match"/>
    <s v="Hazerswoude-Rijndijk"/>
    <n v="4.5862400000000001"/>
    <n v="52.122030000000002"/>
    <x v="1"/>
    <x v="0"/>
    <x v="2"/>
    <n v="0"/>
    <s v="NE003RD0216"/>
    <s v="9441"/>
    <s v="Rijndijk 105 - HVP nr. 65"/>
    <s v="2394 AE"/>
    <s v="Hazerswoude Rijndijk"/>
    <x v="0"/>
    <m/>
    <n v="30"/>
  </r>
  <r>
    <s v="R10460610A"/>
    <s v="R10460610A"/>
    <s v="match"/>
    <s v="Den Haag Centraal"/>
    <n v="4.33535"/>
    <n v="52.074150000000003"/>
    <x v="3"/>
    <x v="0"/>
    <x v="6"/>
    <s v="Vestia"/>
    <s v="NE003RD0123"/>
    <s v="2550"/>
    <s v="Binckhorstlaan 36"/>
    <s v="2500 GC"/>
    <s v="Den Haag"/>
    <x v="0"/>
    <m/>
    <n v="33.9"/>
  </r>
  <r>
    <s v="R10460710A"/>
    <s v="R10460710A"/>
    <s v="match"/>
    <s v="Voorburg"/>
    <n v="4.359483"/>
    <n v="52.085746"/>
    <x v="1"/>
    <x v="0"/>
    <x v="2"/>
    <s v="Gemeente Leidschendam Voorburg"/>
    <s v="NE003RD0213"/>
    <s v="9310"/>
    <s v="Appelgaarde / Schipholboog - HVP 4."/>
    <s v="2591 XS"/>
    <s v="Voorburg"/>
    <x v="0"/>
    <m/>
    <n v="22.5"/>
  </r>
  <r>
    <s v="R10460810C"/>
    <s v="R10460810C"/>
    <s v="match"/>
    <s v="Voorschoten"/>
    <n v="4.4281563000000004"/>
    <n v="52.121303470000001"/>
    <x v="1"/>
    <x v="0"/>
    <x v="2"/>
    <s v="The British School in the Netherlands"/>
    <s v="NE003RD0332"/>
    <s v="9353"/>
    <s v="Geestwoningpad - HVP nr. 22"/>
    <s v="2254 AL"/>
    <s v="Voorschoten"/>
    <x v="0"/>
    <m/>
    <n v="22.4"/>
  </r>
  <r>
    <s v="R10570010C"/>
    <s v="R10570010C"/>
    <s v="match"/>
    <s v="Gouda Willens"/>
    <n v="4.73625235"/>
    <n v="52.01327663"/>
    <x v="3"/>
    <x v="0"/>
    <x v="6"/>
    <s v="Mozaiek Wonen"/>
    <s v="NE003RD0278"/>
    <s v="9481"/>
    <s v="Han Hollanderweg 2-144"/>
    <s v="2807 PA"/>
    <s v="Gouda"/>
    <x v="0"/>
    <m/>
    <n v="27.4"/>
  </r>
  <r>
    <s v="R10770610B"/>
    <s v="R10770610B"/>
    <s v="match"/>
    <s v="Bleiswijk"/>
    <n v="4.5510970000000004"/>
    <n v="52.026302999999999"/>
    <x v="0"/>
    <x v="0"/>
    <x v="1"/>
    <n v="0"/>
    <s v="NE003RD0087"/>
    <s v="2567"/>
    <s v="Klappolder 1"/>
    <s v="2665 LP"/>
    <s v="Bleiswijk"/>
    <x v="0"/>
    <m/>
    <n v="28.9"/>
  </r>
  <r>
    <s v="R11251310B"/>
    <s v="R11251310B"/>
    <s v="match"/>
    <s v="Delft Zuid"/>
    <n v="4.3599110400000001"/>
    <n v="51.990636840000001"/>
    <x v="3"/>
    <x v="0"/>
    <x v="6"/>
    <s v="Woonbron"/>
    <s v="NE003RD0232"/>
    <s v="7591"/>
    <s v="Dirk Costerplein 17-280"/>
    <s v="2624 TS"/>
    <s v="Delft"/>
    <x v="0"/>
    <m/>
    <n v="40"/>
  </r>
  <r>
    <s v="R11260510A"/>
    <s v="R11260510A"/>
    <s v="match"/>
    <s v="Den Haag Laakkwartier"/>
    <n v="4.3080496000000004"/>
    <n v="52.056664339999998"/>
    <x v="3"/>
    <x v="0"/>
    <x v="6"/>
    <s v="Staedion"/>
    <s v="NE003RD0322"/>
    <s v="9471"/>
    <s v="Willem Dreespark 210"/>
    <s v="2531 SV"/>
    <s v="Den Haag"/>
    <x v="0"/>
    <m/>
    <n v="50.7"/>
  </r>
  <r>
    <s v="R11261310A"/>
    <s v="R11261310A"/>
    <s v="match"/>
    <s v="Delft Spoortunnel"/>
    <n v="4.3608060000000002"/>
    <n v="51.998646999999998"/>
    <x v="11"/>
    <x v="1"/>
    <x v="5"/>
    <n v="0"/>
    <m/>
    <s v=""/>
    <s v="Engelsestraat  / Leeuwensteinstraat 35 (nabij)"/>
    <s v="2627 AA"/>
    <s v="Delft"/>
    <x v="0"/>
    <m/>
    <n v="16.600000000000001"/>
  </r>
  <r>
    <s v="R11271110A"/>
    <s v="R11271110A"/>
    <s v="match"/>
    <s v="Rijswijk overkapping"/>
    <n v="4.3223599999999998"/>
    <n v="52.037230000000001"/>
    <x v="8"/>
    <x v="0"/>
    <x v="11"/>
    <n v="0"/>
    <s v="NE003RD0341"/>
    <s v=""/>
    <s v="Piramideplein"/>
    <s v="2283 CK"/>
    <s v="Rijswijk"/>
    <x v="0"/>
    <m/>
    <n v="5"/>
  </r>
  <r>
    <s v="R11450310A"/>
    <s v="R11450310A"/>
    <s v="match"/>
    <s v="Rotterdam Ziekenhuis"/>
    <n v="4.462612"/>
    <n v="51.941515000000003"/>
    <x v="7"/>
    <x v="0"/>
    <x v="6"/>
    <s v="Sticchting Franciscus Gasthuis"/>
    <s v="NE003RD0299"/>
    <s v="2681"/>
    <s v="Kleiweg 500"/>
    <s v="3045 PM"/>
    <s v="Rotterdam"/>
    <x v="0"/>
    <m/>
    <n v="48.8"/>
  </r>
  <r>
    <s v="R11550410A"/>
    <s v="R11550410A"/>
    <s v="match"/>
    <s v="Rotterdam Spangen"/>
    <n v="4.4320510000000004"/>
    <n v="51.919421"/>
    <x v="2"/>
    <x v="0"/>
    <x v="6"/>
    <s v="BV Stadion Sparta Rotterdam"/>
    <s v="NE003RD0241"/>
    <s v="9497"/>
    <s v="Spartastraat 7"/>
    <s v="3027 ER"/>
    <s v="Rotterdam"/>
    <x v="0"/>
    <m/>
    <n v="35"/>
  </r>
  <r>
    <s v="R11550910B"/>
    <s v="R11550910B"/>
    <s v="match"/>
    <s v="Schiedam Rotterdam-West"/>
    <n v="4.408525"/>
    <n v="51.923174000000003"/>
    <x v="3"/>
    <x v="0"/>
    <x v="6"/>
    <s v="Kantorenhuis Overschieseweg BV"/>
    <s v="NE003RD0293"/>
    <s v="9460"/>
    <s v="Overschieseweg 200"/>
    <s v="3112 NB"/>
    <s v="Schiedam"/>
    <x v="0"/>
    <m/>
    <n v="41.2"/>
  </r>
  <r>
    <s v="R11551010A"/>
    <s v="R11551010A"/>
    <s v="match"/>
    <s v="Vlaardingen"/>
    <n v="4.3452440000000001"/>
    <n v="51.900742000000001"/>
    <x v="3"/>
    <x v="0"/>
    <x v="6"/>
    <s v="Woningstichting Samenwerking Vlaardingen"/>
    <s v="NE003RD0074"/>
    <s v="9461"/>
    <s v="Abeltasmanlaan 288"/>
    <s v="3133 AE"/>
    <s v="Vlaardingen"/>
    <x v="0"/>
    <m/>
    <n v="46"/>
  </r>
  <r>
    <s v="R11652910C"/>
    <s v="R11652910C"/>
    <s v="match"/>
    <s v="Dordrecht CS"/>
    <n v="4.6897710000000004"/>
    <n v="51.803109999999997"/>
    <x v="2"/>
    <x v="0"/>
    <x v="6"/>
    <s v="Stichting Dordrecht"/>
    <s v="NE003RD0209"/>
    <s v="9424"/>
    <s v="Krommedijk 210"/>
    <s v="3312 LH"/>
    <s v="Dordrecht"/>
    <x v="0"/>
    <m/>
    <n v="30"/>
  </r>
  <r>
    <s v="R11653010C"/>
    <s v="R11653010C"/>
    <s v="match"/>
    <s v="Zwijndrecht (BVN)"/>
    <n v="4.6066310000000001"/>
    <n v="51.826963999999997"/>
    <x v="0"/>
    <x v="0"/>
    <x v="2"/>
    <n v="0"/>
    <s v="NE003RD0304"/>
    <s v="9316"/>
    <s v="Develsingel 1"/>
    <s v="3333 LD"/>
    <s v="Zwijndrecht"/>
    <x v="0"/>
    <m/>
    <n v="32.299999999999997"/>
  </r>
  <r>
    <s v="R11671310A"/>
    <s v="R11671310A"/>
    <s v="match"/>
    <s v="Barendrecht Overkapping"/>
    <n v="4.5534660000000002"/>
    <n v="51.854315999999997"/>
    <x v="8"/>
    <x v="1"/>
    <x v="5"/>
    <n v="0"/>
    <s v="NE003RD0344"/>
    <s v=""/>
    <s v="Zuideinde 80"/>
    <s v="2991 LK"/>
    <s v="Barendrecht"/>
    <x v="0"/>
    <m/>
    <n v="5"/>
  </r>
  <r>
    <s v="R11852110B"/>
    <s v="R11852110B"/>
    <s v="match"/>
    <s v="Leerdam"/>
    <n v="5.1036570000000001"/>
    <n v="51.901055999999997"/>
    <x v="0"/>
    <x v="0"/>
    <x v="1"/>
    <n v="0"/>
    <s v="NE003RD0088"/>
    <s v="0979"/>
    <s v="Montagestraat 2"/>
    <s v="4143 HZ"/>
    <s v="Leerdam"/>
    <x v="0"/>
    <m/>
    <n v="30"/>
  </r>
  <r>
    <s v="R11852210A"/>
    <s v="R11852210A"/>
    <s v="match"/>
    <s v="Arkel"/>
    <n v="4.98949"/>
    <n v="51.871239000000003"/>
    <x v="0"/>
    <x v="0"/>
    <x v="2"/>
    <n v="0"/>
    <s v="NE003RD0089"/>
    <s v="0573"/>
    <s v="Parallelweg"/>
    <s v="4241 XS"/>
    <s v="Arkel"/>
    <x v="0"/>
    <m/>
    <n v="37"/>
  </r>
  <r>
    <s v="R11852310D"/>
    <s v="R11852310D"/>
    <s v="match"/>
    <s v="Gorinchem (BVN)"/>
    <n v="4.9559395799999999"/>
    <n v="51.834419580000002"/>
    <x v="3"/>
    <x v="0"/>
    <x v="6"/>
    <s v="Poort 6"/>
    <s v="NE003RD0206"/>
    <s v="9335"/>
    <s v="Weverstraat 249"/>
    <s v="4204 CC"/>
    <s v="Gorinchem"/>
    <x v="0"/>
    <m/>
    <n v="28.5"/>
  </r>
  <r>
    <s v="R11852510A"/>
    <s v="R11852510A"/>
    <s v="match"/>
    <s v="Sliedrecht HSP47-46 (BVN)"/>
    <n v="4.8036339999999997"/>
    <n v="51.831018"/>
    <x v="1"/>
    <x v="1"/>
    <x v="2"/>
    <s v="ProRail"/>
    <s v="NE003RD0261"/>
    <s v="9474"/>
    <s v="Zwijnskade - HVP nr. 46-47"/>
    <s v="3373 LC"/>
    <s v="Hardinxsveld Giessendam"/>
    <x v="0"/>
    <m/>
    <n v="50"/>
  </r>
  <r>
    <s v="R11852610A"/>
    <s v="R11852610A"/>
    <s v="match"/>
    <s v="Dordrecht (BVN)"/>
    <n v="4.7447929999999996"/>
    <n v="51.815128000000001"/>
    <x v="1"/>
    <x v="0"/>
    <x v="2"/>
    <n v="0"/>
    <s v="NE003RD0220"/>
    <s v="9430"/>
    <s v="Baanhoekweg - HVP nr. 1B"/>
    <s v="3313 LP"/>
    <s v="Dordrecht"/>
    <x v="0"/>
    <m/>
    <n v="20"/>
  </r>
  <r>
    <s v="R11853310A"/>
    <s v="R11853310A"/>
    <s v="match"/>
    <s v="Beesd"/>
    <n v="5.1814470000000004"/>
    <n v="51.911664999999999"/>
    <x v="0"/>
    <x v="0"/>
    <x v="0"/>
    <s v="Particulier"/>
    <s v="NE003RD0254"/>
    <s v="7832"/>
    <s v="Rijksweg A2"/>
    <s v="4153 RL"/>
    <s v="Beesd"/>
    <x v="0"/>
    <m/>
    <n v="43"/>
  </r>
  <r>
    <s v="R13250710D"/>
    <s v="R13250710D"/>
    <s v="match"/>
    <s v="Rotterdam Alexander"/>
    <n v="4.5506880000000001"/>
    <n v="51.952091000000003"/>
    <x v="3"/>
    <x v="0"/>
    <x v="6"/>
    <s v="DPC Rembrandt"/>
    <s v="NE003RD0281"/>
    <s v="9320"/>
    <s v="Prins Alexanderlaan 41"/>
    <s v="3068 PN"/>
    <s v="Rotterdam Alexander"/>
    <x v="0"/>
    <m/>
    <n v="35.200000000000003"/>
  </r>
  <r>
    <s v="R13253210B"/>
    <s v="R13253210B"/>
    <s v="match"/>
    <s v="Nieuwerkerk aan den Ijssel"/>
    <n v="4.6150270000000004"/>
    <n v="51.962850000000003"/>
    <x v="0"/>
    <x v="0"/>
    <x v="7"/>
    <e v="#N/A"/>
    <s v="NE003RD0207"/>
    <s v="0533"/>
    <s v="Koningin Emmahof 17"/>
    <s v="2911 AE"/>
    <s v="Nieuwerkerk a/d IJssel"/>
    <x v="0"/>
    <m/>
    <n v="38"/>
  </r>
  <r>
    <s v="R13470110A"/>
    <s v="R13470110A"/>
    <s v="match"/>
    <s v="Moordrecht"/>
    <n v="4.6521369999999997"/>
    <n v="51.999712000000002"/>
    <x v="0"/>
    <x v="0"/>
    <x v="0"/>
    <n v="0"/>
    <s v="NE003RD0046"/>
    <s v="5945"/>
    <s v="Middelweg 20"/>
    <s v="2841 LB"/>
    <s v="Moordrecht"/>
    <x v="0"/>
    <m/>
    <n v="21.9"/>
  </r>
  <r>
    <s v="R13850110C"/>
    <s v="R13850110C"/>
    <s v="match"/>
    <s v="Zoetermeer Zuid-West"/>
    <n v="4.4766630000000003"/>
    <n v="52.048845999999998"/>
    <x v="3"/>
    <x v="0"/>
    <x v="6"/>
    <s v="Bedrijfstakpensioenfonds vd metalektro"/>
    <s v="NE003RD0323"/>
    <s v="9354"/>
    <s v="Boerhaavelaan 14-40"/>
    <s v="2716 HG"/>
    <s v="Zoetermeer"/>
    <x v="0"/>
    <m/>
    <n v="54.5"/>
  </r>
  <r>
    <s v="R14660210E"/>
    <s v="R14660210E"/>
    <s v="match"/>
    <s v="Leiden Centraal"/>
    <n v="4.495215"/>
    <n v="52.175790999999997"/>
    <x v="1"/>
    <x v="0"/>
    <x v="2"/>
    <s v="Particulier"/>
    <s v="NE003RD0215"/>
    <s v="9449"/>
    <s v="Flevoweg - HVP nr. 2"/>
    <s v="2318 BI"/>
    <s v="Leiden"/>
    <x v="0"/>
    <m/>
    <n v="26.4"/>
  </r>
  <r>
    <s v="R16370910A"/>
    <s v="R16370910A"/>
    <s v="match"/>
    <s v="Rotterdam CS"/>
    <n v="4.4724050000000002"/>
    <n v="51.926301000000002"/>
    <x v="3"/>
    <x v="1"/>
    <x v="5"/>
    <n v="0"/>
    <s v="NE003GD0019"/>
    <s v="Nog niet bekend"/>
    <s v="Molenwaterweg 35"/>
    <s v="3033 CA"/>
    <s v="Rotterdam"/>
    <x v="1"/>
    <m/>
    <n v="13.6"/>
  </r>
  <r>
    <s v="R16371010A"/>
    <s v="R16371010A"/>
    <s v="match"/>
    <s v="Willems Spoortunnel Noord"/>
    <n v="4.4808159999999999"/>
    <n v="51.925556999999998"/>
    <x v="7"/>
    <x v="1"/>
    <x v="5"/>
    <n v="0"/>
    <s v="AD003S7211E"/>
    <s v=""/>
    <s v="Pompenburg"/>
    <s v="3032 EM"/>
    <s v="Rotterdam"/>
    <x v="0"/>
    <m/>
    <n v="10.1"/>
  </r>
  <r>
    <s v="R16371210A"/>
    <s v="R16371210A"/>
    <s v="match"/>
    <s v="Willems Spoortunnel Zuid"/>
    <n v="4.5073499999999997"/>
    <n v="51.907260000000001"/>
    <x v="7"/>
    <x v="1"/>
    <x v="5"/>
    <n v="0"/>
    <s v="NE003RD0343"/>
    <s v=""/>
    <s v="Steven Hoogendijkstraat 58"/>
    <s v="3071 BV"/>
    <s v="Rotterdam"/>
    <x v="0"/>
    <m/>
    <n v="5"/>
  </r>
  <r>
    <s v="R22670310A"/>
    <s v="R22670310A"/>
    <s v="match"/>
    <s v="Hazerswoude-Dorp"/>
    <n v="4.6273900000000001"/>
    <n v="52.077390000000001"/>
    <x v="11"/>
    <x v="0"/>
    <x v="2"/>
    <n v="0"/>
    <s v="NE003RD0091"/>
    <s v="0253"/>
    <s v="Engelandlaan 2"/>
    <s v="2391 PM"/>
    <s v="Hazerswoude Dorp"/>
    <x v="0"/>
    <m/>
    <n v="37"/>
  </r>
  <r>
    <s v="R22670410C"/>
    <s v="R22670410C"/>
    <s v="match"/>
    <s v="Alphen ad Rijn"/>
    <n v="4.6465810000000003"/>
    <n v="52.137096"/>
    <x v="13"/>
    <x v="0"/>
    <x v="3"/>
    <n v="0"/>
    <s v="NE003RD0060"/>
    <s v="2007"/>
    <s v="Energieweg 2"/>
    <s v="2404 HE"/>
    <s v="Alphen a/d Rijn"/>
    <x v="0"/>
    <m/>
    <n v="59"/>
  </r>
  <r>
    <s v="R95050610B"/>
    <s v="R95050610B"/>
    <s v="match"/>
    <s v="Rotterdam Lombardijen (BVN)"/>
    <n v="4.52522"/>
    <n v="51.876260000000002"/>
    <x v="3"/>
    <x v="0"/>
    <x v="6"/>
    <s v="Havensteder"/>
    <s v="NE003RD0280"/>
    <s v="9356"/>
    <s v="Tibullushof 118-176"/>
    <s v="3076 XN"/>
    <s v="Rotterdam"/>
    <x v="0"/>
    <m/>
    <n v="43.5"/>
  </r>
  <r>
    <s v="R95051410A"/>
    <s v="R95051410A"/>
    <s v="match"/>
    <s v="Maasvlakte (BVN)"/>
    <n v="4.0385910000000003"/>
    <n v="51.927280000000003"/>
    <x v="1"/>
    <x v="0"/>
    <x v="2"/>
    <n v="0"/>
    <s v="NE003RD0219"/>
    <s v="9306"/>
    <s v="Loswalweg / Europaweg - HVP nr. 68"/>
    <s v="3199 LB"/>
    <s v="Rotterdam Maasvlakte"/>
    <x v="0"/>
    <m/>
    <n v="18.899999999999999"/>
  </r>
  <r>
    <s v="R95051510A"/>
    <s v="R95051510A"/>
    <s v="match"/>
    <s v="Europoort (BVN)"/>
    <n v="4.1433070000000001"/>
    <n v="51.938538000000001"/>
    <x v="0"/>
    <x v="0"/>
    <x v="4"/>
    <n v="0"/>
    <s v="NE003RD0090"/>
    <s v="3554"/>
    <s v="Moezelweg 405 / Rijnweg 2"/>
    <s v="3198 LS"/>
    <s v="Rotterdam Europoort"/>
    <x v="0"/>
    <m/>
    <n v="26.4"/>
  </r>
  <r>
    <s v="R95051610A"/>
    <s v="R95051610A"/>
    <s v="match"/>
    <s v="Caland (BVN)"/>
    <n v="4.2279640000000001"/>
    <n v="51.901694999999997"/>
    <x v="16"/>
    <x v="0"/>
    <x v="6"/>
    <s v="Domein Rijksgebouwendinest"/>
    <s v="NE003RD0290"/>
    <s v="9342"/>
    <s v="Europaweg (N15)"/>
    <s v="3227 KC"/>
    <s v="Rozenburg (Calandbrug)"/>
    <x v="0"/>
    <m/>
    <n v="64.900000000000006"/>
  </r>
  <r>
    <s v="R95051710A"/>
    <s v="R95051710A"/>
    <s v="match"/>
    <s v="Rozenburg (BVN)"/>
    <n v="4.2586659999999998"/>
    <n v="51.895893000000001"/>
    <x v="0"/>
    <x v="0"/>
    <x v="1"/>
    <n v="0"/>
    <s v="NE003RD0092"/>
    <s v="0562"/>
    <s v="Verlengde Tienmorgenseweg"/>
    <s v="3181 DT"/>
    <s v="Rozenburg"/>
    <x v="0"/>
    <m/>
    <n v="23"/>
  </r>
  <r>
    <s v="R95051810A"/>
    <s v="R95051810A"/>
    <s v="match"/>
    <s v="Rotterdam Botlek (BVN)"/>
    <n v="4.28322"/>
    <n v="51.868310000000001"/>
    <x v="0"/>
    <x v="0"/>
    <x v="1"/>
    <n v="0"/>
    <s v="NE003RD0093"/>
    <s v="0928"/>
    <s v="Botlekweg 120"/>
    <s v="3197 KA"/>
    <s v="Rotterdam Botlek"/>
    <x v="0"/>
    <m/>
    <n v="27.4"/>
  </r>
  <r>
    <s v="R95051910D"/>
    <s v="R95051910D"/>
    <s v="match"/>
    <s v="Hoogvliet (BVN)"/>
    <n v="4.3592700000000004"/>
    <n v="51.877268999999998"/>
    <x v="0"/>
    <x v="0"/>
    <x v="2"/>
    <n v="0"/>
    <s v="NE003RD0306"/>
    <s v="2699"/>
    <s v="Vondelingenweg"/>
    <s v="3194 AJ"/>
    <s v="Rotterdam Hoogvliet (NGBF KPN Mobile)"/>
    <x v="0"/>
    <m/>
    <n v="38"/>
  </r>
  <r>
    <s v="R95052010A"/>
    <s v="R95052010A"/>
    <s v="match"/>
    <s v="Rotterdam Zuidwijk (BVN)"/>
    <n v="4.4531712700000003"/>
    <n v="51.868278099999998"/>
    <x v="9"/>
    <x v="0"/>
    <x v="6"/>
    <s v="Roodbergen Holdings"/>
    <s v="NE003RD0204"/>
    <s v="9475"/>
    <s v="Driemanssteeweg 10"/>
    <s v="3084 CB"/>
    <s v="Rotterdam"/>
    <x v="0"/>
    <m/>
    <n v="30"/>
  </r>
  <r>
    <s v="R95073010A"/>
    <s v="R95073010A"/>
    <s v="match"/>
    <s v="Maasvlakte 2"/>
    <n v="4.0471989700000002"/>
    <n v="51.976784950000003"/>
    <x v="7"/>
    <x v="0"/>
    <x v="2"/>
    <n v="0"/>
    <s v="NE003RD0373"/>
    <s v="0551"/>
    <s v="Europaweg 975 MOT"/>
    <s v="3199 LD"/>
    <s v="Rotterdam Maasvlakte"/>
    <x v="0"/>
    <m/>
    <n v="29.8"/>
  </r>
  <r>
    <s v="Z00175110A"/>
    <s v="Z00175110A"/>
    <s v="match"/>
    <s v="Harlingen"/>
    <n v="5.4329289999999997"/>
    <n v="53.171112000000001"/>
    <x v="0"/>
    <x v="0"/>
    <x v="1"/>
    <n v="0"/>
    <s v="NE003RD0095"/>
    <s v="0410"/>
    <s v="Almenumerweg 2"/>
    <s v="8861 KM"/>
    <s v="Harlingen"/>
    <x v="0"/>
    <m/>
    <n v="28.5"/>
  </r>
  <r>
    <s v="Z00175210A"/>
    <s v="Z00175210A"/>
    <s v="match"/>
    <s v="Welsrijp"/>
    <n v="5.6086809999999998"/>
    <n v="53.173355999999998"/>
    <x v="1"/>
    <x v="0"/>
    <x v="2"/>
    <s v="Particulier"/>
    <s v="NE003RD0252"/>
    <s v="9455"/>
    <s v="Suderpolderwei / Oasterein 7 - HVP 32"/>
    <s v="8842 LM"/>
    <s v="Welsrijp"/>
    <x v="0"/>
    <m/>
    <n v="24.3"/>
  </r>
  <r>
    <s v="Z00175310A"/>
    <s v="Z00175310A"/>
    <s v="match"/>
    <s v="Leeuwarden Landelijk (P)"/>
    <n v="5.7650119999999996"/>
    <n v="53.193333000000003"/>
    <x v="0"/>
    <x v="0"/>
    <x v="1"/>
    <n v="0"/>
    <s v="AD003S7217E"/>
    <s v="0419"/>
    <s v="Celciusweg 6"/>
    <s v="8912 AN"/>
    <s v="Leeuwarden"/>
    <x v="0"/>
    <m/>
    <n v="32"/>
  </r>
  <r>
    <s v="Z00275410A"/>
    <s v="Z00275410A"/>
    <s v="match"/>
    <s v="Hardegarijp"/>
    <n v="5.9338100000000003"/>
    <n v="53.21857"/>
    <x v="0"/>
    <x v="0"/>
    <x v="0"/>
    <n v="0"/>
    <s v="NE003RD0036"/>
    <s v="3728"/>
    <s v="Stationsweg"/>
    <s v="9254 HB"/>
    <s v="Hardegarijp"/>
    <x v="0"/>
    <m/>
    <n v="22.1"/>
  </r>
  <r>
    <s v="Z00275510A"/>
    <s v="Z00275510A"/>
    <s v="match"/>
    <s v="Buitenpost"/>
    <n v="6.1454820000000003"/>
    <n v="53.260202999999997"/>
    <x v="0"/>
    <x v="0"/>
    <x v="0"/>
    <n v="0"/>
    <s v="NE003RD0042"/>
    <s v="5265"/>
    <s v="Franklinstraat 26"/>
    <s v="9285 WN"/>
    <s v="Buitenpost"/>
    <x v="0"/>
    <m/>
    <n v="21.9"/>
  </r>
  <r>
    <s v="Z00275610C"/>
    <s v="Z00275610C"/>
    <s v="match"/>
    <s v="Grijpskerk"/>
    <n v="6.3038749999999997"/>
    <n v="53.266596"/>
    <x v="0"/>
    <x v="0"/>
    <x v="2"/>
    <n v="0"/>
    <s v="NE003RD0029"/>
    <s v="3280"/>
    <s v="De Riet 5"/>
    <s v="9843 AR"/>
    <s v="Grijpskerk"/>
    <x v="0"/>
    <m/>
    <n v="21.9"/>
  </r>
  <r>
    <s v="Z00275710C"/>
    <s v="Z00275710C"/>
    <s v="match"/>
    <s v="Groningen West"/>
    <n v="6.4674630000000004"/>
    <n v="53.218268000000002"/>
    <x v="1"/>
    <x v="0"/>
    <x v="2"/>
    <s v="Particulier"/>
    <s v="NE212RD0167"/>
    <s v="9417"/>
    <s v="Nutweg - HVP nr. 4"/>
    <s v="9832 TC"/>
    <s v="Den Horn"/>
    <x v="0"/>
    <m/>
    <n v="43.4"/>
  </r>
  <r>
    <s v="Z00275810A"/>
    <s v="Z00275810A"/>
    <s v="match"/>
    <s v="Groningen Centrum"/>
    <n v="6.5517399999999997"/>
    <n v="53.210693999999997"/>
    <x v="11"/>
    <x v="0"/>
    <x v="6"/>
    <s v="VVE Admiraal de Ruyter (nrs 1 t/m 70)"/>
    <s v="NE003RD0158"/>
    <s v="9435"/>
    <s v="Peizerweg 68-36"/>
    <s v="9726 JM"/>
    <s v="Groningen"/>
    <x v="0"/>
    <m/>
    <n v="34.799999999999997"/>
  </r>
  <r>
    <s v="Z00275910A"/>
    <s v="Z00275910A"/>
    <s v="match"/>
    <s v="Zwaagwesteinde"/>
    <n v="6.0324109999999997"/>
    <n v="53.250515"/>
    <x v="11"/>
    <x v="0"/>
    <x v="1"/>
    <n v="0"/>
    <s v="NE003RD0157"/>
    <s v="1024"/>
    <s v="Vogelzang"/>
    <s v="9271 GC"/>
    <s v="Zwaagwesteinde"/>
    <x v="0"/>
    <m/>
    <n v="30.5"/>
  </r>
  <r>
    <s v="Z00278010A"/>
    <s v="Z00278010A"/>
    <s v="match"/>
    <s v="Zuidhorn"/>
    <n v="6.3922189999999999"/>
    <n v="53.243104000000002"/>
    <x v="0"/>
    <x v="0"/>
    <x v="1"/>
    <n v="0"/>
    <s v="NE003RD0151"/>
    <s v="5954"/>
    <s v="Brilweg 22A"/>
    <s v="9805 TE"/>
    <s v="Zuidhorn"/>
    <x v="0"/>
    <m/>
    <n v="28.7"/>
  </r>
  <r>
    <s v="Z00376510A"/>
    <s v="Z00376510A"/>
    <s v="match"/>
    <s v="Groningen Zuid"/>
    <n v="6.6018239999999997"/>
    <n v="53.198019000000002"/>
    <x v="1"/>
    <x v="0"/>
    <x v="2"/>
    <s v="Centavos Investment"/>
    <s v="NE003RD0169"/>
    <s v="9466"/>
    <s v="Rouaanstraat 15 - HVP nr. 5"/>
    <s v="9723 CB"/>
    <s v="Groningen"/>
    <x v="0"/>
    <m/>
    <n v="27"/>
  </r>
  <r>
    <s v="Z00476610B"/>
    <s v="Z00476610B"/>
    <s v="match"/>
    <s v="Hoogezand"/>
    <n v="6.777628"/>
    <n v="53.159973000000001"/>
    <x v="0"/>
    <x v="0"/>
    <x v="2"/>
    <n v="0"/>
    <s v="NE003RD0040"/>
    <s v="4875"/>
    <s v="Middenstraat 5"/>
    <s v="9611 KE"/>
    <s v="Sappemeer"/>
    <x v="0"/>
    <m/>
    <n v="28.6"/>
  </r>
  <r>
    <s v="Z00476710A"/>
    <s v="Z00476710A"/>
    <s v="match"/>
    <s v="Zuidbroek"/>
    <n v="6.8830140000000002"/>
    <n v="53.162399999999998"/>
    <x v="0"/>
    <x v="0"/>
    <x v="2"/>
    <n v="0"/>
    <s v="NE003RD0039"/>
    <s v="2582"/>
    <s v="Industrieweg 2"/>
    <s v="9636 DB"/>
    <s v="Zuidbroek"/>
    <x v="0"/>
    <m/>
    <n v="24"/>
  </r>
  <r>
    <s v="Z00576810C"/>
    <s v="Z00576810C"/>
    <s v="match"/>
    <s v="Winschoten"/>
    <n v="7.0471029999999999"/>
    <n v="53.136676999999999"/>
    <x v="0"/>
    <x v="0"/>
    <x v="1"/>
    <n v="0"/>
    <s v="NE003RD0033"/>
    <s v="2540"/>
    <s v="M.J. van Olmstraat"/>
    <s v="9672 AE"/>
    <s v="Winschoten"/>
    <x v="0"/>
    <m/>
    <n v="35"/>
  </r>
  <r>
    <s v="Z00576910B"/>
    <s v="Z00576910B"/>
    <s v="match"/>
    <s v="Nieuweschans"/>
    <n v="7.1746400000000001"/>
    <n v="53.173437999999997"/>
    <x v="0"/>
    <x v="0"/>
    <x v="1"/>
    <n v="0"/>
    <s v="NE003RD0043"/>
    <s v="2578"/>
    <s v="Nutslaan"/>
    <s v="9696 XT"/>
    <s v="Nieuweschans (Hamdijk)"/>
    <x v="0"/>
    <m/>
    <n v="26.4"/>
  </r>
  <r>
    <s v="Z00776010C"/>
    <s v="Z00776010C"/>
    <s v="match"/>
    <s v="Winsum"/>
    <n v="6.527825"/>
    <n v="53.314624999999999"/>
    <x v="0"/>
    <x v="0"/>
    <x v="1"/>
    <n v="0"/>
    <s v="NE003RD0035"/>
    <s v="3282"/>
    <s v="Winsummerstraatweg t.o. 6"/>
    <s v="9951 TK"/>
    <s v="Winsum"/>
    <x v="0"/>
    <m/>
    <n v="24.1"/>
  </r>
  <r>
    <s v="Z00776110C"/>
    <s v="Z00776110C"/>
    <s v="match"/>
    <s v="Uithuizen"/>
    <n v="6.634735"/>
    <n v="53.402110999999998"/>
    <x v="0"/>
    <x v="0"/>
    <x v="10"/>
    <s v="Particuier"/>
    <s v="NE003RD0018"/>
    <s v="3284"/>
    <s v="Munnikenweg 1"/>
    <s v="9981 NN"/>
    <s v="Uithuizen (Eemsmond)"/>
    <x v="0"/>
    <m/>
    <n v="23.7"/>
  </r>
  <r>
    <s v="Z00877110A"/>
    <s v="Z00877110A"/>
    <s v="match"/>
    <s v="Hindeloopen"/>
    <n v="5.4236199999999997"/>
    <n v="52.946966000000003"/>
    <x v="0"/>
    <x v="2"/>
    <x v="4"/>
    <s v="NS Vastgoed BV"/>
    <s v="NE003RD0235"/>
    <s v="9454"/>
    <s v="Stationsweg Liewe Klazes Leane"/>
    <s v="8713 JX"/>
    <s v="Hindeloopen"/>
    <x v="0"/>
    <m/>
    <n v="26.4"/>
  </r>
  <r>
    <s v="Z00877210A"/>
    <s v="Z00877210A"/>
    <s v="match"/>
    <s v="Idserdaburen"/>
    <n v="5.4862000000000002"/>
    <n v="53.000039999999998"/>
    <x v="17"/>
    <x v="0"/>
    <x v="6"/>
    <s v="Particulier"/>
    <s v="NE003RD0137"/>
    <s v="9403"/>
    <s v="Idserdaweg 18"/>
    <s v="8762 PM"/>
    <s v="Hieslum / Idserdaburen"/>
    <x v="0"/>
    <m/>
    <n v="16.600000000000001"/>
  </r>
  <r>
    <s v="Z00877310A"/>
    <s v="Z00877310A"/>
    <s v="match"/>
    <s v="Sneek"/>
    <n v="5.6516900000000003"/>
    <n v="53.036624000000003"/>
    <x v="0"/>
    <x v="0"/>
    <x v="1"/>
    <n v="0"/>
    <s v="NE003RD0037"/>
    <s v="2505"/>
    <s v="Oude Dijk 17"/>
    <s v="8602 XW"/>
    <s v="Sneek"/>
    <x v="0"/>
    <m/>
    <n v="31"/>
  </r>
  <r>
    <s v="Z00877410A"/>
    <s v="Z00877410A"/>
    <s v="match"/>
    <s v="Wieuwerd"/>
    <n v="5.6957649999999997"/>
    <n v="53.112958999999996"/>
    <x v="10"/>
    <x v="0"/>
    <x v="6"/>
    <s v="Stichting windturbine de twa dorpen"/>
    <s v="NE003RD0115"/>
    <s v="9402"/>
    <s v="Bessens 14"/>
    <s v="8637 VG"/>
    <s v="Wieuwerd"/>
    <x v="0"/>
    <m/>
    <n v="20"/>
  </r>
  <r>
    <s v="Z01177510B"/>
    <s v="Z01177510B"/>
    <s v="match"/>
    <s v="Haren"/>
    <n v="6.6252040000000001"/>
    <n v="53.164651999999997"/>
    <x v="0"/>
    <x v="0"/>
    <x v="9"/>
    <n v="0"/>
    <s v="NE003RD0112"/>
    <s v="7730"/>
    <s v="Felland 1"/>
    <s v="9753 TA"/>
    <s v="Haren"/>
    <x v="0"/>
    <m/>
    <n v="24"/>
  </r>
  <r>
    <s v="Z01177610A"/>
    <s v="Z01177610A"/>
    <s v="match"/>
    <s v="Tynaarlo"/>
    <n v="6.6303299999999998"/>
    <n v="53.081026999999999"/>
    <x v="0"/>
    <x v="0"/>
    <x v="7"/>
    <e v="#N/A"/>
    <s v="NE003RD0221"/>
    <s v="9357"/>
    <s v="Zuidlaarderweg 33"/>
    <s v="9482 TV"/>
    <s v="Tynaarlo"/>
    <x v="0"/>
    <m/>
    <n v="38.5"/>
  </r>
  <r>
    <s v="Z01177710C"/>
    <s v="Z01177710C"/>
    <s v="match"/>
    <s v="Assen"/>
    <n v="6.5703973500000004"/>
    <n v="52.987001749999997"/>
    <x v="3"/>
    <x v="0"/>
    <x v="6"/>
    <s v="Coöp Ver. Serviceflat de Anemoon"/>
    <s v="NE003RD0128"/>
    <s v="5755"/>
    <s v="Anemoonstraat 47-195"/>
    <s v="9404 RB"/>
    <s v="Assen"/>
    <x v="0"/>
    <m/>
    <n v="28.2"/>
  </r>
  <r>
    <s v="Z01180810A"/>
    <s v="Z01180810A"/>
    <s v="match"/>
    <s v="Meppel Landelijk (P)"/>
    <n v="6.1892839999999998"/>
    <n v="52.694608000000002"/>
    <x v="0"/>
    <x v="0"/>
    <x v="1"/>
    <n v="0"/>
    <s v="AD003S7215E"/>
    <s v="0632"/>
    <s v="Weerddwarsstraat 2"/>
    <s v="7941 XM"/>
    <s v="Meppel"/>
    <x v="0"/>
    <m/>
    <n v="31.5"/>
  </r>
  <r>
    <s v="Z01180910A"/>
    <s v="Z01180910A"/>
    <s v="match"/>
    <s v="Steenwijk Landelijk (P)"/>
    <n v="6.1244490000000003"/>
    <n v="52.787542000000002"/>
    <x v="11"/>
    <x v="0"/>
    <x v="1"/>
    <n v="0"/>
    <s v="AD003S7219E"/>
    <s v="0635"/>
    <s v="Bentingestraat 16"/>
    <s v="8331 DE"/>
    <s v="Steenwijk"/>
    <x v="0"/>
    <m/>
    <n v="41.7"/>
  </r>
  <r>
    <s v="Z01181010A"/>
    <s v="Z01181010A"/>
    <s v="match"/>
    <s v="De Blesse Landelijk (P)"/>
    <n v="6.0464140000000004"/>
    <n v="52.845115999999997"/>
    <x v="0"/>
    <x v="0"/>
    <x v="0"/>
    <n v="0"/>
    <s v="AD003S7218E"/>
    <s v="6957"/>
    <s v="Spoorlaan / Pepergaweg A32"/>
    <s v="8396 GW"/>
    <s v="De Blesse"/>
    <x v="0"/>
    <m/>
    <n v="30.4"/>
  </r>
  <r>
    <s v="Z01181110C"/>
    <s v="Z01181110C"/>
    <s v="match"/>
    <s v="Heerenveen Landelijk (TVVP)"/>
    <n v="5.9303739999999996"/>
    <n v="52.945000999999998"/>
    <x v="0"/>
    <x v="0"/>
    <x v="9"/>
    <n v="0"/>
    <s v="NE003RD0193"/>
    <s v="9364"/>
    <s v="De Zanden 1"/>
    <s v="8445 RS"/>
    <s v="Heerenveen"/>
    <x v="0"/>
    <m/>
    <n v="27.1"/>
  </r>
  <r>
    <s v="Z01181210A"/>
    <s v="Z01181210A"/>
    <s v="match"/>
    <s v="Grou"/>
    <n v="5.8275769999999998"/>
    <n v="53.083412000000003"/>
    <x v="0"/>
    <x v="0"/>
    <x v="1"/>
    <n v="0"/>
    <s v="AD003S7216E"/>
    <s v="2174"/>
    <s v="Burstemedijk 1"/>
    <s v="9001 ZC"/>
    <s v="Grouw"/>
    <x v="0"/>
    <m/>
    <n v="33"/>
  </r>
  <r>
    <s v="Z01277810D"/>
    <s v="Z01277810D"/>
    <s v="match"/>
    <s v="Beilen"/>
    <n v="6.5288760000000003"/>
    <n v="52.867797000000003"/>
    <x v="1"/>
    <x v="0"/>
    <x v="2"/>
    <s v="Protestante Gemeente Beilen_Hijken-Hoogh"/>
    <s v="NE003RD0255"/>
    <s v="9496"/>
    <s v="Alting 16 - HVP nr. 54"/>
    <s v="9411 XJ"/>
    <s v="Beilen"/>
    <x v="0"/>
    <m/>
    <n v="43.7"/>
  </r>
  <r>
    <s v="Z01280710C"/>
    <s v="Z01280710C"/>
    <s v="match"/>
    <s v="Koekange"/>
    <n v="6.3186299999999997"/>
    <n v="52.696505000000002"/>
    <x v="0"/>
    <x v="0"/>
    <x v="2"/>
    <n v="0"/>
    <s v="NE003RD0118"/>
    <s v="9358"/>
    <s v="Sportlaan 1"/>
    <s v="7958 SL"/>
    <s v="Koekange"/>
    <x v="0"/>
    <m/>
    <n v="21.3"/>
  </r>
  <r>
    <s v="Z01377910B"/>
    <s v="Z01377910B"/>
    <s v="match"/>
    <s v="Hoogeveen"/>
    <n v="6.4737159999999996"/>
    <n v="52.737763999999999"/>
    <x v="1"/>
    <x v="0"/>
    <x v="2"/>
    <s v="Gemeente Hoogeveen"/>
    <s v="NE003RD0190"/>
    <s v="9473"/>
    <s v="Toldijk - HVP nr. 122"/>
    <s v="7901 TB"/>
    <s v="Hoogeveen"/>
    <x v="0"/>
    <m/>
    <n v="39.799999999999997"/>
  </r>
  <r>
    <s v="Z01380610C"/>
    <s v="Z01380610C"/>
    <s v="match"/>
    <s v="De Meele"/>
    <n v="6.2384000000000004"/>
    <n v="52.589930000000003"/>
    <x v="1"/>
    <x v="0"/>
    <x v="2"/>
    <s v="Provincie Overijssel"/>
    <s v="NE003RD0185"/>
    <s v="9495"/>
    <s v="Vossegatsweg - HVP nr. 51"/>
    <s v="7715 RE"/>
    <s v="De Meele / Rollecate"/>
    <x v="0"/>
    <m/>
    <n v="40"/>
  </r>
  <r>
    <s v="Z01580510B"/>
    <s v="Z01580510B"/>
    <s v="match"/>
    <s v="Kampen"/>
    <n v="5.9255469999999999"/>
    <n v="52.550297"/>
    <x v="3"/>
    <x v="0"/>
    <x v="6"/>
    <s v="Lyempf B.V"/>
    <s v="NE003RD0198"/>
    <s v="9428"/>
    <s v="IJsseldijk 42"/>
    <s v="8261 LM"/>
    <s v="Kampen"/>
    <x v="0"/>
    <m/>
    <n v="34.9"/>
  </r>
  <r>
    <s v="Z01792010A"/>
    <s v="Z01792010A"/>
    <s v="match"/>
    <s v="Nijkerk"/>
    <n v="5.4823170000000001"/>
    <n v="52.215029999999999"/>
    <x v="7"/>
    <x v="0"/>
    <x v="6"/>
    <s v="VVE VOB 500 Flat"/>
    <s v="NE003RD0075"/>
    <s v="9434"/>
    <s v="Van Oldebarneveldstraat 501-556"/>
    <s v="3862 ST"/>
    <s v="Nijkerk"/>
    <x v="0"/>
    <m/>
    <n v="24.8"/>
  </r>
  <r>
    <s v="Z01792110A"/>
    <s v="Z01792110A"/>
    <s v="match"/>
    <s v="Ermelo"/>
    <n v="5.5995699999999999"/>
    <n v="52.28857"/>
    <x v="0"/>
    <x v="0"/>
    <x v="1"/>
    <n v="0"/>
    <s v="NE003RD0034"/>
    <s v="3412"/>
    <s v="Oude Telgterweg NB 205"/>
    <s v="3853 PT"/>
    <s v="Ermelo"/>
    <x v="0"/>
    <m/>
    <n v="29.5"/>
  </r>
  <r>
    <s v="Z01792210C"/>
    <s v="Z01792210C"/>
    <s v="match"/>
    <s v="Harderwijk"/>
    <n v="5.6240240000000004"/>
    <n v="52.341965000000002"/>
    <x v="3"/>
    <x v="0"/>
    <x v="6"/>
    <s v="Chr. VMBO Harderwijk"/>
    <s v="NE003RD0236"/>
    <s v="5270"/>
    <s v="De Sypel 2"/>
    <s v="3842 AE"/>
    <s v="Harderwijk"/>
    <x v="0"/>
    <m/>
    <n v="22"/>
  </r>
  <r>
    <s v="Z01792310B"/>
    <s v="Z01792310B"/>
    <s v="match"/>
    <s v="Nunspeet"/>
    <n v="5.7675599999999996"/>
    <n v="52.362740000000002"/>
    <x v="0"/>
    <x v="0"/>
    <x v="1"/>
    <n v="0"/>
    <s v="NE003RD0222"/>
    <s v="2574"/>
    <s v="Rijksweg A28, Parking Hendrikbos"/>
    <s v="8070 NA"/>
    <s v="Nunspeet"/>
    <x v="0"/>
    <m/>
    <n v="29.8"/>
  </r>
  <r>
    <s v="Z01792410C"/>
    <s v="Z01792410C"/>
    <s v="match"/>
    <s v="t Harde"/>
    <n v="5.856662"/>
    <n v="52.392507999999999"/>
    <x v="0"/>
    <x v="0"/>
    <x v="1"/>
    <n v="0"/>
    <s v="NE003RD0294"/>
    <s v="2642"/>
    <s v="Rijksweg A28 Kraaienberg"/>
    <s v="8084"/>
    <s v="T' Harde Essinge"/>
    <x v="0"/>
    <m/>
    <n v="30"/>
  </r>
  <r>
    <s v="Z01792510A"/>
    <s v="Z01792510A"/>
    <s v="match"/>
    <s v="Wezep"/>
    <n v="5.9929790000000001"/>
    <n v="52.450406000000001"/>
    <x v="0"/>
    <x v="0"/>
    <x v="0"/>
    <n v="0"/>
    <s v="NE003RD0027"/>
    <s v="5789"/>
    <s v="Heidehoekseweg"/>
    <s v="8091 BC"/>
    <s v="Wezep"/>
    <x v="0"/>
    <m/>
    <n v="23"/>
  </r>
  <r>
    <s v="Z01792610A"/>
    <s v="Z01792610A"/>
    <s v="match"/>
    <s v="Zwolle West"/>
    <n v="6.0733550000000003"/>
    <n v="52.511744999999998"/>
    <x v="0"/>
    <x v="0"/>
    <x v="4"/>
    <n v="0"/>
    <s v="NE003RD0047"/>
    <s v="0659"/>
    <s v="Grote Voort 15"/>
    <s v="8041 AM"/>
    <s v="Zwolle West"/>
    <x v="0"/>
    <m/>
    <n v="28"/>
  </r>
  <r>
    <s v="Z01893610A"/>
    <s v="Z01893610A"/>
    <s v="match"/>
    <s v="Olst"/>
    <n v="6.1232199999999999"/>
    <n v="52.335929999999998"/>
    <x v="0"/>
    <x v="0"/>
    <x v="1"/>
    <n v="0"/>
    <s v="NE003RD0026"/>
    <s v="0646"/>
    <s v="Hooiberglaan 11"/>
    <s v="8121 RA"/>
    <s v="Olst"/>
    <x v="0"/>
    <m/>
    <n v="27.5"/>
  </r>
  <r>
    <s v="Z02095710A"/>
    <s v="Z02095710A"/>
    <s v="match"/>
    <s v="Terschuur"/>
    <n v="5.5369039999999998"/>
    <n v="52.162947000000003"/>
    <x v="0"/>
    <x v="0"/>
    <x v="2"/>
    <n v="0"/>
    <s v="NE003RD0021"/>
    <s v="0621"/>
    <s v="A1 parkeerplaats Palmpol"/>
    <s v="3781 LT"/>
    <s v="Barneveld"/>
    <x v="0"/>
    <m/>
    <n v="32"/>
  </r>
  <r>
    <s v="Z02192910A"/>
    <s v="Z02192910A"/>
    <s v="match"/>
    <s v="Stroe"/>
    <n v="5.696898"/>
    <n v="52.192341999999996"/>
    <x v="0"/>
    <x v="0"/>
    <x v="2"/>
    <n v="0"/>
    <s v="NE003RD0045"/>
    <s v="0674"/>
    <s v="Wolweg 42"/>
    <s v="3776 LR"/>
    <s v="Stroe"/>
    <x v="0"/>
    <m/>
    <n v="23.4"/>
  </r>
  <r>
    <s v="Z02193010A"/>
    <s v="Z02193010A"/>
    <s v="match"/>
    <s v="Assel"/>
    <n v="5.8342179999999999"/>
    <n v="52.194181999999998"/>
    <x v="0"/>
    <x v="0"/>
    <x v="1"/>
    <n v="0"/>
    <s v="NE003RD0069"/>
    <s v="0645"/>
    <s v="Rijksweg A1 Parkeerplaats Lucasgat"/>
    <s v="7346 AR"/>
    <s v="Assel"/>
    <x v="0"/>
    <m/>
    <n v="37"/>
  </r>
  <r>
    <s v="Z02193110A"/>
    <s v="Z02193110A"/>
    <s v="match"/>
    <s v="Apeldoorn-Ugchelen"/>
    <n v="5.8921200000000002"/>
    <n v="52.185890000000001"/>
    <x v="0"/>
    <x v="0"/>
    <x v="2"/>
    <n v="0"/>
    <s v="NE003RD0066"/>
    <s v="3639"/>
    <s v="Hoge Buurloseweg"/>
    <s v="7339 EL"/>
    <s v="Apeldoorn Ugchelen"/>
    <x v="0"/>
    <m/>
    <n v="30"/>
  </r>
  <r>
    <s v="Z02393410D"/>
    <s v="Z02393410D"/>
    <s v="match"/>
    <s v="Twello-PS"/>
    <n v="6.0871589999999998"/>
    <n v="52.235621000000002"/>
    <x v="1"/>
    <x v="0"/>
    <x v="2"/>
    <s v="Drukkerij Twello"/>
    <s v="NE003RD0260"/>
    <s v="9487"/>
    <s v="Nijverheidstraat 11 - HVP nr. 45"/>
    <s v="7391 ZT"/>
    <s v="Twello"/>
    <x v="0"/>
    <m/>
    <n v="30"/>
  </r>
  <r>
    <s v="Z02485110B"/>
    <s v="Z02485110B"/>
    <s v="match"/>
    <s v="Deventer2"/>
    <n v="6.1853280000000002"/>
    <n v="52.247996000000001"/>
    <x v="3"/>
    <x v="0"/>
    <x v="6"/>
    <s v="Sloten Groep BV"/>
    <s v="NE003RD0130"/>
    <s v="9421"/>
    <s v="Antwerpenweg 38007"/>
    <s v="7418 CR"/>
    <s v="Deventer"/>
    <x v="0"/>
    <m/>
    <n v="31.5"/>
  </r>
  <r>
    <s v="Z02485210A"/>
    <s v="Z02485210A"/>
    <s v="match"/>
    <s v="Bathmen-PS"/>
    <n v="6.2876599999999998"/>
    <n v="52.253410000000002"/>
    <x v="4"/>
    <x v="0"/>
    <x v="6"/>
    <s v="Particulier"/>
    <s v="NE003RD0076"/>
    <s v="6826"/>
    <s v="Koekendijk 10"/>
    <s v="7437 CK"/>
    <s v="Bathmen"/>
    <x v="0"/>
    <m/>
    <n v="31"/>
  </r>
  <r>
    <s v="Z02485310D"/>
    <s v="Z02485310D"/>
    <s v="match"/>
    <s v="Holten-PS"/>
    <n v="6.4196020000000003"/>
    <n v="52.292380999999999"/>
    <x v="0"/>
    <x v="0"/>
    <x v="1"/>
    <n v="0"/>
    <s v="NE003RD0195"/>
    <s v="2508"/>
    <s v="Blikkertweg 1A"/>
    <s v="7451 JK"/>
    <s v="Holten"/>
    <x v="0"/>
    <m/>
    <n v="40"/>
  </r>
  <r>
    <s v="Z02485410A"/>
    <s v="Z02485410A"/>
    <s v="match"/>
    <s v="Rijssen-PS"/>
    <n v="6.5192480000000002"/>
    <n v="52.309474999999999"/>
    <x v="0"/>
    <x v="0"/>
    <x v="1"/>
    <n v="0"/>
    <s v="NE003RD0197"/>
    <s v="0272"/>
    <s v="Bevervoorde 4"/>
    <s v="7462 AA"/>
    <s v="Rijssen"/>
    <x v="0"/>
    <m/>
    <n v="32.5"/>
  </r>
  <r>
    <s v="Z02585610B"/>
    <s v="Z02585610B"/>
    <s v="match"/>
    <s v="Borne-PS"/>
    <n v="6.7489369999999997"/>
    <n v="52.299570000000003"/>
    <x v="3"/>
    <x v="0"/>
    <x v="6"/>
    <s v="VVE Amarant"/>
    <s v="NE003RD0117"/>
    <s v="4909"/>
    <s v="RWH Hofstede Crullstraat 51-68"/>
    <s v="7622 DP"/>
    <s v="Borne"/>
    <x v="0"/>
    <m/>
    <n v="19.399999999999999"/>
  </r>
  <r>
    <s v="Z02585710B"/>
    <s v="Z02585710B"/>
    <s v="match"/>
    <s v="Hengelo-PS"/>
    <n v="6.7915289999999997"/>
    <n v="52.262483000000003"/>
    <x v="3"/>
    <x v="0"/>
    <x v="6"/>
    <s v="Ace Holland"/>
    <s v="NE003RD0161"/>
    <s v="9446"/>
    <s v="Spoorstraat 50-60-70"/>
    <s v="7551 CA"/>
    <s v="Hengelo"/>
    <x v="0"/>
    <m/>
    <n v="33"/>
  </r>
  <r>
    <s v="Z02685910A"/>
    <s v="Z02685910A"/>
    <s v="match"/>
    <s v="Hengelo2-PS"/>
    <n v="6.856789"/>
    <n v="52.285162"/>
    <x v="0"/>
    <x v="0"/>
    <x v="1"/>
    <n v="0"/>
    <s v="NE003RD0096"/>
    <s v="5963"/>
    <s v="Tankstation op A1 (Vliegveldstr.)"/>
    <s v="7561 AT"/>
    <s v="Hengelo Noord / Deurningen"/>
    <x v="0"/>
    <m/>
    <n v="29.5"/>
  </r>
  <r>
    <s v="Z02686010C"/>
    <s v="Z02686010C"/>
    <s v="match"/>
    <s v="Oldenzaal-PS"/>
    <n v="6.9356"/>
    <n v="52.305999999999997"/>
    <x v="0"/>
    <x v="0"/>
    <x v="7"/>
    <e v="#N/A"/>
    <s v="NE003RD0030"/>
    <s v="0783"/>
    <s v="Parallelstraat 1 (t.o. huisnr. 36)"/>
    <s v="7575 AM"/>
    <s v="Oldenzaal"/>
    <x v="0"/>
    <m/>
    <n v="20"/>
  </r>
  <r>
    <s v="Z02886310A"/>
    <s v="Z02886310A"/>
    <s v="match"/>
    <s v="Enschede-PS"/>
    <n v="6.8584259999999997"/>
    <n v="52.222141000000001"/>
    <x v="0"/>
    <x v="0"/>
    <x v="6"/>
    <s v="Sesam BV"/>
    <s v="NE003RD0121"/>
    <s v="2927"/>
    <s v="Sesamstraat 1"/>
    <s v="7547 AL"/>
    <s v="Enschede"/>
    <x v="0"/>
    <m/>
    <n v="35.6"/>
  </r>
  <r>
    <s v="Z03086610B"/>
    <s v="Z03086610B"/>
    <s v="match"/>
    <s v="Joppe site share"/>
    <n v="6.2233799999999997"/>
    <n v="52.214826000000002"/>
    <x v="0"/>
    <x v="0"/>
    <x v="2"/>
    <n v="0"/>
    <s v="NE003RD0227"/>
    <s v="3610"/>
    <s v="Lochemseweg nabij nr. 65"/>
    <s v="7214 EG"/>
    <s v="Joppe"/>
    <x v="0"/>
    <m/>
    <n v="25.4"/>
  </r>
  <r>
    <s v="Z03086710C"/>
    <s v="Z03086710C"/>
    <s v="match"/>
    <s v="Zutphen-PS"/>
    <n v="6.2271380000000001"/>
    <n v="52.171481"/>
    <x v="12"/>
    <x v="0"/>
    <x v="6"/>
    <s v="Protestantse Gemeente Eefde"/>
    <s v="NE003RD0143"/>
    <s v="5416"/>
    <s v="Schurinklaan 1"/>
    <s v="7211 DD"/>
    <s v="Eefde"/>
    <x v="0"/>
    <m/>
    <n v="27.5"/>
  </r>
  <r>
    <s v="Z03186910A"/>
    <s v="Z03186910A"/>
    <s v="match"/>
    <s v="Lochem"/>
    <n v="6.3087"/>
    <n v="52.164439999999999"/>
    <x v="1"/>
    <x v="0"/>
    <x v="2"/>
    <s v="Rijskwaterstaat"/>
    <s v="NE003RD0134"/>
    <s v="9410"/>
    <s v="Vunderingweg - HVP nr. 59"/>
    <s v="7218 AK"/>
    <s v="Almen"/>
    <x v="0"/>
    <m/>
    <n v="14.7"/>
  </r>
  <r>
    <s v="Z03187010B"/>
    <s v="Z03187010B"/>
    <s v="match"/>
    <s v="Lochem-Goor"/>
    <n v="6.4123070000000002"/>
    <n v="52.166687000000003"/>
    <x v="3"/>
    <x v="0"/>
    <x v="6"/>
    <s v="Forfarmers"/>
    <s v="NE003RD0019"/>
    <s v="6913"/>
    <s v="De Kwinkweerd 5"/>
    <s v="7241 CW"/>
    <s v="Lochem"/>
    <x v="0"/>
    <m/>
    <n v="47.1"/>
  </r>
  <r>
    <s v="Z03187110A"/>
    <s v="Z03187110A"/>
    <s v="match"/>
    <s v="Goor"/>
    <n v="6.5875846999999998"/>
    <n v="52.231724120000003"/>
    <x v="13"/>
    <x v="0"/>
    <x v="1"/>
    <n v="0"/>
    <s v="NE003RD0129"/>
    <s v="2157"/>
    <s v="Spoorstraat 21"/>
    <s v="7471 BV"/>
    <s v="Goor"/>
    <x v="0"/>
    <m/>
    <n v="30.5"/>
  </r>
  <r>
    <s v="Z03187210B"/>
    <s v="Z03187210B"/>
    <s v="match"/>
    <s v="Delden (Telerail)"/>
    <n v="6.7124519999999999"/>
    <n v="52.259790000000002"/>
    <x v="3"/>
    <x v="0"/>
    <x v="6"/>
    <s v="Verpleeghuis Sint Elisabeth"/>
    <s v="NE003RD0055"/>
    <s v="9405"/>
    <s v="Langestraat 74"/>
    <s v="7491 AJ"/>
    <s v="Delden"/>
    <x v="0"/>
    <m/>
    <n v="27.5"/>
  </r>
  <r>
    <s v="Z03487410A"/>
    <s v="Z03487410A"/>
    <s v="match"/>
    <s v="Hoven"/>
    <n v="6.1747009999999998"/>
    <n v="52.139360000000003"/>
    <x v="0"/>
    <x v="0"/>
    <x v="2"/>
    <n v="0"/>
    <s v="NE003RD0295"/>
    <s v="9314"/>
    <s v="Molenweg 36"/>
    <s v="7205 BD"/>
    <s v="Zutphen (Z.V.V. De Hoven)"/>
    <x v="0"/>
    <m/>
    <n v="33"/>
  </r>
  <r>
    <s v="Z03487510A"/>
    <s v="Z03487510A"/>
    <s v="match"/>
    <s v="Dieren-PS"/>
    <n v="6.1025593300000001"/>
    <n v="52.049522500000002"/>
    <x v="0"/>
    <x v="0"/>
    <x v="1"/>
    <n v="0"/>
    <s v="NE003RD0108"/>
    <s v="0004"/>
    <s v="Pasteurstraat 2"/>
    <s v="6951 CK"/>
    <s v="Dieren"/>
    <x v="0"/>
    <m/>
    <n v="29.5"/>
  </r>
  <r>
    <s v="Z03487610A"/>
    <s v="Z03487610A"/>
    <s v="match"/>
    <s v="De Steeg-PS"/>
    <n v="6.0569101099999996"/>
    <n v="52.018059309999998"/>
    <x v="3"/>
    <x v="0"/>
    <x v="6"/>
    <s v="Gemeeente Rheden"/>
    <s v="NE003RD0068"/>
    <s v="0807"/>
    <s v="Hoofdstraat 3"/>
    <s v="6994 AB"/>
    <s v="De Steeg"/>
    <x v="0"/>
    <m/>
    <n v="20.5"/>
  </r>
  <r>
    <s v="Z03487810D"/>
    <s v="Z03487810D"/>
    <s v="match"/>
    <s v="Arnhem Velperbroek"/>
    <n v="5.9538500000000001"/>
    <n v="51.985010000000003"/>
    <x v="3"/>
    <x v="0"/>
    <x v="6"/>
    <s v="Lidmar Properties"/>
    <s v="NE003RD0223"/>
    <s v="7330"/>
    <s v="Gildemeestersplein 1"/>
    <s v="6826 LL"/>
    <s v="Arnhem"/>
    <x v="0"/>
    <m/>
    <n v="72.2"/>
  </r>
  <r>
    <s v="Z03694610A"/>
    <s v="Z03694610A"/>
    <s v="match"/>
    <s v="Oosterbeek"/>
    <n v="5.8308245000000003"/>
    <n v="51.997422999999998"/>
    <x v="0"/>
    <x v="0"/>
    <x v="4"/>
    <n v="0"/>
    <s v="NE003GD0036"/>
    <s v="7830"/>
    <s v="Nico Bovenweg // kruising Valkenburglaan"/>
    <s v="6861 BW"/>
    <s v="Oosterbeek"/>
    <x v="0"/>
    <m/>
    <n v="32"/>
  </r>
  <r>
    <s v="Z03694710A"/>
    <s v="Z03694710A"/>
    <s v="match"/>
    <s v="Wolfheze"/>
    <n v="5.7928129999999998"/>
    <n v="52.005142999999997"/>
    <x v="0"/>
    <x v="0"/>
    <x v="1"/>
    <n v="0"/>
    <s v="NE003RD0023"/>
    <s v="0039"/>
    <s v="Parallelweg D159"/>
    <s v="6874 BH"/>
    <s v="Wolfheze"/>
    <x v="0"/>
    <m/>
    <n v="36"/>
  </r>
  <r>
    <s v="Z03794810A"/>
    <s v="Z03794810A"/>
    <s v="match"/>
    <s v="Arnhem"/>
    <n v="5.8758699999999999"/>
    <n v="51.986310000000003"/>
    <x v="13"/>
    <x v="0"/>
    <x v="2"/>
    <n v="0"/>
    <s v="NE003RD0199"/>
    <s v="1201"/>
    <s v="Utrechtseweg 310"/>
    <s v="6812 AR"/>
    <s v="Arnhem - Business Park"/>
    <x v="0"/>
    <m/>
    <n v="40"/>
  </r>
  <r>
    <s v="Z03795910A"/>
    <s v="Z03795910A"/>
    <s v="match"/>
    <s v="Arnhem CS"/>
    <n v="5.9037860000000002"/>
    <n v="51.984538999999998"/>
    <x v="3"/>
    <x v="1"/>
    <x v="5"/>
    <n v="0"/>
    <s v="NE003GD0012"/>
    <s v="1959"/>
    <s v="Oude Stationsstraat 16"/>
    <s v="6811 KE"/>
    <s v="Arnhem"/>
    <x v="1"/>
    <m/>
    <n v="14"/>
  </r>
  <r>
    <s v="Z03888010A"/>
    <s v="Z03888010A"/>
    <s v="match"/>
    <s v="Duiven"/>
    <n v="5.9990800000000002"/>
    <n v="51.948610000000002"/>
    <x v="3"/>
    <x v="0"/>
    <x v="6"/>
    <s v="Candea College"/>
    <s v="NE003RD0196"/>
    <s v="4910"/>
    <s v="Saturnus 1"/>
    <s v="6922 LX"/>
    <s v="Duiven"/>
    <x v="0"/>
    <m/>
    <n v="17.2"/>
  </r>
  <r>
    <s v="Z03888110C"/>
    <s v="Z03888110C"/>
    <s v="match"/>
    <s v="Zevenaar"/>
    <n v="6.0754900000000003"/>
    <n v="51.921998000000002"/>
    <x v="0"/>
    <x v="1"/>
    <x v="12"/>
    <n v="0"/>
    <s v="NE003GD0038"/>
    <s v="9321"/>
    <s v="Stationsplein 1 / Ringbaan Zuid t.o. 16"/>
    <s v="6905 DB"/>
    <s v="Zevenaar"/>
    <x v="1"/>
    <m/>
    <n v="30"/>
  </r>
  <r>
    <s v="Z03900010A"/>
    <s v="Z03900010A"/>
    <s v="match"/>
    <s v="Spijk"/>
    <n v="6.1555520000000001"/>
    <n v="51.848246000000003"/>
    <x v="0"/>
    <x v="0"/>
    <x v="2"/>
    <n v="0"/>
    <s v="NE003RD0202"/>
    <s v="3439"/>
    <s v="Dijkhoevesestraat t.h.v. 19"/>
    <s v="6917 BC"/>
    <s v="Spijk"/>
    <x v="0"/>
    <m/>
    <n v="28"/>
  </r>
  <r>
    <s v="Z04194910A"/>
    <s v="Z04194910A"/>
    <s v="match"/>
    <s v="Arnhem Zuid"/>
    <n v="5.8518999999999997"/>
    <n v="51.954900000000002"/>
    <x v="0"/>
    <x v="1"/>
    <x v="12"/>
    <n v="0"/>
    <s v="NE003GD0037"/>
    <s v="9309"/>
    <s v="Oegstgeestsestraat nabij station"/>
    <s v="6843 TZ"/>
    <s v="Arnhem"/>
    <x v="1"/>
    <m/>
    <n v="22"/>
  </r>
  <r>
    <s v="Z04295310A"/>
    <s v="Z04295310A"/>
    <s v="match"/>
    <s v="Valburg-PS (BVN)"/>
    <n v="5.7234870000000004"/>
    <n v="51.918405"/>
    <x v="1"/>
    <x v="0"/>
    <x v="2"/>
    <s v="Getorfrans Holding BV"/>
    <s v="NE003RD0267"/>
    <s v="9436"/>
    <s v="Wageningsestraat / Leigraafseweg HVP"/>
    <s v="6671 MC"/>
    <s v="Zetten (Valburg)"/>
    <x v="0"/>
    <m/>
    <n v="43"/>
  </r>
  <r>
    <s v="Z04295410B"/>
    <s v="Z04295410B"/>
    <s v="match"/>
    <s v="Kesteren-PS (BVN)"/>
    <n v="5.57341"/>
    <n v="51.924460000000003"/>
    <x v="1"/>
    <x v="0"/>
    <x v="2"/>
    <s v="Particulier"/>
    <s v="NE003RD0259"/>
    <s v="9486"/>
    <s v="Oude Broekweg 33a - HVP nr. 22"/>
    <s v="4041 CT"/>
    <s v="Kesteren"/>
    <x v="0"/>
    <m/>
    <n v="31"/>
  </r>
  <r>
    <s v="Z04395510A"/>
    <s v="Z04395510A"/>
    <s v="match"/>
    <s v="Tiel (BVN)"/>
    <n v="5.4171977699999996"/>
    <n v="51.895860859999999"/>
    <x v="0"/>
    <x v="0"/>
    <x v="6"/>
    <s v="Kampen, van der Wal"/>
    <s v="NE003RD0317"/>
    <s v="0600"/>
    <s v="Laan van Westroijen 99"/>
    <s v="4002 AH"/>
    <s v="Tiel"/>
    <x v="0"/>
    <m/>
    <n v="36.5"/>
  </r>
  <r>
    <s v="Z04795010A"/>
    <s v="Z04795010A"/>
    <s v="match"/>
    <s v="Dukenburg"/>
    <n v="5.7946179999999998"/>
    <n v="51.823448999999997"/>
    <x v="3"/>
    <x v="0"/>
    <x v="6"/>
    <s v="VVE Dukenburg/Zwanenveld III"/>
    <s v="NE003RD0179"/>
    <s v="9484"/>
    <s v="Zwaneveld 83-01 t/m 83-71"/>
    <s v="6538 TK"/>
    <s v="Nijmegen - Dukenburg"/>
    <x v="0"/>
    <m/>
    <n v="34.700000000000003"/>
  </r>
  <r>
    <s v="Z20077010A"/>
    <s v="Z20077010A"/>
    <s v="match"/>
    <s v="Roodeschool"/>
    <n v="6.7603080000000002"/>
    <n v="53.418847"/>
    <x v="0"/>
    <x v="0"/>
    <x v="0"/>
    <n v="0"/>
    <s v="NE003RD0140"/>
    <s v="9300"/>
    <s v="Stationsweg"/>
    <s v="9982 CA"/>
    <s v="Roodeschool"/>
    <x v="0"/>
    <m/>
    <n v="34.5"/>
  </r>
  <r>
    <s v="Z20176310C"/>
    <s v="Z20176310C"/>
    <s v="match"/>
    <s v="Stedum"/>
    <n v="6.6894479999999996"/>
    <n v="53.326489000000002"/>
    <x v="0"/>
    <x v="2"/>
    <x v="4"/>
    <s v="NS Vastgoed"/>
    <s v="NE003RD0017"/>
    <s v="0209"/>
    <s v="Stationsstraat 4"/>
    <s v="9921 PX"/>
    <s v="Stedum"/>
    <x v="0"/>
    <m/>
    <n v="29.9"/>
  </r>
  <r>
    <s v="Z20176410E"/>
    <s v="Z20176410E"/>
    <s v="match"/>
    <s v="Appingedam"/>
    <n v="6.8573729999999999"/>
    <n v="53.323186999999997"/>
    <x v="0"/>
    <x v="0"/>
    <x v="1"/>
    <n v="0"/>
    <s v="NE003RD0106"/>
    <s v="2034"/>
    <s v="Takenslaan 1-3"/>
    <s v="9901 ED"/>
    <s v="Appingedam"/>
    <x v="0"/>
    <m/>
    <n v="27"/>
  </r>
  <r>
    <s v="Z20378210A"/>
    <s v="Z20378210A"/>
    <s v="match"/>
    <s v="Emmen"/>
    <n v="6.9029319999999998"/>
    <n v="52.779747999999998"/>
    <x v="3"/>
    <x v="0"/>
    <x v="6"/>
    <s v="Eden Hotel Group"/>
    <s v="NE003RD0114"/>
    <s v="5114"/>
    <s v="van Schaijkweg 55"/>
    <s v="7811 HN"/>
    <s v="Emmen"/>
    <x v="0"/>
    <m/>
    <n v="20"/>
  </r>
  <r>
    <s v="Z20378310B"/>
    <s v="Z20378310B"/>
    <s v="match"/>
    <s v="Veenoord"/>
    <n v="6.8480235"/>
    <n v="52.71812577"/>
    <x v="3"/>
    <x v="0"/>
    <x v="6"/>
    <s v="Particulier"/>
    <s v="NE003RD0170"/>
    <s v="3542"/>
    <s v="Industrieweg 14"/>
    <s v="7844 NV"/>
    <s v="Veenoord"/>
    <x v="0"/>
    <m/>
    <n v="20.100000000000001"/>
  </r>
  <r>
    <s v="Z20378410A"/>
    <s v="Z20378410A"/>
    <s v="match"/>
    <s v="Coevorden"/>
    <n v="6.7367699999999999"/>
    <n v="52.661450000000002"/>
    <x v="3"/>
    <x v="0"/>
    <x v="6"/>
    <s v="Domesta"/>
    <s v="NE003RD0119"/>
    <s v="6045"/>
    <s v="Wilhelminasingel 53 - 169"/>
    <s v="7741 HD"/>
    <s v="Coevorden"/>
    <x v="0"/>
    <m/>
    <n v="27.9"/>
  </r>
  <r>
    <s v="Z20380010A"/>
    <s v="Z20380010A"/>
    <s v="match"/>
    <s v="Hardenberg"/>
    <n v="6.6335259999999998"/>
    <n v="52.558427000000002"/>
    <x v="3"/>
    <x v="0"/>
    <x v="6"/>
    <s v="Jan Bruins en Zonen VOF"/>
    <s v="NE003RD0072"/>
    <s v="6965"/>
    <s v="De Nieuwe Haven 17"/>
    <s v="7772 BC"/>
    <s v="Hardenberg"/>
    <x v="0"/>
    <m/>
    <n v="31.1"/>
  </r>
  <r>
    <s v="Z20480210B"/>
    <s v="Z20480210B"/>
    <s v="match"/>
    <s v="Ommen"/>
    <n v="6.4427510000000003"/>
    <n v="52.508229999999998"/>
    <x v="0"/>
    <x v="0"/>
    <x v="1"/>
    <n v="0"/>
    <s v="NE003RD0268"/>
    <s v="5205"/>
    <s v="Besthemerberg 1"/>
    <s v="7731 PB"/>
    <s v="Ommen"/>
    <x v="0"/>
    <m/>
    <n v="26.8"/>
  </r>
  <r>
    <s v="Z20480410A"/>
    <s v="Z20480410A"/>
    <s v="match"/>
    <s v="Herfte"/>
    <n v="6.1431100000000001"/>
    <n v="52.488720000000001"/>
    <x v="0"/>
    <x v="0"/>
    <x v="2"/>
    <s v="Omroepmasten BV"/>
    <s v="NE003RD0298"/>
    <s v="9343"/>
    <s v="Telfordstraat 1"/>
    <s v="8013 RL"/>
    <s v="Zwolle Herfte"/>
    <x v="0"/>
    <m/>
    <n v="45"/>
  </r>
  <r>
    <s v="Z20481310A"/>
    <s v="Z20481310A"/>
    <s v="match"/>
    <s v="Hessum"/>
    <n v="6.3230789999999999"/>
    <n v="52.501882999999999"/>
    <x v="0"/>
    <x v="0"/>
    <x v="9"/>
    <s v="Particulier"/>
    <s v="NE003RD0142"/>
    <s v="9498"/>
    <s v="Het Lageveld 8"/>
    <s v="7722 HV"/>
    <s v="Hessum"/>
    <x v="0"/>
    <m/>
    <n v="24.6"/>
  </r>
  <r>
    <s v="Z20595610A"/>
    <s v="Z20595610A"/>
    <s v="match"/>
    <s v="Vroomshoop"/>
    <n v="6.5685289999999998"/>
    <n v="52.456904000000002"/>
    <x v="0"/>
    <x v="0"/>
    <x v="2"/>
    <n v="0"/>
    <s v="NE003RD0116"/>
    <s v="0276"/>
    <s v="Stobbelaan 16"/>
    <s v="7681 ZN"/>
    <s v="Vroomshoop"/>
    <x v="0"/>
    <m/>
    <n v="23"/>
  </r>
  <r>
    <s v="Z20693910B"/>
    <s v="Z20693910B"/>
    <s v="match"/>
    <s v="Raalte"/>
    <n v="6.2775999999999996"/>
    <n v="52.387197"/>
    <x v="3"/>
    <x v="0"/>
    <x v="6"/>
    <s v="Booijink BV Beheer"/>
    <s v="NE003RD0192"/>
    <s v="9458"/>
    <s v="Schapenstraat 2"/>
    <s v="8102 CM"/>
    <s v="Raalte"/>
    <x v="0"/>
    <m/>
    <n v="30.9"/>
  </r>
  <r>
    <s v="Z20694010F"/>
    <s v="Z20694010F"/>
    <s v="match"/>
    <s v="Haarle"/>
    <n v="6.4369399999999999"/>
    <n v="52.365319999999997"/>
    <x v="7"/>
    <x v="0"/>
    <x v="7"/>
    <e v="#N/A"/>
    <s v="NE003RD0328"/>
    <s v="1032"/>
    <s v="Paltheweg 5"/>
    <s v="7448 RJ"/>
    <s v="Haarle"/>
    <x v="0"/>
    <m/>
    <n v="35"/>
  </r>
  <r>
    <s v="Z20694110A"/>
    <s v="Z20694110A"/>
    <s v="match"/>
    <s v="Wierden"/>
    <n v="6.5805290000000003"/>
    <n v="52.361848000000002"/>
    <x v="11"/>
    <x v="0"/>
    <x v="1"/>
    <n v="0"/>
    <s v="NE003RD0101"/>
    <s v="3771"/>
    <s v="Looweg"/>
    <s v="7641 WG"/>
    <s v="Wierden"/>
    <x v="0"/>
    <m/>
    <n v="27"/>
  </r>
  <r>
    <s v="Z20694310A"/>
    <s v="Z20694310A"/>
    <s v="match"/>
    <s v="Salland Twentetunnel"/>
    <n v="6.4604889999999999"/>
    <n v="52.366370000000003"/>
    <x v="11"/>
    <x v="1"/>
    <x v="5"/>
    <n v="0"/>
    <s v="NE003GD0035"/>
    <s v="Nog niet bekend"/>
    <s v="G. v/d Muelenweg 1"/>
    <s v="7443 CB"/>
    <s v="Nijverdal"/>
    <x v="0"/>
    <m/>
    <n v="12.2"/>
  </r>
  <r>
    <s v="Z20893310A"/>
    <s v="Z20893310A"/>
    <s v="match"/>
    <s v="Klarenbeek"/>
    <n v="6.0867149999999999"/>
    <n v="52.177348000000002"/>
    <x v="0"/>
    <x v="0"/>
    <x v="4"/>
    <s v="NS Vastgoed"/>
    <s v="NE003RD0265"/>
    <s v="9313"/>
    <s v="N786 t.h.v. km paal 9.6"/>
    <s v="7383 ED"/>
    <s v="Klarenbeek"/>
    <x v="0"/>
    <m/>
    <n v="27"/>
  </r>
  <r>
    <s v="Z21088310B"/>
    <s v="Z21088310B"/>
    <s v="match"/>
    <s v="Vorden (Telerail)"/>
    <n v="6.3259699999999999"/>
    <n v="52.107460000000003"/>
    <x v="0"/>
    <x v="0"/>
    <x v="2"/>
    <n v="0"/>
    <s v="NE003RD0020"/>
    <s v="0694"/>
    <s v="Handelsweg"/>
    <s v="7251 JG"/>
    <s v="Vorden"/>
    <x v="0"/>
    <m/>
    <n v="28"/>
  </r>
  <r>
    <s v="Z21088410C"/>
    <m/>
    <m/>
    <s v="Ruurlo"/>
    <n v="6.4594444400000004"/>
    <n v="52.078949999999999"/>
    <x v="0"/>
    <x v="0"/>
    <x v="7"/>
    <e v="#N/A"/>
    <m/>
    <m/>
    <m/>
    <m/>
    <m/>
    <x v="0"/>
    <m/>
    <n v="38.5"/>
  </r>
  <r>
    <s v="Z21088510D"/>
    <s v="Z21088510D"/>
    <s v="match"/>
    <s v="Lievelde"/>
    <n v="6.5942509999999999"/>
    <n v="52.012776000000002"/>
    <x v="0"/>
    <x v="2"/>
    <x v="6"/>
    <s v="NS Vastgoed"/>
    <s v="NE003RD0305"/>
    <s v="9348"/>
    <s v="Stationstraat"/>
    <s v="7137 MZ"/>
    <s v="Lievelde"/>
    <x v="0"/>
    <m/>
    <n v="6.7"/>
  </r>
  <r>
    <s v="Z21088610D"/>
    <s v="Z21088610D"/>
    <s v="match"/>
    <s v="Winterswijk"/>
    <n v="6.719392"/>
    <n v="51.964159000000002"/>
    <x v="0"/>
    <x v="2"/>
    <x v="4"/>
    <s v="NS Vastgoed BV"/>
    <s v="NE003RD0234"/>
    <s v="9456"/>
    <s v="Parallelweg 64"/>
    <s v="7102 DH"/>
    <s v="Winterswijk"/>
    <x v="0"/>
    <m/>
    <n v="34"/>
  </r>
  <r>
    <s v="Z21194410A"/>
    <s v="Z21194410A"/>
    <s v="match"/>
    <s v="Lunteren"/>
    <n v="5.616282"/>
    <n v="52.086253999999997"/>
    <x v="0"/>
    <x v="0"/>
    <x v="10"/>
    <n v="0"/>
    <s v="NE003RD0065"/>
    <s v="0008"/>
    <s v="Hertenlaan 40"/>
    <s v="6741 BH"/>
    <s v="Lunteren"/>
    <x v="0"/>
    <m/>
    <n v="24.1"/>
  </r>
  <r>
    <s v="Z21195810A"/>
    <s v="Z21195810A"/>
    <s v="match"/>
    <s v="Ede Centrum"/>
    <n v="5.6741650000000003"/>
    <n v="52.042338000000001"/>
    <x v="11"/>
    <x v="0"/>
    <x v="1"/>
    <n v="0"/>
    <s v="NE003RD0063"/>
    <s v="0043"/>
    <s v="Op ten Noortlaan 4"/>
    <s v="6711 JS"/>
    <s v="Ede"/>
    <x v="0"/>
    <m/>
    <n v="23"/>
  </r>
  <r>
    <s v="Z21288710A"/>
    <s v="Z21288710A"/>
    <s v="match"/>
    <s v="Didam"/>
    <n v="6.1362800000000002"/>
    <n v="51.935042000000003"/>
    <x v="7"/>
    <x v="0"/>
    <x v="6"/>
    <s v="Agruniekrijnvallei Voeders Holding"/>
    <s v="NE00RGD0037"/>
    <s v="9425"/>
    <s v="Parallelweg 9-11"/>
    <s v="6942 EJ"/>
    <s v="Didam"/>
    <x v="0"/>
    <m/>
    <n v="23.7"/>
  </r>
  <r>
    <s v="Z21288810A"/>
    <s v="Z21288810A"/>
    <s v="match"/>
    <s v="Wehl"/>
    <n v="6.2131489999999996"/>
    <n v="51.957171000000002"/>
    <x v="17"/>
    <x v="0"/>
    <x v="6"/>
    <s v="Gemeente Doetinchem"/>
    <s v="NE003RD0132"/>
    <s v="5285"/>
    <s v="Lambertusstraat 4"/>
    <s v="7031 BB"/>
    <s v="Wehl"/>
    <x v="0"/>
    <m/>
    <n v="23.3"/>
  </r>
  <r>
    <s v="Z21288910A"/>
    <s v="Z21288910A"/>
    <s v="match"/>
    <s v="Doetinchem"/>
    <n v="6.3110929999999996"/>
    <n v="51.955891999999999"/>
    <x v="2"/>
    <x v="0"/>
    <x v="6"/>
    <s v="VBV de Graafschap"/>
    <s v="NE003RD0100"/>
    <s v="9414"/>
    <s v="Lijsterbeslaan 101a"/>
    <s v="7004 GN"/>
    <s v="Doetinchem"/>
    <x v="0"/>
    <m/>
    <n v="29.5"/>
  </r>
  <r>
    <s v="Z21289010B"/>
    <s v="Z21289010B"/>
    <s v="match"/>
    <s v="Terborg"/>
    <n v="6.3593500000000001"/>
    <n v="51.922150000000002"/>
    <x v="3"/>
    <x v="0"/>
    <x v="6"/>
    <s v="Stichting Azora"/>
    <s v="NE003RD0145"/>
    <s v="2382"/>
    <s v="Industrieweg 115"/>
    <s v="7061 AP"/>
    <s v="Terborg"/>
    <x v="0"/>
    <m/>
    <n v="24.3"/>
  </r>
  <r>
    <s v="Z21289110C"/>
    <s v="Z21289110C"/>
    <s v="match"/>
    <s v="Varsseveld"/>
    <n v="6.455711"/>
    <n v="51.944831999999998"/>
    <x v="0"/>
    <x v="0"/>
    <x v="7"/>
    <e v="#N/A"/>
    <s v="NE003RD0270"/>
    <s v="7086"/>
    <s v="Oranjestraat 30"/>
    <s v="7051 AJ"/>
    <s v="Varsseveld"/>
    <x v="0"/>
    <m/>
    <n v="33"/>
  </r>
  <r>
    <s v="Z21289210C"/>
    <s v="Z21289210C"/>
    <s v="match"/>
    <s v="Aalten"/>
    <n v="6.59931"/>
    <n v="51.92568"/>
    <x v="0"/>
    <x v="0"/>
    <x v="1"/>
    <n v="0"/>
    <s v="NE003RD0111"/>
    <s v="2714"/>
    <s v="Haartsestraat 57"/>
    <s v="7121 WJ"/>
    <s v="Aalten"/>
    <x v="0"/>
    <m/>
    <n v="32"/>
  </r>
  <r>
    <s v="Z50393510B"/>
    <s v="Z50393510B"/>
    <s v="match"/>
    <s v="Deventer"/>
    <n v="6.1450620000000002"/>
    <n v="52.275813999999997"/>
    <x v="3"/>
    <x v="0"/>
    <x v="6"/>
    <s v="Woonbedrijf Ieder1"/>
    <s v="NE003RD0162"/>
    <s v="9453"/>
    <s v="Bredehorst 1-131"/>
    <s v="7414 HD"/>
    <s v="Deventer"/>
    <x v="0"/>
    <m/>
    <n v="37"/>
  </r>
  <r>
    <s v="Z51295210A"/>
    <s v="Z51295210A"/>
    <s v="match"/>
    <s v="Elst (BVN)"/>
    <n v="5.8622930000000002"/>
    <n v="51.909869999999998"/>
    <x v="0"/>
    <x v="0"/>
    <x v="7"/>
    <e v="#N/A"/>
    <s v="NE003RD0154"/>
    <s v="0803"/>
    <s v="Newtonweg 5"/>
    <s v="6662 PV"/>
    <s v="Elst"/>
    <x v="0"/>
    <m/>
    <n v="35"/>
  </r>
  <r>
    <s v="Z51495110B"/>
    <s v="Z51495110B"/>
    <s v="match"/>
    <s v="Nijmegen"/>
    <n v="5.8527509999999996"/>
    <n v="51.842165000000001"/>
    <x v="3"/>
    <x v="0"/>
    <x v="6"/>
    <s v="Mobiel matschappij Holland NV"/>
    <s v="NE003RD0318"/>
    <s v="3202"/>
    <s v="Stationsplein 29"/>
    <s v="6512 AB"/>
    <s v="Nijmegen"/>
    <x v="0"/>
    <m/>
    <n v="28.7"/>
  </r>
  <r>
    <s v="Z60694210B"/>
    <s v="Z60694210B"/>
    <s v="match"/>
    <s v="Almelo"/>
    <n v="6.6522649999999999"/>
    <n v="52.365506000000003"/>
    <x v="0"/>
    <x v="0"/>
    <x v="1"/>
    <n v="0"/>
    <s v="NE003RD0099"/>
    <s v="1042"/>
    <s v="Kolthofsingel"/>
    <s v="7602 EM"/>
    <s v="Almelo"/>
    <x v="0"/>
    <m/>
    <n v="30"/>
  </r>
  <r>
    <s v="Z60893210D"/>
    <s v="Z60893210D"/>
    <s v="match"/>
    <s v="Apeldoorn"/>
    <n v="5.9660700000000002"/>
    <n v="52.20966"/>
    <x v="3"/>
    <x v="0"/>
    <x v="6"/>
    <s v="GZB Apeldoorn"/>
    <s v="NE003RD0246"/>
    <s v="5239"/>
    <s v="Hoofdstraat 9-15"/>
    <s v="7311 JZ"/>
    <s v="Apeldoorn"/>
    <x v="0"/>
    <m/>
    <n v="23.6"/>
  </r>
  <r>
    <s v="Z61292810A"/>
    <s v="Z61292810A"/>
    <s v="match"/>
    <s v="Barneveld"/>
    <n v="5.6101099999999997"/>
    <n v="52.164960000000001"/>
    <x v="0"/>
    <x v="0"/>
    <x v="6"/>
    <s v="Kampen van der Wal"/>
    <s v="NE003RD0309"/>
    <s v="0622"/>
    <s v="Hermesweg 13"/>
    <s v="3771 ND"/>
    <s v="Barneveld"/>
    <x v="0"/>
    <m/>
    <n v="27"/>
  </r>
  <r>
    <s v="Z61394510D"/>
    <s v="Z61394510D"/>
    <s v="match"/>
    <s v="Ede"/>
    <n v="5.64527"/>
    <n v="52.033119999999997"/>
    <x v="1"/>
    <x v="0"/>
    <x v="13"/>
    <s v="Gemeente Ede"/>
    <s v="NE003RD0302"/>
    <s v="9494"/>
    <s v="Horsterweg HVP 57"/>
    <s v="6715 CT"/>
    <s v="Ede"/>
    <x v="0"/>
    <m/>
    <n v="26.3"/>
  </r>
  <r>
    <s v="Z75180110A"/>
    <s v="Z75180110A"/>
    <s v="match"/>
    <s v="Marienberg"/>
    <n v="6.5727609999999999"/>
    <n v="52.509017999999998"/>
    <x v="3"/>
    <x v="0"/>
    <x v="6"/>
    <s v="Particulier"/>
    <s v="NE003RD0248"/>
    <s v="6856"/>
    <s v="Stationsweg 5"/>
    <s v="7692 AA"/>
    <s v="Marienberg"/>
    <x v="0"/>
    <m/>
    <n v="18"/>
  </r>
  <r>
    <s v="ZO0440010D"/>
    <s v="ZO0440010D"/>
    <s v="match"/>
    <s v="Born"/>
    <n v="5.8080949999999998"/>
    <n v="51.039228000000001"/>
    <x v="11"/>
    <x v="1"/>
    <x v="4"/>
    <s v="ProRail"/>
    <s v="NE003GD0006"/>
    <s v="9327"/>
    <s v="Oude Baan t.h.v. nummer 49"/>
    <s v="6122 AL"/>
    <s v="Buchten (Born)"/>
    <x v="0"/>
    <m/>
    <n v="25"/>
  </r>
  <r>
    <s v="ZW0372010B"/>
    <s v="ZW0372010B"/>
    <s v="match"/>
    <s v="Botlek Oost"/>
    <n v="4.314235"/>
    <n v="51.889724999999999"/>
    <x v="7"/>
    <x v="0"/>
    <x v="6"/>
    <s v="Havenbedrijf Rotterdam"/>
    <s v="NE003RD0375"/>
    <s v="9350"/>
    <s v="Oude Maasweg 3a"/>
    <s v="3197 KJ"/>
    <s v="Rotterdam"/>
    <x v="0"/>
    <m/>
    <n v="37.5"/>
  </r>
  <r>
    <s v="ZW1072310B"/>
    <s v="ZW1072310B"/>
    <s v="match"/>
    <s v="Europoort Oost"/>
    <n v="4.1838259999999998"/>
    <n v="51.932695000000002"/>
    <x v="0"/>
    <x v="1"/>
    <x v="5"/>
    <s v="Havenbedrijf Rotterdam"/>
    <s v="NE003GD0004"/>
    <s v="9505"/>
    <s v="Merwedeweg"/>
    <s v="3198 LH"/>
    <s v="Rotterdam"/>
    <x v="1"/>
    <m/>
    <n v="30"/>
  </r>
  <r>
    <s v="ZW1172210B"/>
    <s v="ZW1172210B"/>
    <s v="match"/>
    <s v="Europoort West"/>
    <n v="4.1211328399999996"/>
    <n v="51.954039309999999"/>
    <x v="0"/>
    <x v="1"/>
    <x v="5"/>
    <s v="Havenbedrijf Rotterdam"/>
    <s v="NE003GD0005"/>
    <s v="9523"/>
    <s v="Elbeweg 117"/>
    <s v="3198 LC"/>
    <s v="Rotterdam"/>
    <x v="1"/>
    <m/>
    <n v="30"/>
  </r>
  <r>
    <s v="ZW1972610H"/>
    <s v="ZW1972610H"/>
    <s v="match"/>
    <s v="Moerdijk"/>
    <n v="4.6025436700000002"/>
    <n v="51.681999419999997"/>
    <x v="17"/>
    <x v="0"/>
    <x v="6"/>
    <s v="Finlandimmo BV"/>
    <s v="NE003RD0277"/>
    <s v="9528"/>
    <s v="Graanweg 13B"/>
    <s v="4782 PP"/>
    <s v="Moerdijk"/>
    <x v="0"/>
    <m/>
    <n v="30"/>
  </r>
  <r>
    <s v="ZW2172110A"/>
    <s v="ZW2172110A"/>
    <s v="match"/>
    <s v="Pernis"/>
    <n v="4.3744670000000001"/>
    <n v="51.893580999999998"/>
    <x v="0"/>
    <x v="0"/>
    <x v="2"/>
    <n v="0"/>
    <s v="NE003RD0374"/>
    <s v="3062"/>
    <s v="Butaanweg 17 - Vopak"/>
    <s v="3196 KC"/>
    <s v="Rotterdam"/>
    <x v="0"/>
    <m/>
    <n v="24.1"/>
  </r>
  <r>
    <s v="ZW2972810H"/>
    <s v="ZW2972810H"/>
    <s v="match"/>
    <s v="Vlissingen Sloe"/>
    <n v="3.6991999999999998"/>
    <n v="51.482199999999999"/>
    <x v="10"/>
    <x v="0"/>
    <x v="6"/>
    <s v="Windkracht6 vof"/>
    <s v="NE003RD0125"/>
    <s v="9432"/>
    <s v="Binnendijk thv 12 (windmolen 6)"/>
    <s v="4339 PK"/>
    <s v="Nieuw en Sint Joostland"/>
    <x v="0"/>
    <s v="NIeuwbouwmast VR2"/>
    <n v="35"/>
  </r>
  <r>
    <s v="ZW3172410B"/>
    <s v="ZW3172410B"/>
    <s v="match"/>
    <s v="Waalhaven Zuid"/>
    <n v="4.4165820499999997"/>
    <n v="51.897372240000003"/>
    <x v="3"/>
    <x v="0"/>
    <x v="6"/>
    <s v="Havenbedrijf Rotterdam"/>
    <s v="NE003RD0264"/>
    <s v="9355"/>
    <s v="Heijplaatstraat 21 / Haven 2600"/>
    <s v="3089 JB"/>
    <s v="Rotterdam Heijplaat"/>
    <x v="0"/>
    <m/>
    <n v="32"/>
  </r>
  <r>
    <s v="ZW3472910A"/>
    <s v="ZW3472910A"/>
    <s v="match"/>
    <s v="Sluiskil 2"/>
    <n v="3.8475860000000002"/>
    <n v="51.270533"/>
    <x v="17"/>
    <x v="0"/>
    <x v="6"/>
    <s v="Unirice Belggingen en Beheer BV"/>
    <s v="NE003GD0007"/>
    <s v="9527"/>
    <s v="Finlandweg 2"/>
    <s v="4554 LW"/>
    <s v="Westdorpe"/>
    <x v="0"/>
    <m/>
    <n v="31.5"/>
  </r>
  <r>
    <s v="1008"/>
    <m/>
    <m/>
    <s v="Abcoude"/>
    <m/>
    <m/>
    <x v="11"/>
    <x v="1"/>
    <x v="5"/>
    <n v="0"/>
    <m/>
    <m/>
    <m/>
    <m/>
    <m/>
    <x v="0"/>
    <m/>
    <n v="4"/>
  </r>
  <r>
    <m/>
    <m/>
    <m/>
    <s v="Hemspoortunnel"/>
    <m/>
    <m/>
    <x v="11"/>
    <x v="1"/>
    <x v="7"/>
    <e v="#N/A"/>
    <m/>
    <m/>
    <m/>
    <m/>
    <m/>
    <x v="0"/>
    <m/>
    <e v="#N/A"/>
  </r>
  <r>
    <s v="E06728310A"/>
    <m/>
    <m/>
    <s v="Klimmen Ransdaal Landelijk (P)"/>
    <m/>
    <m/>
    <x v="0"/>
    <x v="0"/>
    <x v="2"/>
    <n v="0"/>
    <m/>
    <m/>
    <m/>
    <m/>
    <m/>
    <x v="0"/>
    <m/>
    <n v="23"/>
  </r>
  <r>
    <s v="HSL3007Z"/>
    <m/>
    <m/>
    <s v="Rotterdam Noordrand Zuid"/>
    <m/>
    <m/>
    <x v="11"/>
    <x v="3"/>
    <x v="7"/>
    <e v="#N/A"/>
    <m/>
    <m/>
    <m/>
    <m/>
    <m/>
    <x v="0"/>
    <m/>
    <n v="19"/>
  </r>
  <r>
    <s v="Z03793810A"/>
    <m/>
    <m/>
    <s v="Arnhem Dive Under"/>
    <m/>
    <m/>
    <x v="18"/>
    <x v="1"/>
    <x v="7"/>
    <e v="#N/A"/>
    <m/>
    <m/>
    <m/>
    <m/>
    <m/>
    <x v="0"/>
    <m/>
    <n v="5"/>
  </r>
  <r>
    <s v="A50612710A"/>
    <m/>
    <m/>
    <s v="Amersfoort Dive-under"/>
    <m/>
    <m/>
    <x v="11"/>
    <x v="1"/>
    <x v="7"/>
    <e v="#N/A"/>
    <m/>
    <m/>
    <m/>
    <m/>
    <m/>
    <x v="0"/>
    <m/>
    <n v="5"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  <r>
    <m/>
    <m/>
    <m/>
    <m/>
    <m/>
    <m/>
    <x v="19"/>
    <x v="4"/>
    <x v="14"/>
    <m/>
    <m/>
    <m/>
    <m/>
    <m/>
    <m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6B2CF6-C0C5-4733-8108-85842F83BFF6}" name="Draaitabel1" cacheId="0" applyNumberFormats="0" applyBorderFormats="0" applyFontFormats="0" applyPatternFormats="0" applyAlignmentFormats="0" applyWidthHeightFormats="1" dataCaption="Waarden" grandTotalCaption="Totaal opstelpunten" updatedVersion="6" minRefreshableVersion="3" useAutoFormatting="1" itemPrintTitles="1" createdVersion="6" indent="0" outline="1" outlineData="1" multipleFieldFilters="0" chartFormat="2" rowHeaderCaption="Type Opstelpunt">
  <location ref="B3:C18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6">
        <item h="1" x="3"/>
        <item x="0"/>
        <item h="1" x="2"/>
        <item h="1" x="1"/>
        <item h="1" sd="0" x="4"/>
        <item t="default"/>
      </items>
    </pivotField>
    <pivotField axis="axisRow" showAll="0">
      <items count="16">
        <item x="12"/>
        <item x="3"/>
        <item x="8"/>
        <item x="11"/>
        <item x="1"/>
        <item x="10"/>
        <item x="4"/>
        <item x="13"/>
        <item x="2"/>
        <item x="5"/>
        <item x="6"/>
        <item x="9"/>
        <item x="0"/>
        <item x="7"/>
        <item x="14"/>
        <item t="default"/>
      </items>
    </pivotField>
    <pivotField showAll="0"/>
    <pivotField showAll="0"/>
    <pivotField multipleItemSelectionAllowed="1"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</pivotFields>
  <rowFields count="2">
    <field x="7"/>
    <field x="8"/>
  </rowFields>
  <rowItems count="15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Items count="1">
    <i/>
  </colItems>
  <dataFields count="1">
    <dataField name="Aantal" fld="6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7DDEC8-3680-4054-A52A-B926E4B23014}" name="Draaitabel1" cacheId="0" applyNumberFormats="0" applyBorderFormats="0" applyFontFormats="0" applyPatternFormats="0" applyAlignmentFormats="0" applyWidthHeightFormats="1" dataCaption="Waarden" grandTotalCaption="Totaal opstelpunten" updatedVersion="6" minRefreshableVersion="3" useAutoFormatting="1" itemPrintTitles="1" createdVersion="6" indent="0" outline="1" outlineData="1" multipleFieldFilters="0" chartFormat="1" rowHeaderCaption="Type Opstelpunt">
  <location ref="B3:C42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axis="axisRow" dataField="1" showAll="0">
      <items count="21">
        <item x="16"/>
        <item x="11"/>
        <item x="0"/>
        <item x="1"/>
        <item x="7"/>
        <item x="12"/>
        <item x="14"/>
        <item x="2"/>
        <item x="18"/>
        <item x="6"/>
        <item x="9"/>
        <item x="3"/>
        <item x="4"/>
        <item x="17"/>
        <item x="13"/>
        <item x="5"/>
        <item x="8"/>
        <item x="10"/>
        <item x="19"/>
        <item x="15"/>
        <item t="default"/>
      </items>
    </pivotField>
    <pivotField axis="axisRow" showAll="0">
      <items count="6">
        <item x="3"/>
        <item x="0"/>
        <item x="2"/>
        <item x="1"/>
        <item sd="0" x="4"/>
        <item t="default"/>
      </items>
    </pivotField>
    <pivotField showAll="0">
      <items count="16">
        <item x="12"/>
        <item x="3"/>
        <item x="8"/>
        <item x="11"/>
        <item x="1"/>
        <item x="10"/>
        <item x="4"/>
        <item x="13"/>
        <item x="2"/>
        <item x="5"/>
        <item x="6"/>
        <item x="9"/>
        <item x="0"/>
        <item x="7"/>
        <item x="14"/>
        <item t="default"/>
      </items>
    </pivotField>
    <pivotField showAll="0"/>
    <pivotField showAll="0"/>
    <pivotField multipleItemSelectionAllowed="1"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</pivotFields>
  <rowFields count="2">
    <field x="7"/>
    <field x="6"/>
  </rowFields>
  <rowItems count="39">
    <i>
      <x/>
    </i>
    <i r="1">
      <x v="1"/>
    </i>
    <i r="1">
      <x v="2"/>
    </i>
    <i r="1">
      <x v="4"/>
    </i>
    <i r="1">
      <x v="16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>
      <x v="2"/>
    </i>
    <i r="1">
      <x v="2"/>
    </i>
    <i r="1">
      <x v="4"/>
    </i>
    <i r="1">
      <x v="6"/>
    </i>
    <i r="1">
      <x v="11"/>
    </i>
    <i>
      <x v="3"/>
    </i>
    <i r="1">
      <x v="1"/>
    </i>
    <i r="1">
      <x v="2"/>
    </i>
    <i r="1">
      <x v="3"/>
    </i>
    <i r="1">
      <x v="4"/>
    </i>
    <i r="1">
      <x v="8"/>
    </i>
    <i r="1">
      <x v="9"/>
    </i>
    <i r="1">
      <x v="11"/>
    </i>
    <i r="1">
      <x v="12"/>
    </i>
    <i r="1">
      <x v="15"/>
    </i>
    <i r="1">
      <x v="16"/>
    </i>
    <i>
      <x v="4"/>
    </i>
    <i t="grand">
      <x/>
    </i>
  </rowItems>
  <colItems count="1">
    <i/>
  </colItems>
  <dataFields count="1">
    <dataField name="Aantal" fld="6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Grondeignaar" xr10:uid="{2D0493D7-091F-4CD6-A348-6407AF508640}" sourceName="Grondeignaar">
  <pivotTables>
    <pivotTable tabId="7" name="Draaitabel1"/>
  </pivotTables>
  <data>
    <tabular pivotCacheId="3" showMissing="0">
      <items count="5">
        <i x="3" s="1"/>
        <i x="0" s="1"/>
        <i x="2" s="1"/>
        <i x="1" s="1"/>
        <i x="4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Exploitatie" xr10:uid="{35164CC0-6C0E-472D-97EB-E6748D18EBA4}" sourceName="Exploitatie">
  <pivotTables>
    <pivotTable tabId="7" name="Draaitabel1"/>
  </pivotTables>
  <data>
    <tabular pivotCacheId="3" showMissing="0">
      <items count="3">
        <i x="1" s="1"/>
        <i x="0" s="1"/>
        <i x="2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Landlord_I__masteigenaar" xr10:uid="{F7FD1FE7-4457-4C06-B800-8D2A8FBC8AA3}" sourceName="Landlord I (masteigenaar)">
  <pivotTables>
    <pivotTable tabId="7" name="Draaitabel1"/>
  </pivotTables>
  <data>
    <tabular pivotCacheId="3">
      <items count="15">
        <i x="12" s="1"/>
        <i x="3" s="1"/>
        <i x="8" s="1"/>
        <i x="11" s="1"/>
        <i x="1" s="1"/>
        <i x="10" s="1"/>
        <i x="4" s="1"/>
        <i x="13" s="1"/>
        <i x="2" s="1"/>
        <i x="5" s="1"/>
        <i x="6" s="1"/>
        <i x="9" s="1"/>
        <i x="0" s="1"/>
        <i x="7" s="1"/>
        <i x="14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Grondeignaar1" xr10:uid="{B9DF1B3F-B4C0-4768-B558-E71032E01CCF}" sourceName="Grondeignaar">
  <pivotTables>
    <pivotTable tabId="12" name="Draaitabel1"/>
  </pivotTables>
  <data>
    <tabular pivotCacheId="3" showMissing="0">
      <items count="5">
        <i x="3"/>
        <i x="0" s="1"/>
        <i x="2"/>
        <i x="1"/>
        <i x="4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Exploitatie1" xr10:uid="{9217A4D3-633F-4707-B86A-9104E8DFD050}" sourceName="Exploitatie">
  <pivotTables>
    <pivotTable tabId="12" name="Draaitabel1"/>
  </pivotTables>
  <data>
    <tabular pivotCacheId="3" showMissing="0">
      <items count="3">
        <i x="1" s="1"/>
        <i x="0" s="1"/>
        <i x="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rondeignaar 1" xr10:uid="{8498256E-4D17-4890-A88F-1F487B39C7AF}" cache="Slicer_Grondeignaar1" caption="Grondeignaar" style="SlicerStyleLight2" rowHeight="234950"/>
  <slicer name="Exploitatie 1" xr10:uid="{A6AC58D2-B0F4-4782-AA06-CFF6D0AF5146}" cache="Slicer_Exploitatie1" caption="Exploitatie" style="SlicerStyleLight2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rondeignaar" xr10:uid="{9411DA60-E8BC-4F5C-B000-8F32445E1CC7}" cache="Slicer_Grondeignaar" caption="Grondeignaar" style="SlicerStyleLight2" rowHeight="234950"/>
  <slicer name="Exploitatie" xr10:uid="{82D283F3-5510-462F-A802-11B352968080}" cache="Slicer_Exploitatie" caption="Exploitatie" style="SlicerStyleLight2" rowHeight="234950"/>
  <slicer name="Landlord I (masteigenaar)" xr10:uid="{ADFE1D03-F1F8-43B0-943E-69D661452DB0}" cache="Slicer_Landlord_I__masteigenaar" caption="Landlord I (masteigenaar)" style="SlicerStyleLight2" rowHeight="234950"/>
</slicer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FB7E-6519-4DB0-8B73-138116FF25A9}">
  <dimension ref="B1:Q21"/>
  <sheetViews>
    <sheetView showGridLines="0" zoomScale="85" zoomScaleNormal="85" workbookViewId="0">
      <selection activeCell="I24" sqref="I24"/>
    </sheetView>
  </sheetViews>
  <sheetFormatPr defaultRowHeight="14.5" x14ac:dyDescent="0.35"/>
  <cols>
    <col min="2" max="2" width="26.81640625" bestFit="1" customWidth="1"/>
    <col min="3" max="3" width="6.81640625" bestFit="1" customWidth="1"/>
    <col min="5" max="5" width="10.54296875" customWidth="1"/>
  </cols>
  <sheetData>
    <row r="1" spans="2:17" x14ac:dyDescent="0.35"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2:17" x14ac:dyDescent="0.3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7" x14ac:dyDescent="0.35">
      <c r="B3" s="27" t="s">
        <v>0</v>
      </c>
      <c r="C3" t="s">
        <v>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2:17" x14ac:dyDescent="0.35">
      <c r="B4" s="28" t="s">
        <v>7</v>
      </c>
      <c r="C4" s="29">
        <v>280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7" x14ac:dyDescent="0.35">
      <c r="B5" s="31" t="s">
        <v>2616</v>
      </c>
      <c r="C5" s="29">
        <v>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35">
      <c r="B6" s="31" t="s">
        <v>3543</v>
      </c>
      <c r="C6" s="29">
        <v>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35">
      <c r="B7" s="31" t="s">
        <v>3703</v>
      </c>
      <c r="C7" s="29">
        <v>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35">
      <c r="B8" s="31" t="s">
        <v>2582</v>
      </c>
      <c r="C8" s="29">
        <v>49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35">
      <c r="B9" s="31" t="s">
        <v>2586</v>
      </c>
      <c r="C9" s="29">
        <v>3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35">
      <c r="B10" s="31" t="s">
        <v>2602</v>
      </c>
      <c r="C10" s="29">
        <v>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35">
      <c r="B11" s="31" t="s">
        <v>2899</v>
      </c>
      <c r="C11" s="29">
        <v>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35">
      <c r="B12" s="31" t="s">
        <v>2607</v>
      </c>
      <c r="C12" s="29">
        <v>76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35">
      <c r="B13" s="31" t="s">
        <v>20</v>
      </c>
      <c r="C13" s="29">
        <v>1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35">
      <c r="B14" s="31" t="s">
        <v>2599</v>
      </c>
      <c r="C14" s="29">
        <v>103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35">
      <c r="B15" s="31" t="s">
        <v>3050</v>
      </c>
      <c r="C15" s="29">
        <v>5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35">
      <c r="B16" s="31" t="s">
        <v>2827</v>
      </c>
      <c r="C16" s="29">
        <v>17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35">
      <c r="B17" s="31" t="s">
        <v>3752</v>
      </c>
      <c r="C17" s="29">
        <v>12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35">
      <c r="B18" s="28" t="s">
        <v>25</v>
      </c>
      <c r="C18" s="29">
        <v>280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35"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35"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35"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7318-F146-4BB6-B1D9-0183295A2FF8}">
  <dimension ref="B1:Q42"/>
  <sheetViews>
    <sheetView showGridLines="0" zoomScale="85" zoomScaleNormal="85" workbookViewId="0">
      <selection activeCell="H26" sqref="H26"/>
    </sheetView>
  </sheetViews>
  <sheetFormatPr defaultRowHeight="14.5" x14ac:dyDescent="0.35"/>
  <cols>
    <col min="2" max="2" width="21.81640625" bestFit="1" customWidth="1"/>
    <col min="3" max="3" width="6.81640625" bestFit="1" customWidth="1"/>
  </cols>
  <sheetData>
    <row r="1" spans="2:17" x14ac:dyDescent="0.35"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2:17" x14ac:dyDescent="0.3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7" x14ac:dyDescent="0.35">
      <c r="B3" s="27" t="s">
        <v>0</v>
      </c>
      <c r="C3" t="s">
        <v>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2:17" x14ac:dyDescent="0.35">
      <c r="B4" s="28" t="s">
        <v>2</v>
      </c>
      <c r="C4" s="29">
        <v>18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7" x14ac:dyDescent="0.35">
      <c r="B5" s="31" t="s">
        <v>3</v>
      </c>
      <c r="C5" s="29">
        <v>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35">
      <c r="B6" s="31" t="s">
        <v>4</v>
      </c>
      <c r="C6" s="29">
        <v>15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35">
      <c r="B7" s="31" t="s">
        <v>5</v>
      </c>
      <c r="C7" s="29">
        <v>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35">
      <c r="B8" s="31" t="s">
        <v>6</v>
      </c>
      <c r="C8" s="29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35">
      <c r="B9" s="28" t="s">
        <v>7</v>
      </c>
      <c r="C9" s="29">
        <v>280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35">
      <c r="B10" s="31" t="s">
        <v>8</v>
      </c>
      <c r="C10" s="29">
        <v>1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35">
      <c r="B11" s="31" t="s">
        <v>3</v>
      </c>
      <c r="C11" s="29">
        <v>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35">
      <c r="B12" s="31" t="s">
        <v>4</v>
      </c>
      <c r="C12" s="29">
        <v>119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35">
      <c r="B13" s="31" t="s">
        <v>9</v>
      </c>
      <c r="C13" s="29">
        <v>44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35">
      <c r="B14" s="31" t="s">
        <v>5</v>
      </c>
      <c r="C14" s="29">
        <v>15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35">
      <c r="B15" s="31" t="s">
        <v>10</v>
      </c>
      <c r="C15" s="29">
        <v>3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35">
      <c r="B16" s="31" t="s">
        <v>11</v>
      </c>
      <c r="C16" s="29">
        <v>5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35">
      <c r="B17" s="31" t="s">
        <v>12</v>
      </c>
      <c r="C17" s="29">
        <v>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35">
      <c r="B18" s="31" t="s">
        <v>13</v>
      </c>
      <c r="C18" s="29">
        <v>64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35">
      <c r="B19" s="31" t="s">
        <v>14</v>
      </c>
      <c r="C19" s="29">
        <v>2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35">
      <c r="B20" s="31" t="s">
        <v>15</v>
      </c>
      <c r="C20" s="29">
        <v>4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35">
      <c r="B21" s="31" t="s">
        <v>16</v>
      </c>
      <c r="C21" s="29">
        <v>7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35">
      <c r="B22" s="31" t="s">
        <v>6</v>
      </c>
      <c r="C22" s="29">
        <v>1</v>
      </c>
    </row>
    <row r="23" spans="2:17" x14ac:dyDescent="0.35">
      <c r="B23" s="31" t="s">
        <v>17</v>
      </c>
      <c r="C23" s="29">
        <v>3</v>
      </c>
    </row>
    <row r="24" spans="2:17" x14ac:dyDescent="0.35">
      <c r="B24" s="31" t="s">
        <v>18</v>
      </c>
      <c r="C24" s="29">
        <v>1</v>
      </c>
    </row>
    <row r="25" spans="2:17" x14ac:dyDescent="0.35">
      <c r="B25" s="28" t="s">
        <v>19</v>
      </c>
      <c r="C25" s="29">
        <v>13</v>
      </c>
    </row>
    <row r="26" spans="2:17" x14ac:dyDescent="0.35">
      <c r="B26" s="31" t="s">
        <v>4</v>
      </c>
      <c r="C26" s="29">
        <v>5</v>
      </c>
    </row>
    <row r="27" spans="2:17" x14ac:dyDescent="0.35">
      <c r="B27" s="31" t="s">
        <v>5</v>
      </c>
      <c r="C27" s="29">
        <v>1</v>
      </c>
    </row>
    <row r="28" spans="2:17" x14ac:dyDescent="0.35">
      <c r="B28" s="31" t="s">
        <v>719</v>
      </c>
      <c r="C28" s="29">
        <v>1</v>
      </c>
    </row>
    <row r="29" spans="2:17" x14ac:dyDescent="0.35">
      <c r="B29" s="31" t="s">
        <v>13</v>
      </c>
      <c r="C29" s="29">
        <v>6</v>
      </c>
    </row>
    <row r="30" spans="2:17" x14ac:dyDescent="0.35">
      <c r="B30" s="28" t="s">
        <v>20</v>
      </c>
      <c r="C30" s="29">
        <v>42</v>
      </c>
    </row>
    <row r="31" spans="2:17" x14ac:dyDescent="0.35">
      <c r="B31" s="31" t="s">
        <v>3</v>
      </c>
      <c r="C31" s="29">
        <v>9</v>
      </c>
    </row>
    <row r="32" spans="2:17" x14ac:dyDescent="0.35">
      <c r="B32" s="31" t="s">
        <v>4</v>
      </c>
      <c r="C32" s="29">
        <v>14</v>
      </c>
    </row>
    <row r="33" spans="2:3" x14ac:dyDescent="0.35">
      <c r="B33" s="31" t="s">
        <v>9</v>
      </c>
      <c r="C33" s="29">
        <v>3</v>
      </c>
    </row>
    <row r="34" spans="2:3" x14ac:dyDescent="0.35">
      <c r="B34" s="31" t="s">
        <v>5</v>
      </c>
      <c r="C34" s="29">
        <v>2</v>
      </c>
    </row>
    <row r="35" spans="2:3" x14ac:dyDescent="0.35">
      <c r="B35" s="31" t="s">
        <v>21</v>
      </c>
      <c r="C35" s="29">
        <v>1</v>
      </c>
    </row>
    <row r="36" spans="2:3" x14ac:dyDescent="0.35">
      <c r="B36" s="31" t="s">
        <v>22</v>
      </c>
      <c r="C36" s="29">
        <v>2</v>
      </c>
    </row>
    <row r="37" spans="2:3" x14ac:dyDescent="0.35">
      <c r="B37" s="31" t="s">
        <v>13</v>
      </c>
      <c r="C37" s="29">
        <v>6</v>
      </c>
    </row>
    <row r="38" spans="2:3" x14ac:dyDescent="0.35">
      <c r="B38" s="31" t="s">
        <v>14</v>
      </c>
      <c r="C38" s="29">
        <v>1</v>
      </c>
    </row>
    <row r="39" spans="2:3" x14ac:dyDescent="0.35">
      <c r="B39" s="31" t="s">
        <v>23</v>
      </c>
      <c r="C39" s="29">
        <v>1</v>
      </c>
    </row>
    <row r="40" spans="2:3" x14ac:dyDescent="0.35">
      <c r="B40" s="31" t="s">
        <v>6</v>
      </c>
      <c r="C40" s="29">
        <v>3</v>
      </c>
    </row>
    <row r="41" spans="2:3" x14ac:dyDescent="0.35">
      <c r="B41" s="28" t="s">
        <v>24</v>
      </c>
      <c r="C41" s="29"/>
    </row>
    <row r="42" spans="2:3" x14ac:dyDescent="0.35">
      <c r="B42" s="28" t="s">
        <v>25</v>
      </c>
      <c r="C42" s="29">
        <v>353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0D84-8DCC-419B-9982-2557C1D8E4F1}">
  <dimension ref="A1:N361"/>
  <sheetViews>
    <sheetView workbookViewId="0">
      <selection activeCell="I2" sqref="I2"/>
    </sheetView>
  </sheetViews>
  <sheetFormatPr defaultRowHeight="14.5" x14ac:dyDescent="0.35"/>
  <cols>
    <col min="1" max="1" width="17.36328125" customWidth="1"/>
    <col min="2" max="2" width="13.54296875" bestFit="1" customWidth="1"/>
    <col min="4" max="4" width="9.453125" bestFit="1" customWidth="1"/>
    <col min="5" max="5" width="10.36328125" bestFit="1" customWidth="1"/>
    <col min="6" max="6" width="42.453125" bestFit="1" customWidth="1"/>
    <col min="7" max="7" width="42.453125" customWidth="1"/>
    <col min="8" max="8" width="16.36328125" bestFit="1" customWidth="1"/>
    <col min="9" max="9" width="18.54296875" bestFit="1" customWidth="1"/>
    <col min="10" max="10" width="11.6328125" bestFit="1" customWidth="1"/>
    <col min="11" max="11" width="17.54296875" bestFit="1" customWidth="1"/>
    <col min="12" max="12" width="36.36328125" bestFit="1" customWidth="1"/>
    <col min="13" max="13" width="7.6328125" bestFit="1" customWidth="1"/>
    <col min="14" max="14" width="32.08984375" bestFit="1" customWidth="1"/>
  </cols>
  <sheetData>
    <row r="1" spans="1:14" x14ac:dyDescent="0.35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3" t="s">
        <v>31</v>
      </c>
      <c r="G1" s="1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</row>
    <row r="2" spans="1:14" ht="26.5" x14ac:dyDescent="0.35">
      <c r="A2" s="6" t="s">
        <v>40</v>
      </c>
      <c r="B2" s="6" t="s">
        <v>40</v>
      </c>
      <c r="C2" s="6" t="s">
        <v>41</v>
      </c>
      <c r="D2" s="7">
        <v>5.32348</v>
      </c>
      <c r="E2" s="7">
        <v>52.064830000000001</v>
      </c>
      <c r="F2" s="8"/>
      <c r="G2" s="8"/>
      <c r="H2" s="8" t="s">
        <v>4</v>
      </c>
      <c r="I2" s="8" t="s">
        <v>7</v>
      </c>
      <c r="J2" s="8" t="s">
        <v>42</v>
      </c>
      <c r="K2" s="8" t="s">
        <v>43</v>
      </c>
      <c r="L2" s="5" t="s">
        <v>44</v>
      </c>
      <c r="M2" s="5" t="s">
        <v>45</v>
      </c>
      <c r="N2" s="5" t="s">
        <v>41</v>
      </c>
    </row>
    <row r="3" spans="1:14" x14ac:dyDescent="0.35">
      <c r="A3" s="6" t="s">
        <v>46</v>
      </c>
      <c r="B3" s="6" t="s">
        <v>46</v>
      </c>
      <c r="C3" s="6" t="s">
        <v>47</v>
      </c>
      <c r="D3" s="7">
        <v>5.1783700000000001</v>
      </c>
      <c r="E3" s="7">
        <v>52.061050000000002</v>
      </c>
      <c r="F3" s="8"/>
      <c r="G3" s="8"/>
      <c r="H3" s="8" t="s">
        <v>4</v>
      </c>
      <c r="I3" s="8" t="s">
        <v>7</v>
      </c>
      <c r="J3" s="8" t="s">
        <v>48</v>
      </c>
      <c r="K3" s="8" t="s">
        <v>49</v>
      </c>
      <c r="L3" s="5" t="s">
        <v>50</v>
      </c>
      <c r="M3" s="5" t="s">
        <v>51</v>
      </c>
      <c r="N3" s="5" t="s">
        <v>47</v>
      </c>
    </row>
    <row r="4" spans="1:14" x14ac:dyDescent="0.35">
      <c r="A4" s="6" t="s">
        <v>52</v>
      </c>
      <c r="B4" s="6" t="s">
        <v>52</v>
      </c>
      <c r="C4" s="6" t="s">
        <v>53</v>
      </c>
      <c r="D4" s="7">
        <v>5.4644300000000001</v>
      </c>
      <c r="E4" s="7">
        <v>52.052160000000001</v>
      </c>
      <c r="F4" s="8"/>
      <c r="G4" s="8"/>
      <c r="H4" s="8" t="s">
        <v>9</v>
      </c>
      <c r="I4" s="8" t="s">
        <v>7</v>
      </c>
      <c r="J4" s="8" t="s">
        <v>54</v>
      </c>
      <c r="K4" s="8" t="s">
        <v>55</v>
      </c>
      <c r="L4" s="5" t="s">
        <v>56</v>
      </c>
      <c r="M4" s="5" t="s">
        <v>57</v>
      </c>
      <c r="N4" s="5" t="s">
        <v>58</v>
      </c>
    </row>
    <row r="5" spans="1:14" x14ac:dyDescent="0.35">
      <c r="A5" s="6" t="s">
        <v>59</v>
      </c>
      <c r="B5" s="6" t="s">
        <v>59</v>
      </c>
      <c r="C5" s="6" t="s">
        <v>60</v>
      </c>
      <c r="D5" s="7">
        <v>5.3519100000000002</v>
      </c>
      <c r="E5" s="7">
        <v>52.066409999999998</v>
      </c>
      <c r="F5" s="8"/>
      <c r="G5" s="8"/>
      <c r="H5" s="8" t="s">
        <v>4</v>
      </c>
      <c r="I5" s="8" t="s">
        <v>7</v>
      </c>
      <c r="J5" s="8" t="s">
        <v>61</v>
      </c>
      <c r="K5" s="8" t="s">
        <v>62</v>
      </c>
      <c r="L5" s="5" t="s">
        <v>63</v>
      </c>
      <c r="M5" s="5" t="s">
        <v>64</v>
      </c>
      <c r="N5" s="5" t="s">
        <v>60</v>
      </c>
    </row>
    <row r="6" spans="1:14" ht="26.5" x14ac:dyDescent="0.35">
      <c r="A6" s="6" t="s">
        <v>65</v>
      </c>
      <c r="B6" s="6" t="s">
        <v>65</v>
      </c>
      <c r="C6" s="6" t="s">
        <v>66</v>
      </c>
      <c r="D6" s="7">
        <v>4.7670899999999996</v>
      </c>
      <c r="E6" s="7">
        <v>52.93085</v>
      </c>
      <c r="F6" s="8"/>
      <c r="G6" s="8"/>
      <c r="H6" s="8" t="s">
        <v>4</v>
      </c>
      <c r="I6" s="8" t="s">
        <v>7</v>
      </c>
      <c r="J6" s="8" t="s">
        <v>67</v>
      </c>
      <c r="K6" s="8" t="s">
        <v>68</v>
      </c>
      <c r="L6" s="5" t="s">
        <v>69</v>
      </c>
      <c r="M6" s="5" t="s">
        <v>70</v>
      </c>
      <c r="N6" s="5" t="s">
        <v>71</v>
      </c>
    </row>
    <row r="7" spans="1:14" ht="39.5" x14ac:dyDescent="0.35">
      <c r="A7" s="6" t="s">
        <v>72</v>
      </c>
      <c r="B7" s="6" t="s">
        <v>72</v>
      </c>
      <c r="C7" s="6" t="s">
        <v>73</v>
      </c>
      <c r="D7" s="7">
        <v>4.8042100000000003</v>
      </c>
      <c r="E7" s="7">
        <v>52.850270000000002</v>
      </c>
      <c r="F7" s="8"/>
      <c r="G7" s="8"/>
      <c r="H7" s="8" t="s">
        <v>9</v>
      </c>
      <c r="I7" s="8" t="s">
        <v>7</v>
      </c>
      <c r="J7" s="8" t="s">
        <v>74</v>
      </c>
      <c r="K7" s="8" t="s">
        <v>75</v>
      </c>
      <c r="L7" s="5" t="s">
        <v>76</v>
      </c>
      <c r="M7" s="5" t="s">
        <v>77</v>
      </c>
      <c r="N7" s="5" t="s">
        <v>78</v>
      </c>
    </row>
    <row r="8" spans="1:14" ht="26.5" x14ac:dyDescent="0.35">
      <c r="A8" s="6" t="s">
        <v>79</v>
      </c>
      <c r="B8" s="6" t="s">
        <v>79</v>
      </c>
      <c r="C8" s="6" t="s">
        <v>80</v>
      </c>
      <c r="D8" s="7">
        <v>4.8060580000000002</v>
      </c>
      <c r="E8" s="7">
        <v>52.782234000000003</v>
      </c>
      <c r="F8" s="8"/>
      <c r="G8" s="8"/>
      <c r="H8" s="8" t="s">
        <v>4</v>
      </c>
      <c r="I8" s="8" t="s">
        <v>7</v>
      </c>
      <c r="J8" s="8" t="s">
        <v>81</v>
      </c>
      <c r="K8" s="8" t="s">
        <v>82</v>
      </c>
      <c r="L8" s="5" t="s">
        <v>83</v>
      </c>
      <c r="M8" s="5" t="s">
        <v>84</v>
      </c>
      <c r="N8" s="5" t="s">
        <v>85</v>
      </c>
    </row>
    <row r="9" spans="1:14" ht="26.5" x14ac:dyDescent="0.35">
      <c r="A9" s="6" t="s">
        <v>86</v>
      </c>
      <c r="B9" s="6" t="s">
        <v>86</v>
      </c>
      <c r="C9" s="6" t="s">
        <v>87</v>
      </c>
      <c r="D9" s="7">
        <v>4.8333304999999998</v>
      </c>
      <c r="E9" s="7">
        <v>52.690112720000002</v>
      </c>
      <c r="F9" s="8"/>
      <c r="G9" s="8"/>
      <c r="H9" s="8" t="s">
        <v>4</v>
      </c>
      <c r="I9" s="8" t="s">
        <v>7</v>
      </c>
      <c r="J9" s="8" t="s">
        <v>88</v>
      </c>
      <c r="K9" s="8" t="s">
        <v>89</v>
      </c>
      <c r="L9" s="5" t="s">
        <v>90</v>
      </c>
      <c r="M9" s="5" t="s">
        <v>91</v>
      </c>
      <c r="N9" s="5" t="s">
        <v>87</v>
      </c>
    </row>
    <row r="10" spans="1:14" ht="39.5" x14ac:dyDescent="0.35">
      <c r="A10" s="6" t="s">
        <v>92</v>
      </c>
      <c r="B10" s="6" t="s">
        <v>92</v>
      </c>
      <c r="C10" s="6" t="s">
        <v>93</v>
      </c>
      <c r="D10" s="7">
        <v>4.7410290000000002</v>
      </c>
      <c r="E10" s="7">
        <v>52.642274</v>
      </c>
      <c r="F10" s="8"/>
      <c r="G10" s="8"/>
      <c r="H10" s="8" t="s">
        <v>4</v>
      </c>
      <c r="I10" s="8" t="s">
        <v>7</v>
      </c>
      <c r="J10" s="8" t="s">
        <v>94</v>
      </c>
      <c r="K10" s="8" t="s">
        <v>95</v>
      </c>
      <c r="L10" s="5" t="s">
        <v>96</v>
      </c>
      <c r="M10" s="5" t="s">
        <v>97</v>
      </c>
      <c r="N10" s="5" t="s">
        <v>98</v>
      </c>
    </row>
    <row r="11" spans="1:14" x14ac:dyDescent="0.35">
      <c r="A11" s="6" t="s">
        <v>99</v>
      </c>
      <c r="B11" s="6" t="s">
        <v>99</v>
      </c>
      <c r="C11" s="6" t="s">
        <v>100</v>
      </c>
      <c r="D11" s="7">
        <v>4.66536974</v>
      </c>
      <c r="E11" s="7">
        <v>52.562069569999998</v>
      </c>
      <c r="F11" s="8"/>
      <c r="G11" s="8"/>
      <c r="H11" s="8" t="s">
        <v>4</v>
      </c>
      <c r="I11" s="8" t="s">
        <v>7</v>
      </c>
      <c r="J11" s="8" t="s">
        <v>101</v>
      </c>
      <c r="K11" s="8" t="s">
        <v>102</v>
      </c>
      <c r="L11" s="5" t="s">
        <v>103</v>
      </c>
      <c r="M11" s="5" t="s">
        <v>104</v>
      </c>
      <c r="N11" s="5" t="s">
        <v>105</v>
      </c>
    </row>
    <row r="12" spans="1:14" ht="39.5" x14ac:dyDescent="0.35">
      <c r="A12" s="6" t="s">
        <v>106</v>
      </c>
      <c r="B12" s="6" t="s">
        <v>106</v>
      </c>
      <c r="C12" s="6" t="s">
        <v>107</v>
      </c>
      <c r="D12" s="7">
        <v>4.6717320000000004</v>
      </c>
      <c r="E12" s="7">
        <v>52.483272999999997</v>
      </c>
      <c r="F12" s="8"/>
      <c r="G12" s="8"/>
      <c r="H12" s="8" t="s">
        <v>4</v>
      </c>
      <c r="I12" s="8" t="s">
        <v>7</v>
      </c>
      <c r="J12" s="8" t="s">
        <v>108</v>
      </c>
      <c r="K12" s="8" t="s">
        <v>109</v>
      </c>
      <c r="L12" s="5" t="s">
        <v>110</v>
      </c>
      <c r="M12" s="5" t="s">
        <v>111</v>
      </c>
      <c r="N12" s="5" t="s">
        <v>112</v>
      </c>
    </row>
    <row r="13" spans="1:14" ht="39.5" x14ac:dyDescent="0.35">
      <c r="A13" s="6" t="s">
        <v>113</v>
      </c>
      <c r="B13" s="6" t="s">
        <v>113</v>
      </c>
      <c r="C13" s="6" t="s">
        <v>114</v>
      </c>
      <c r="D13" s="7">
        <v>4.6533199999999999</v>
      </c>
      <c r="E13" s="7">
        <v>52.462833000000003</v>
      </c>
      <c r="F13" s="8"/>
      <c r="G13" s="8"/>
      <c r="H13" s="8" t="s">
        <v>6</v>
      </c>
      <c r="I13" s="8" t="s">
        <v>20</v>
      </c>
      <c r="J13" s="8" t="s">
        <v>115</v>
      </c>
      <c r="K13" s="8" t="s">
        <v>116</v>
      </c>
      <c r="L13" s="5" t="s">
        <v>117</v>
      </c>
      <c r="M13" s="5" t="s">
        <v>118</v>
      </c>
      <c r="N13" s="5" t="s">
        <v>119</v>
      </c>
    </row>
    <row r="14" spans="1:14" ht="26.5" x14ac:dyDescent="0.35">
      <c r="A14" s="6" t="s">
        <v>120</v>
      </c>
      <c r="B14" s="6" t="s">
        <v>120</v>
      </c>
      <c r="C14" s="6" t="s">
        <v>121</v>
      </c>
      <c r="D14" s="7">
        <v>4.6345679999999998</v>
      </c>
      <c r="E14" s="7">
        <v>52.454459999999997</v>
      </c>
      <c r="F14" s="8"/>
      <c r="G14" s="8"/>
      <c r="H14" s="8" t="s">
        <v>11</v>
      </c>
      <c r="I14" s="8" t="s">
        <v>7</v>
      </c>
      <c r="J14" s="8" t="s">
        <v>122</v>
      </c>
      <c r="K14" s="8" t="s">
        <v>123</v>
      </c>
      <c r="L14" s="5" t="s">
        <v>124</v>
      </c>
      <c r="M14" s="5" t="s">
        <v>125</v>
      </c>
      <c r="N14" s="5" t="s">
        <v>126</v>
      </c>
    </row>
    <row r="15" spans="1:14" ht="26.5" x14ac:dyDescent="0.35">
      <c r="A15" s="6" t="s">
        <v>127</v>
      </c>
      <c r="B15" s="6" t="s">
        <v>127</v>
      </c>
      <c r="C15" s="6" t="s">
        <v>128</v>
      </c>
      <c r="D15" s="7">
        <v>4.7014899999999997</v>
      </c>
      <c r="E15" s="7">
        <v>52.522399999999998</v>
      </c>
      <c r="F15" s="8"/>
      <c r="G15" s="8"/>
      <c r="H15" s="8" t="s">
        <v>13</v>
      </c>
      <c r="I15" s="8" t="s">
        <v>20</v>
      </c>
      <c r="J15" s="8" t="s">
        <v>129</v>
      </c>
      <c r="K15" s="8" t="s">
        <v>130</v>
      </c>
      <c r="L15" s="5" t="s">
        <v>131</v>
      </c>
      <c r="M15" s="5" t="s">
        <v>132</v>
      </c>
      <c r="N15" s="5" t="s">
        <v>133</v>
      </c>
    </row>
    <row r="16" spans="1:14" ht="52.5" x14ac:dyDescent="0.35">
      <c r="A16" s="6" t="s">
        <v>134</v>
      </c>
      <c r="B16" s="6" t="s">
        <v>134</v>
      </c>
      <c r="C16" s="6" t="s">
        <v>135</v>
      </c>
      <c r="D16" s="7">
        <v>4.7710749999999997</v>
      </c>
      <c r="E16" s="7">
        <v>52.493504999999999</v>
      </c>
      <c r="F16" s="8"/>
      <c r="G16" s="8"/>
      <c r="H16" s="8" t="s">
        <v>14</v>
      </c>
      <c r="I16" s="8" t="s">
        <v>20</v>
      </c>
      <c r="J16" s="8" t="s">
        <v>136</v>
      </c>
      <c r="K16" s="8" t="s">
        <v>137</v>
      </c>
      <c r="L16" s="5" t="s">
        <v>138</v>
      </c>
      <c r="M16" s="5" t="s">
        <v>139</v>
      </c>
      <c r="N16" s="5" t="s">
        <v>140</v>
      </c>
    </row>
    <row r="17" spans="1:14" x14ac:dyDescent="0.35">
      <c r="A17" s="6" t="s">
        <v>141</v>
      </c>
      <c r="B17" s="6" t="s">
        <v>141</v>
      </c>
      <c r="C17" s="6" t="s">
        <v>142</v>
      </c>
      <c r="D17" s="7">
        <v>4.9967600000000001</v>
      </c>
      <c r="E17" s="7">
        <v>52.578830000000004</v>
      </c>
      <c r="F17" s="8"/>
      <c r="G17" s="8"/>
      <c r="H17" s="8" t="s">
        <v>4</v>
      </c>
      <c r="I17" s="8" t="s">
        <v>7</v>
      </c>
      <c r="J17" s="8" t="s">
        <v>143</v>
      </c>
      <c r="K17" s="8" t="s">
        <v>144</v>
      </c>
      <c r="L17" s="5" t="s">
        <v>145</v>
      </c>
      <c r="M17" s="5" t="s">
        <v>146</v>
      </c>
      <c r="N17" s="5" t="s">
        <v>147</v>
      </c>
    </row>
    <row r="18" spans="1:14" ht="26.5" x14ac:dyDescent="0.35">
      <c r="A18" s="6" t="s">
        <v>148</v>
      </c>
      <c r="B18" s="6" t="s">
        <v>148</v>
      </c>
      <c r="C18" s="6" t="s">
        <v>149</v>
      </c>
      <c r="D18" s="7">
        <v>4.8322545100000003</v>
      </c>
      <c r="E18" s="7">
        <v>52.458037509999997</v>
      </c>
      <c r="F18" s="8"/>
      <c r="G18" s="8"/>
      <c r="H18" s="8" t="s">
        <v>9</v>
      </c>
      <c r="I18" s="8" t="s">
        <v>7</v>
      </c>
      <c r="J18" s="8" t="s">
        <v>150</v>
      </c>
      <c r="K18" s="8" t="s">
        <v>151</v>
      </c>
      <c r="L18" s="5" t="s">
        <v>152</v>
      </c>
      <c r="M18" s="5" t="s">
        <v>153</v>
      </c>
      <c r="N18" s="5" t="s">
        <v>154</v>
      </c>
    </row>
    <row r="19" spans="1:14" ht="26.5" x14ac:dyDescent="0.35">
      <c r="A19" s="9" t="s">
        <v>155</v>
      </c>
      <c r="B19" s="9" t="s">
        <v>155</v>
      </c>
      <c r="C19" s="9" t="s">
        <v>156</v>
      </c>
      <c r="D19" s="10">
        <v>4.9700879999999996</v>
      </c>
      <c r="E19" s="10">
        <v>52.511271999999998</v>
      </c>
      <c r="F19" s="11"/>
      <c r="G19" s="11"/>
      <c r="H19" s="11" t="e">
        <v>#N/A</v>
      </c>
      <c r="I19" s="11" t="e">
        <v>#N/A</v>
      </c>
      <c r="J19" s="11" t="e">
        <v>#N/A</v>
      </c>
      <c r="K19" s="11" t="e">
        <v>#N/A</v>
      </c>
      <c r="L19" s="12" t="e">
        <v>#N/A</v>
      </c>
      <c r="M19" s="12" t="e">
        <v>#N/A</v>
      </c>
      <c r="N19" s="12" t="e">
        <v>#N/A</v>
      </c>
    </row>
    <row r="20" spans="1:14" ht="26.5" x14ac:dyDescent="0.35">
      <c r="A20" s="6" t="s">
        <v>157</v>
      </c>
      <c r="B20" s="6" t="s">
        <v>157</v>
      </c>
      <c r="C20" s="6" t="s">
        <v>158</v>
      </c>
      <c r="D20" s="7">
        <v>5.00962</v>
      </c>
      <c r="E20" s="7">
        <v>52.241950000000003</v>
      </c>
      <c r="F20" s="8"/>
      <c r="G20" s="8"/>
      <c r="H20" s="8" t="s">
        <v>9</v>
      </c>
      <c r="I20" s="8" t="s">
        <v>7</v>
      </c>
      <c r="J20" s="8" t="s">
        <v>159</v>
      </c>
      <c r="K20" s="8" t="s">
        <v>160</v>
      </c>
      <c r="L20" s="5" t="s">
        <v>161</v>
      </c>
      <c r="M20" s="5" t="s">
        <v>162</v>
      </c>
      <c r="N20" s="5" t="s">
        <v>163</v>
      </c>
    </row>
    <row r="21" spans="1:14" x14ac:dyDescent="0.35">
      <c r="A21" s="6" t="s">
        <v>164</v>
      </c>
      <c r="B21" s="6" t="s">
        <v>164</v>
      </c>
      <c r="C21" s="6" t="s">
        <v>165</v>
      </c>
      <c r="D21" s="7">
        <v>4.955165</v>
      </c>
      <c r="E21" s="7">
        <v>52.306603000000003</v>
      </c>
      <c r="F21" s="8"/>
      <c r="G21" s="8"/>
      <c r="H21" s="8" t="s">
        <v>13</v>
      </c>
      <c r="I21" s="8" t="s">
        <v>7</v>
      </c>
      <c r="J21" s="8" t="s">
        <v>166</v>
      </c>
      <c r="K21" s="8" t="s">
        <v>167</v>
      </c>
      <c r="L21" s="5" t="s">
        <v>168</v>
      </c>
      <c r="M21" s="5" t="s">
        <v>169</v>
      </c>
      <c r="N21" s="5" t="s">
        <v>170</v>
      </c>
    </row>
    <row r="22" spans="1:14" ht="26.5" x14ac:dyDescent="0.35">
      <c r="A22" s="6" t="s">
        <v>171</v>
      </c>
      <c r="B22" s="6" t="s">
        <v>171</v>
      </c>
      <c r="C22" s="6" t="s">
        <v>172</v>
      </c>
      <c r="D22" s="7">
        <v>4.6307429999999998</v>
      </c>
      <c r="E22" s="7">
        <v>52.407770999999997</v>
      </c>
      <c r="F22" s="8"/>
      <c r="G22" s="8"/>
      <c r="H22" s="8" t="s">
        <v>11</v>
      </c>
      <c r="I22" s="8" t="s">
        <v>7</v>
      </c>
      <c r="J22" s="8" t="s">
        <v>173</v>
      </c>
      <c r="K22" s="8" t="s">
        <v>174</v>
      </c>
      <c r="L22" s="5" t="s">
        <v>175</v>
      </c>
      <c r="M22" s="5" t="s">
        <v>176</v>
      </c>
      <c r="N22" s="5" t="s">
        <v>177</v>
      </c>
    </row>
    <row r="23" spans="1:14" ht="26.5" x14ac:dyDescent="0.35">
      <c r="A23" s="6" t="s">
        <v>178</v>
      </c>
      <c r="B23" s="6" t="s">
        <v>178</v>
      </c>
      <c r="C23" s="6" t="s">
        <v>179</v>
      </c>
      <c r="D23" s="7">
        <v>4.5279350000000003</v>
      </c>
      <c r="E23" s="7">
        <v>52.376314999999998</v>
      </c>
      <c r="F23" s="8"/>
      <c r="G23" s="8"/>
      <c r="H23" s="8" t="s">
        <v>13</v>
      </c>
      <c r="I23" s="8" t="s">
        <v>7</v>
      </c>
      <c r="J23" s="8" t="s">
        <v>180</v>
      </c>
      <c r="K23" s="8" t="s">
        <v>181</v>
      </c>
      <c r="L23" s="5" t="s">
        <v>182</v>
      </c>
      <c r="M23" s="5" t="s">
        <v>183</v>
      </c>
      <c r="N23" s="5" t="s">
        <v>184</v>
      </c>
    </row>
    <row r="24" spans="1:14" x14ac:dyDescent="0.35">
      <c r="A24" s="6" t="s">
        <v>185</v>
      </c>
      <c r="B24" s="6" t="s">
        <v>185</v>
      </c>
      <c r="C24" s="6" t="s">
        <v>186</v>
      </c>
      <c r="D24" s="7">
        <v>4.596266</v>
      </c>
      <c r="E24" s="7">
        <v>52.393810999999999</v>
      </c>
      <c r="F24" s="8"/>
      <c r="G24" s="8"/>
      <c r="H24" s="8" t="s">
        <v>4</v>
      </c>
      <c r="I24" s="8" t="s">
        <v>7</v>
      </c>
      <c r="J24" s="8" t="s">
        <v>187</v>
      </c>
      <c r="K24" s="8" t="s">
        <v>188</v>
      </c>
      <c r="L24" s="5" t="s">
        <v>189</v>
      </c>
      <c r="M24" s="5" t="s">
        <v>190</v>
      </c>
      <c r="N24" s="5" t="s">
        <v>191</v>
      </c>
    </row>
    <row r="25" spans="1:14" ht="26.5" x14ac:dyDescent="0.35">
      <c r="A25" s="6" t="s">
        <v>192</v>
      </c>
      <c r="B25" s="6" t="s">
        <v>192</v>
      </c>
      <c r="C25" s="6" t="s">
        <v>193</v>
      </c>
      <c r="D25" s="7">
        <v>4.8378105400000004</v>
      </c>
      <c r="E25" s="7">
        <v>52.389256289999999</v>
      </c>
      <c r="F25" s="8"/>
      <c r="G25" s="8"/>
      <c r="H25" s="8" t="s">
        <v>13</v>
      </c>
      <c r="I25" s="8" t="s">
        <v>19</v>
      </c>
      <c r="J25" s="8" t="s">
        <v>194</v>
      </c>
      <c r="K25" s="8" t="s">
        <v>195</v>
      </c>
      <c r="L25" s="5" t="s">
        <v>196</v>
      </c>
      <c r="M25" s="5" t="s">
        <v>197</v>
      </c>
      <c r="N25" s="5" t="s">
        <v>198</v>
      </c>
    </row>
    <row r="26" spans="1:14" ht="26.5" x14ac:dyDescent="0.35">
      <c r="A26" s="6" t="s">
        <v>199</v>
      </c>
      <c r="B26" s="6" t="s">
        <v>199</v>
      </c>
      <c r="C26" s="6" t="s">
        <v>200</v>
      </c>
      <c r="D26" s="7">
        <v>4.7527815899999997</v>
      </c>
      <c r="E26" s="7">
        <v>52.385252059999999</v>
      </c>
      <c r="F26" s="8"/>
      <c r="G26" s="8"/>
      <c r="H26" s="8" t="s">
        <v>4</v>
      </c>
      <c r="I26" s="8" t="s">
        <v>7</v>
      </c>
      <c r="J26" s="8" t="s">
        <v>201</v>
      </c>
      <c r="K26" s="8" t="s">
        <v>202</v>
      </c>
      <c r="L26" s="5" t="s">
        <v>203</v>
      </c>
      <c r="M26" s="5" t="s">
        <v>204</v>
      </c>
      <c r="N26" s="5" t="s">
        <v>205</v>
      </c>
    </row>
    <row r="27" spans="1:14" ht="26.5" x14ac:dyDescent="0.35">
      <c r="A27" s="6" t="s">
        <v>206</v>
      </c>
      <c r="B27" s="6" t="s">
        <v>206</v>
      </c>
      <c r="C27" s="6" t="s">
        <v>207</v>
      </c>
      <c r="D27" s="7">
        <v>4.6075840000000001</v>
      </c>
      <c r="E27" s="7">
        <v>52.359963999999998</v>
      </c>
      <c r="F27" s="8"/>
      <c r="G27" s="8"/>
      <c r="H27" s="8" t="s">
        <v>13</v>
      </c>
      <c r="I27" s="8" t="s">
        <v>7</v>
      </c>
      <c r="J27" s="8" t="s">
        <v>208</v>
      </c>
      <c r="K27" s="8" t="s">
        <v>209</v>
      </c>
      <c r="L27" s="5" t="s">
        <v>210</v>
      </c>
      <c r="M27" s="5" t="s">
        <v>211</v>
      </c>
      <c r="N27" s="5" t="s">
        <v>212</v>
      </c>
    </row>
    <row r="28" spans="1:14" ht="26.5" x14ac:dyDescent="0.35">
      <c r="A28" s="6" t="s">
        <v>213</v>
      </c>
      <c r="B28" s="6" t="s">
        <v>213</v>
      </c>
      <c r="C28" s="6" t="s">
        <v>214</v>
      </c>
      <c r="D28" s="7">
        <v>5.1503399999999999</v>
      </c>
      <c r="E28" s="7">
        <v>52.289279999999998</v>
      </c>
      <c r="F28" s="8"/>
      <c r="G28" s="8"/>
      <c r="H28" s="8" t="s">
        <v>13</v>
      </c>
      <c r="I28" s="8" t="s">
        <v>7</v>
      </c>
      <c r="J28" s="8" t="s">
        <v>215</v>
      </c>
      <c r="K28" s="8" t="s">
        <v>216</v>
      </c>
      <c r="L28" s="5" t="s">
        <v>217</v>
      </c>
      <c r="M28" s="5" t="s">
        <v>218</v>
      </c>
      <c r="N28" s="5" t="s">
        <v>219</v>
      </c>
    </row>
    <row r="29" spans="1:14" x14ac:dyDescent="0.35">
      <c r="A29" s="6" t="s">
        <v>220</v>
      </c>
      <c r="B29" s="6" t="s">
        <v>220</v>
      </c>
      <c r="C29" s="6" t="s">
        <v>221</v>
      </c>
      <c r="D29" s="7">
        <v>5.2777399999999997</v>
      </c>
      <c r="E29" s="7">
        <v>52.209220000000002</v>
      </c>
      <c r="F29" s="8"/>
      <c r="G29" s="8"/>
      <c r="H29" s="8" t="s">
        <v>22</v>
      </c>
      <c r="I29" s="8" t="s">
        <v>20</v>
      </c>
      <c r="J29" s="8" t="s">
        <v>222</v>
      </c>
      <c r="K29" s="8" t="s">
        <v>223</v>
      </c>
      <c r="L29" s="5" t="s">
        <v>224</v>
      </c>
      <c r="M29" s="5" t="s">
        <v>225</v>
      </c>
      <c r="N29" s="5" t="s">
        <v>226</v>
      </c>
    </row>
    <row r="30" spans="1:14" ht="26.5" x14ac:dyDescent="0.35">
      <c r="A30" s="6" t="s">
        <v>227</v>
      </c>
      <c r="B30" s="6" t="s">
        <v>227</v>
      </c>
      <c r="C30" s="6" t="s">
        <v>228</v>
      </c>
      <c r="D30" s="7">
        <v>5.2201370000000002</v>
      </c>
      <c r="E30" s="7">
        <v>52.215909000000003</v>
      </c>
      <c r="F30" s="8"/>
      <c r="G30" s="8"/>
      <c r="H30" s="8" t="s">
        <v>22</v>
      </c>
      <c r="I30" s="8" t="s">
        <v>20</v>
      </c>
      <c r="J30" s="8" t="s">
        <v>229</v>
      </c>
      <c r="K30" s="8" t="s">
        <v>230</v>
      </c>
      <c r="L30" s="5" t="s">
        <v>231</v>
      </c>
      <c r="M30" s="5" t="s">
        <v>232</v>
      </c>
      <c r="N30" s="5" t="s">
        <v>233</v>
      </c>
    </row>
    <row r="31" spans="1:14" x14ac:dyDescent="0.35">
      <c r="A31" s="6" t="s">
        <v>234</v>
      </c>
      <c r="B31" s="6" t="s">
        <v>234</v>
      </c>
      <c r="C31" s="6" t="s">
        <v>235</v>
      </c>
      <c r="D31" s="7">
        <v>5.272526</v>
      </c>
      <c r="E31" s="7">
        <v>52.148530000000001</v>
      </c>
      <c r="F31" s="8"/>
      <c r="G31" s="8"/>
      <c r="H31" s="8" t="s">
        <v>9</v>
      </c>
      <c r="I31" s="8" t="s">
        <v>7</v>
      </c>
      <c r="J31" s="8" t="s">
        <v>236</v>
      </c>
      <c r="K31" s="8" t="s">
        <v>237</v>
      </c>
      <c r="L31" s="5" t="s">
        <v>238</v>
      </c>
      <c r="M31" s="5" t="s">
        <v>239</v>
      </c>
      <c r="N31" s="5" t="s">
        <v>240</v>
      </c>
    </row>
    <row r="32" spans="1:14" ht="26.5" x14ac:dyDescent="0.35">
      <c r="A32" s="6" t="s">
        <v>241</v>
      </c>
      <c r="B32" s="6" t="s">
        <v>241</v>
      </c>
      <c r="C32" s="6" t="s">
        <v>242</v>
      </c>
      <c r="D32" s="7">
        <v>5.1065196799999999</v>
      </c>
      <c r="E32" s="7">
        <v>52.102887189999997</v>
      </c>
      <c r="F32" s="8"/>
      <c r="G32" s="8"/>
      <c r="H32" s="8" t="s">
        <v>5</v>
      </c>
      <c r="I32" s="8" t="s">
        <v>7</v>
      </c>
      <c r="J32" s="8" t="s">
        <v>243</v>
      </c>
      <c r="K32" s="8" t="s">
        <v>244</v>
      </c>
      <c r="L32" s="5" t="s">
        <v>245</v>
      </c>
      <c r="M32" s="5" t="s">
        <v>246</v>
      </c>
      <c r="N32" s="5" t="s">
        <v>247</v>
      </c>
    </row>
    <row r="33" spans="1:14" ht="26.5" x14ac:dyDescent="0.35">
      <c r="A33" s="6" t="s">
        <v>248</v>
      </c>
      <c r="B33" s="6" t="s">
        <v>248</v>
      </c>
      <c r="C33" s="6" t="s">
        <v>249</v>
      </c>
      <c r="D33" s="7">
        <v>5.1065196799999999</v>
      </c>
      <c r="E33" s="7">
        <v>52.102887189999997</v>
      </c>
      <c r="F33" s="8"/>
      <c r="G33" s="8"/>
      <c r="H33" s="8" t="s">
        <v>5</v>
      </c>
      <c r="I33" s="8" t="s">
        <v>7</v>
      </c>
      <c r="J33" s="8" t="s">
        <v>250</v>
      </c>
      <c r="K33" s="8" t="s">
        <v>244</v>
      </c>
      <c r="L33" s="5" t="s">
        <v>245</v>
      </c>
      <c r="M33" s="5" t="s">
        <v>246</v>
      </c>
      <c r="N33" s="5" t="s">
        <v>247</v>
      </c>
    </row>
    <row r="34" spans="1:14" ht="26.5" x14ac:dyDescent="0.35">
      <c r="A34" s="6" t="s">
        <v>251</v>
      </c>
      <c r="B34" s="6" t="s">
        <v>251</v>
      </c>
      <c r="C34" s="6" t="s">
        <v>252</v>
      </c>
      <c r="D34" s="7">
        <v>5.1849100000000004</v>
      </c>
      <c r="E34" s="7">
        <v>52.200209999999998</v>
      </c>
      <c r="F34" s="8"/>
      <c r="G34" s="8"/>
      <c r="H34" s="8" t="s">
        <v>4</v>
      </c>
      <c r="I34" s="8" t="s">
        <v>19</v>
      </c>
      <c r="J34" s="8" t="s">
        <v>253</v>
      </c>
      <c r="K34" s="8" t="s">
        <v>254</v>
      </c>
      <c r="L34" s="5" t="s">
        <v>255</v>
      </c>
      <c r="M34" s="5" t="s">
        <v>256</v>
      </c>
      <c r="N34" s="5" t="s">
        <v>257</v>
      </c>
    </row>
    <row r="35" spans="1:14" ht="26.5" x14ac:dyDescent="0.35">
      <c r="A35" s="6" t="s">
        <v>258</v>
      </c>
      <c r="B35" s="6" t="s">
        <v>258</v>
      </c>
      <c r="C35" s="6" t="s">
        <v>259</v>
      </c>
      <c r="D35" s="7">
        <v>5.5529900000000003</v>
      </c>
      <c r="E35" s="7">
        <v>52.023850000000003</v>
      </c>
      <c r="F35" s="8"/>
      <c r="G35" s="8"/>
      <c r="H35" s="8" t="s">
        <v>13</v>
      </c>
      <c r="I35" s="8" t="s">
        <v>7</v>
      </c>
      <c r="J35" s="8" t="s">
        <v>260</v>
      </c>
      <c r="K35" s="8" t="s">
        <v>261</v>
      </c>
      <c r="L35" s="5" t="s">
        <v>262</v>
      </c>
      <c r="M35" s="5" t="s">
        <v>263</v>
      </c>
      <c r="N35" s="5" t="s">
        <v>259</v>
      </c>
    </row>
    <row r="36" spans="1:14" x14ac:dyDescent="0.35">
      <c r="A36" s="6" t="s">
        <v>264</v>
      </c>
      <c r="B36" s="6" t="s">
        <v>264</v>
      </c>
      <c r="C36" s="6" t="s">
        <v>265</v>
      </c>
      <c r="D36" s="7">
        <v>5.1713768099999999</v>
      </c>
      <c r="E36" s="7">
        <v>52.030570949999998</v>
      </c>
      <c r="F36" s="8"/>
      <c r="G36" s="8"/>
      <c r="H36" s="8" t="s">
        <v>5</v>
      </c>
      <c r="I36" s="8" t="s">
        <v>7</v>
      </c>
      <c r="J36" s="8" t="s">
        <v>266</v>
      </c>
      <c r="K36" s="8" t="s">
        <v>267</v>
      </c>
      <c r="L36" s="5" t="s">
        <v>268</v>
      </c>
      <c r="M36" s="5" t="s">
        <v>269</v>
      </c>
      <c r="N36" s="5" t="s">
        <v>265</v>
      </c>
    </row>
    <row r="37" spans="1:14" ht="26.5" x14ac:dyDescent="0.35">
      <c r="A37" s="6" t="s">
        <v>270</v>
      </c>
      <c r="B37" s="6" t="s">
        <v>270</v>
      </c>
      <c r="C37" s="6" t="s">
        <v>271</v>
      </c>
      <c r="D37" s="7">
        <v>5.2169699999999999</v>
      </c>
      <c r="E37" s="7">
        <v>51.939459999999997</v>
      </c>
      <c r="F37" s="8"/>
      <c r="G37" s="8"/>
      <c r="H37" s="8" t="s">
        <v>4</v>
      </c>
      <c r="I37" s="8" t="s">
        <v>7</v>
      </c>
      <c r="J37" s="8" t="s">
        <v>272</v>
      </c>
      <c r="K37" s="8" t="s">
        <v>273</v>
      </c>
      <c r="L37" s="5" t="s">
        <v>274</v>
      </c>
      <c r="M37" s="5" t="s">
        <v>275</v>
      </c>
      <c r="N37" s="5" t="s">
        <v>271</v>
      </c>
    </row>
    <row r="38" spans="1:14" x14ac:dyDescent="0.35">
      <c r="A38" s="6" t="s">
        <v>276</v>
      </c>
      <c r="B38" s="6" t="s">
        <v>276</v>
      </c>
      <c r="C38" s="6" t="s">
        <v>277</v>
      </c>
      <c r="D38" s="7">
        <v>5.0770099999999996</v>
      </c>
      <c r="E38" s="7">
        <v>52.31176</v>
      </c>
      <c r="F38" s="8"/>
      <c r="G38" s="8"/>
      <c r="H38" s="8" t="s">
        <v>9</v>
      </c>
      <c r="I38" s="8" t="s">
        <v>7</v>
      </c>
      <c r="J38" s="8" t="s">
        <v>278</v>
      </c>
      <c r="K38" s="8" t="s">
        <v>279</v>
      </c>
      <c r="L38" s="5" t="s">
        <v>280</v>
      </c>
      <c r="M38" s="5" t="s">
        <v>281</v>
      </c>
      <c r="N38" s="5" t="s">
        <v>277</v>
      </c>
    </row>
    <row r="39" spans="1:14" ht="26.5" x14ac:dyDescent="0.35">
      <c r="A39" s="6" t="s">
        <v>282</v>
      </c>
      <c r="B39" s="6" t="s">
        <v>282</v>
      </c>
      <c r="C39" s="6" t="s">
        <v>283</v>
      </c>
      <c r="D39" s="7">
        <v>4.5636150000000004</v>
      </c>
      <c r="E39" s="7">
        <v>52.240771000000002</v>
      </c>
      <c r="F39" s="8"/>
      <c r="G39" s="8"/>
      <c r="H39" s="8" t="s">
        <v>9</v>
      </c>
      <c r="I39" s="8" t="s">
        <v>7</v>
      </c>
      <c r="J39" s="8" t="s">
        <v>284</v>
      </c>
      <c r="K39" s="8" t="s">
        <v>285</v>
      </c>
      <c r="L39" s="5" t="s">
        <v>286</v>
      </c>
      <c r="M39" s="5" t="s">
        <v>287</v>
      </c>
      <c r="N39" s="5" t="s">
        <v>288</v>
      </c>
    </row>
    <row r="40" spans="1:14" ht="39.5" x14ac:dyDescent="0.35">
      <c r="A40" s="6" t="s">
        <v>289</v>
      </c>
      <c r="B40" s="6" t="s">
        <v>289</v>
      </c>
      <c r="C40" s="6" t="s">
        <v>290</v>
      </c>
      <c r="D40" s="7">
        <v>4.7019887000000002</v>
      </c>
      <c r="E40" s="7">
        <v>52.29340363</v>
      </c>
      <c r="F40" s="8"/>
      <c r="G40" s="8"/>
      <c r="H40" s="8" t="s">
        <v>13</v>
      </c>
      <c r="I40" s="8" t="s">
        <v>7</v>
      </c>
      <c r="J40" s="8" t="s">
        <v>291</v>
      </c>
      <c r="K40" s="8" t="s">
        <v>292</v>
      </c>
      <c r="L40" s="5" t="s">
        <v>293</v>
      </c>
      <c r="M40" s="5" t="s">
        <v>294</v>
      </c>
      <c r="N40" s="5" t="s">
        <v>295</v>
      </c>
    </row>
    <row r="41" spans="1:14" ht="39.5" x14ac:dyDescent="0.35">
      <c r="A41" s="6" t="s">
        <v>296</v>
      </c>
      <c r="B41" s="6" t="s">
        <v>296</v>
      </c>
      <c r="C41" s="6" t="s">
        <v>297</v>
      </c>
      <c r="D41" s="7">
        <v>4.7622783200000001</v>
      </c>
      <c r="E41" s="7">
        <v>52.30968111</v>
      </c>
      <c r="F41" s="8"/>
      <c r="G41" s="8"/>
      <c r="H41" s="8" t="s">
        <v>6</v>
      </c>
      <c r="I41" s="8" t="s">
        <v>20</v>
      </c>
      <c r="J41" s="8" t="s">
        <v>298</v>
      </c>
      <c r="K41" s="8" t="s">
        <v>116</v>
      </c>
      <c r="L41" s="5" t="s">
        <v>299</v>
      </c>
      <c r="M41" s="5" t="s">
        <v>300</v>
      </c>
      <c r="N41" s="5" t="s">
        <v>301</v>
      </c>
    </row>
    <row r="42" spans="1:14" ht="26.5" x14ac:dyDescent="0.35">
      <c r="A42" s="6" t="s">
        <v>302</v>
      </c>
      <c r="B42" s="6" t="s">
        <v>302</v>
      </c>
      <c r="C42" s="6" t="s">
        <v>303</v>
      </c>
      <c r="D42" s="7">
        <v>4.80945</v>
      </c>
      <c r="E42" s="7">
        <v>52.337679999999999</v>
      </c>
      <c r="F42" s="8"/>
      <c r="G42" s="8"/>
      <c r="H42" s="8" t="s">
        <v>12</v>
      </c>
      <c r="I42" s="8" t="s">
        <v>7</v>
      </c>
      <c r="J42" s="8" t="s">
        <v>304</v>
      </c>
      <c r="K42" s="8" t="s">
        <v>305</v>
      </c>
      <c r="L42" s="5" t="s">
        <v>306</v>
      </c>
      <c r="M42" s="5" t="s">
        <v>307</v>
      </c>
      <c r="N42" s="5" t="s">
        <v>198</v>
      </c>
    </row>
    <row r="43" spans="1:14" x14ac:dyDescent="0.35">
      <c r="A43" s="6" t="s">
        <v>308</v>
      </c>
      <c r="B43" s="6" t="s">
        <v>308</v>
      </c>
      <c r="C43" s="6" t="s">
        <v>309</v>
      </c>
      <c r="D43" s="7">
        <v>5.2361899999999997</v>
      </c>
      <c r="E43" s="7">
        <v>52.351300000000002</v>
      </c>
      <c r="F43" s="8"/>
      <c r="G43" s="8"/>
      <c r="H43" s="8" t="s">
        <v>4</v>
      </c>
      <c r="I43" s="8" t="s">
        <v>7</v>
      </c>
      <c r="J43" s="8" t="s">
        <v>310</v>
      </c>
      <c r="K43" s="8" t="s">
        <v>311</v>
      </c>
      <c r="L43" s="5" t="s">
        <v>312</v>
      </c>
      <c r="M43" s="5" t="s">
        <v>313</v>
      </c>
      <c r="N43" s="5" t="s">
        <v>314</v>
      </c>
    </row>
    <row r="44" spans="1:14" x14ac:dyDescent="0.35">
      <c r="A44" s="9" t="s">
        <v>315</v>
      </c>
      <c r="B44" s="9" t="s">
        <v>315</v>
      </c>
      <c r="C44" s="9" t="s">
        <v>316</v>
      </c>
      <c r="D44" s="10">
        <v>5.3722589999999997</v>
      </c>
      <c r="E44" s="10">
        <v>52.414892000000002</v>
      </c>
      <c r="F44" s="11"/>
      <c r="G44" s="11"/>
      <c r="H44" s="11" t="e">
        <v>#N/A</v>
      </c>
      <c r="I44" s="11" t="e">
        <v>#N/A</v>
      </c>
      <c r="J44" s="11" t="e">
        <v>#N/A</v>
      </c>
      <c r="K44" s="11" t="e">
        <v>#N/A</v>
      </c>
      <c r="L44" s="12" t="e">
        <v>#N/A</v>
      </c>
      <c r="M44" s="12" t="e">
        <v>#N/A</v>
      </c>
      <c r="N44" s="12" t="e">
        <v>#N/A</v>
      </c>
    </row>
    <row r="45" spans="1:14" x14ac:dyDescent="0.35">
      <c r="A45" s="6" t="s">
        <v>317</v>
      </c>
      <c r="B45" s="6" t="s">
        <v>317</v>
      </c>
      <c r="C45" s="6" t="s">
        <v>318</v>
      </c>
      <c r="D45" s="7">
        <v>5.47614</v>
      </c>
      <c r="E45" s="7">
        <v>52.494979999999998</v>
      </c>
      <c r="F45" s="8"/>
      <c r="G45" s="8"/>
      <c r="H45" s="8" t="s">
        <v>4</v>
      </c>
      <c r="I45" s="8" t="s">
        <v>7</v>
      </c>
      <c r="J45" s="8" t="s">
        <v>319</v>
      </c>
      <c r="K45" s="8" t="s">
        <v>320</v>
      </c>
      <c r="L45" s="5" t="s">
        <v>321</v>
      </c>
      <c r="M45" s="5" t="s">
        <v>322</v>
      </c>
      <c r="N45" s="5" t="s">
        <v>318</v>
      </c>
    </row>
    <row r="46" spans="1:14" ht="26.5" x14ac:dyDescent="0.35">
      <c r="A46" s="6" t="s">
        <v>323</v>
      </c>
      <c r="B46" s="6" t="s">
        <v>323</v>
      </c>
      <c r="C46" s="6" t="s">
        <v>324</v>
      </c>
      <c r="D46" s="7">
        <v>5.4864899999999999</v>
      </c>
      <c r="E46" s="7">
        <v>52.548250000000003</v>
      </c>
      <c r="F46" s="8"/>
      <c r="G46" s="8"/>
      <c r="H46" s="8" t="s">
        <v>17</v>
      </c>
      <c r="I46" s="8" t="s">
        <v>7</v>
      </c>
      <c r="J46" s="8" t="s">
        <v>325</v>
      </c>
      <c r="K46" s="8" t="s">
        <v>326</v>
      </c>
      <c r="L46" s="5" t="s">
        <v>327</v>
      </c>
      <c r="M46" s="5" t="s">
        <v>328</v>
      </c>
      <c r="N46" s="5" t="s">
        <v>318</v>
      </c>
    </row>
    <row r="47" spans="1:14" ht="39.5" x14ac:dyDescent="0.35">
      <c r="A47" s="6" t="s">
        <v>329</v>
      </c>
      <c r="B47" s="6" t="s">
        <v>329</v>
      </c>
      <c r="C47" s="6" t="s">
        <v>330</v>
      </c>
      <c r="D47" s="7">
        <v>4.8147500000000001</v>
      </c>
      <c r="E47" s="7">
        <v>52.427660000000003</v>
      </c>
      <c r="F47" s="8"/>
      <c r="G47" s="8"/>
      <c r="H47" s="8" t="s">
        <v>6</v>
      </c>
      <c r="I47" s="8" t="s">
        <v>20</v>
      </c>
      <c r="J47" s="8" t="s">
        <v>331</v>
      </c>
      <c r="K47" s="8" t="s">
        <v>116</v>
      </c>
      <c r="L47" s="5" t="s">
        <v>332</v>
      </c>
      <c r="M47" s="5" t="s">
        <v>333</v>
      </c>
      <c r="N47" s="5" t="s">
        <v>154</v>
      </c>
    </row>
    <row r="48" spans="1:14" ht="26.5" x14ac:dyDescent="0.35">
      <c r="A48" s="6" t="s">
        <v>334</v>
      </c>
      <c r="B48" s="6" t="s">
        <v>334</v>
      </c>
      <c r="C48" s="6" t="s">
        <v>335</v>
      </c>
      <c r="D48" s="7">
        <v>4.8886799999999999</v>
      </c>
      <c r="E48" s="7">
        <v>52.335099999999997</v>
      </c>
      <c r="F48" s="8"/>
      <c r="G48" s="8"/>
      <c r="H48" s="8" t="s">
        <v>13</v>
      </c>
      <c r="I48" s="8" t="s">
        <v>7</v>
      </c>
      <c r="J48" s="8" t="s">
        <v>336</v>
      </c>
      <c r="K48" s="8" t="s">
        <v>337</v>
      </c>
      <c r="L48" s="5" t="s">
        <v>338</v>
      </c>
      <c r="M48" s="5" t="s">
        <v>339</v>
      </c>
      <c r="N48" s="5" t="s">
        <v>198</v>
      </c>
    </row>
    <row r="49" spans="1:14" ht="26.5" x14ac:dyDescent="0.35">
      <c r="A49" s="6" t="s">
        <v>340</v>
      </c>
      <c r="B49" s="6" t="s">
        <v>340</v>
      </c>
      <c r="C49" s="6" t="s">
        <v>341</v>
      </c>
      <c r="D49" s="7">
        <v>5.6016769999999996</v>
      </c>
      <c r="E49" s="7">
        <v>52.548696</v>
      </c>
      <c r="F49" s="8"/>
      <c r="G49" s="8"/>
      <c r="H49" s="8" t="s">
        <v>4</v>
      </c>
      <c r="I49" s="8" t="s">
        <v>20</v>
      </c>
      <c r="J49" s="8" t="s">
        <v>342</v>
      </c>
      <c r="K49" s="8" t="s">
        <v>343</v>
      </c>
      <c r="L49" s="5" t="s">
        <v>344</v>
      </c>
      <c r="M49" s="5" t="s">
        <v>345</v>
      </c>
      <c r="N49" s="5" t="s">
        <v>341</v>
      </c>
    </row>
    <row r="50" spans="1:14" x14ac:dyDescent="0.35">
      <c r="A50" s="6" t="s">
        <v>346</v>
      </c>
      <c r="B50" s="6" t="s">
        <v>346</v>
      </c>
      <c r="C50" s="6" t="s">
        <v>347</v>
      </c>
      <c r="D50" s="7">
        <v>5.7275329900000003</v>
      </c>
      <c r="E50" s="7">
        <v>52.533838359999997</v>
      </c>
      <c r="F50" s="8"/>
      <c r="G50" s="8"/>
      <c r="H50" s="8" t="s">
        <v>4</v>
      </c>
      <c r="I50" s="8" t="s">
        <v>20</v>
      </c>
      <c r="J50" s="8" t="s">
        <v>348</v>
      </c>
      <c r="K50" s="8" t="s">
        <v>349</v>
      </c>
      <c r="L50" s="5" t="s">
        <v>350</v>
      </c>
      <c r="M50" s="5" t="s">
        <v>351</v>
      </c>
      <c r="N50" s="5" t="s">
        <v>347</v>
      </c>
    </row>
    <row r="51" spans="1:14" ht="52.5" x14ac:dyDescent="0.35">
      <c r="A51" s="9" t="s">
        <v>352</v>
      </c>
      <c r="B51" s="9" t="s">
        <v>352</v>
      </c>
      <c r="C51" s="9" t="s">
        <v>353</v>
      </c>
      <c r="D51" s="10">
        <v>5.8525752999999998</v>
      </c>
      <c r="E51" s="10">
        <v>52.524702300000001</v>
      </c>
      <c r="F51" s="11"/>
      <c r="G51" s="11"/>
      <c r="H51" s="11" t="e">
        <v>#N/A</v>
      </c>
      <c r="I51" s="11" t="e">
        <v>#N/A</v>
      </c>
      <c r="J51" s="11" t="e">
        <v>#N/A</v>
      </c>
      <c r="K51" s="11" t="e">
        <v>#N/A</v>
      </c>
      <c r="L51" s="12" t="e">
        <v>#N/A</v>
      </c>
      <c r="M51" s="12" t="e">
        <v>#N/A</v>
      </c>
      <c r="N51" s="12" t="e">
        <v>#N/A</v>
      </c>
    </row>
    <row r="52" spans="1:14" ht="26.5" x14ac:dyDescent="0.35">
      <c r="A52" s="6" t="s">
        <v>354</v>
      </c>
      <c r="B52" s="6" t="s">
        <v>354</v>
      </c>
      <c r="C52" s="6" t="s">
        <v>355</v>
      </c>
      <c r="D52" s="7">
        <v>5.9437733599999998</v>
      </c>
      <c r="E52" s="7">
        <v>52.511387020000001</v>
      </c>
      <c r="F52" s="8"/>
      <c r="G52" s="8"/>
      <c r="H52" s="8" t="s">
        <v>4</v>
      </c>
      <c r="I52" s="8" t="s">
        <v>20</v>
      </c>
      <c r="J52" s="8" t="s">
        <v>356</v>
      </c>
      <c r="K52" s="8" t="s">
        <v>357</v>
      </c>
      <c r="L52" s="5" t="s">
        <v>358</v>
      </c>
      <c r="M52" s="5" t="s">
        <v>359</v>
      </c>
      <c r="N52" s="5" t="s">
        <v>355</v>
      </c>
    </row>
    <row r="53" spans="1:14" x14ac:dyDescent="0.35">
      <c r="A53" s="6" t="s">
        <v>360</v>
      </c>
      <c r="B53" s="6" t="s">
        <v>361</v>
      </c>
      <c r="C53" s="6" t="s">
        <v>362</v>
      </c>
      <c r="D53" s="7">
        <v>6.046691</v>
      </c>
      <c r="E53" s="7">
        <v>52.486815999999997</v>
      </c>
      <c r="F53" s="8"/>
      <c r="G53" s="8"/>
      <c r="H53" s="8" t="s">
        <v>4</v>
      </c>
      <c r="I53" s="8" t="s">
        <v>20</v>
      </c>
      <c r="J53" s="8" t="s">
        <v>363</v>
      </c>
      <c r="K53" s="8" t="s">
        <v>364</v>
      </c>
      <c r="L53" s="5" t="s">
        <v>365</v>
      </c>
      <c r="M53" s="5" t="s">
        <v>366</v>
      </c>
      <c r="N53" s="5" t="s">
        <v>367</v>
      </c>
    </row>
    <row r="54" spans="1:14" x14ac:dyDescent="0.35">
      <c r="A54" s="6" t="s">
        <v>368</v>
      </c>
      <c r="B54" s="6" t="s">
        <v>368</v>
      </c>
      <c r="C54" s="6" t="s">
        <v>369</v>
      </c>
      <c r="D54" s="7">
        <v>4.90923</v>
      </c>
      <c r="E54" s="7">
        <v>52.676209999999998</v>
      </c>
      <c r="F54" s="8"/>
      <c r="G54" s="8"/>
      <c r="H54" s="8" t="s">
        <v>10</v>
      </c>
      <c r="I54" s="8" t="s">
        <v>7</v>
      </c>
      <c r="J54" s="8" t="s">
        <v>370</v>
      </c>
      <c r="K54" s="8" t="s">
        <v>371</v>
      </c>
      <c r="L54" s="5" t="s">
        <v>372</v>
      </c>
      <c r="M54" s="5" t="s">
        <v>373</v>
      </c>
      <c r="N54" s="5" t="s">
        <v>374</v>
      </c>
    </row>
    <row r="55" spans="1:14" x14ac:dyDescent="0.35">
      <c r="A55" s="6" t="s">
        <v>375</v>
      </c>
      <c r="B55" s="6" t="s">
        <v>375</v>
      </c>
      <c r="C55" s="6" t="s">
        <v>376</v>
      </c>
      <c r="D55" s="7">
        <v>5.2793380000000001</v>
      </c>
      <c r="E55" s="7">
        <v>52.693002999999997</v>
      </c>
      <c r="F55" s="8"/>
      <c r="G55" s="8"/>
      <c r="H55" s="8" t="s">
        <v>16</v>
      </c>
      <c r="I55" s="8" t="s">
        <v>7</v>
      </c>
      <c r="J55" s="8" t="s">
        <v>377</v>
      </c>
      <c r="K55" s="8" t="s">
        <v>378</v>
      </c>
      <c r="L55" s="5" t="s">
        <v>379</v>
      </c>
      <c r="M55" s="5" t="s">
        <v>380</v>
      </c>
      <c r="N55" s="5" t="s">
        <v>376</v>
      </c>
    </row>
    <row r="56" spans="1:14" ht="26.5" x14ac:dyDescent="0.35">
      <c r="A56" s="6" t="s">
        <v>381</v>
      </c>
      <c r="B56" s="6" t="s">
        <v>381</v>
      </c>
      <c r="C56" s="6" t="s">
        <v>382</v>
      </c>
      <c r="D56" s="7">
        <v>5.1388800000000003</v>
      </c>
      <c r="E56" s="7">
        <v>52.679119999999998</v>
      </c>
      <c r="F56" s="8"/>
      <c r="G56" s="8"/>
      <c r="H56" s="8" t="s">
        <v>4</v>
      </c>
      <c r="I56" s="8" t="s">
        <v>7</v>
      </c>
      <c r="J56" s="8" t="s">
        <v>383</v>
      </c>
      <c r="K56" s="8" t="s">
        <v>384</v>
      </c>
      <c r="L56" s="5" t="s">
        <v>385</v>
      </c>
      <c r="M56" s="5" t="s">
        <v>386</v>
      </c>
      <c r="N56" s="5" t="s">
        <v>382</v>
      </c>
    </row>
    <row r="57" spans="1:14" x14ac:dyDescent="0.35">
      <c r="A57" s="6" t="s">
        <v>387</v>
      </c>
      <c r="B57" s="6" t="s">
        <v>387</v>
      </c>
      <c r="C57" s="6" t="s">
        <v>388</v>
      </c>
      <c r="D57" s="7">
        <v>5.0537700000000001</v>
      </c>
      <c r="E57" s="7">
        <v>52.64996</v>
      </c>
      <c r="F57" s="8"/>
      <c r="G57" s="8"/>
      <c r="H57" s="8" t="s">
        <v>4</v>
      </c>
      <c r="I57" s="8" t="s">
        <v>7</v>
      </c>
      <c r="J57" s="8" t="s">
        <v>389</v>
      </c>
      <c r="K57" s="8" t="s">
        <v>390</v>
      </c>
      <c r="L57" s="5" t="s">
        <v>391</v>
      </c>
      <c r="M57" s="5" t="s">
        <v>392</v>
      </c>
      <c r="N57" s="5" t="s">
        <v>393</v>
      </c>
    </row>
    <row r="58" spans="1:14" ht="26.5" x14ac:dyDescent="0.35">
      <c r="A58" s="6" t="s">
        <v>394</v>
      </c>
      <c r="B58" s="6" t="s">
        <v>394</v>
      </c>
      <c r="C58" s="6" t="s">
        <v>395</v>
      </c>
      <c r="D58" s="7">
        <v>5.3909200000000004</v>
      </c>
      <c r="E58" s="7">
        <v>52.16872</v>
      </c>
      <c r="F58" s="8"/>
      <c r="G58" s="8"/>
      <c r="H58" s="8" t="s">
        <v>13</v>
      </c>
      <c r="I58" s="8" t="s">
        <v>7</v>
      </c>
      <c r="J58" s="8" t="s">
        <v>396</v>
      </c>
      <c r="K58" s="8" t="s">
        <v>397</v>
      </c>
      <c r="L58" s="5" t="s">
        <v>398</v>
      </c>
      <c r="M58" s="5" t="s">
        <v>399</v>
      </c>
      <c r="N58" s="5" t="s">
        <v>400</v>
      </c>
    </row>
    <row r="59" spans="1:14" ht="26.5" x14ac:dyDescent="0.35">
      <c r="A59" s="6" t="s">
        <v>401</v>
      </c>
      <c r="B59" s="6" t="s">
        <v>401</v>
      </c>
      <c r="C59" s="6" t="s">
        <v>400</v>
      </c>
      <c r="D59" s="7">
        <v>5.3778499999999996</v>
      </c>
      <c r="E59" s="7">
        <v>52.15372</v>
      </c>
      <c r="F59" s="8"/>
      <c r="G59" s="8"/>
      <c r="H59" s="8" t="s">
        <v>5</v>
      </c>
      <c r="I59" s="8" t="s">
        <v>7</v>
      </c>
      <c r="J59" s="8" t="s">
        <v>402</v>
      </c>
      <c r="K59" s="8" t="s">
        <v>403</v>
      </c>
      <c r="L59" s="5" t="s">
        <v>404</v>
      </c>
      <c r="M59" s="5" t="s">
        <v>405</v>
      </c>
      <c r="N59" s="5" t="s">
        <v>400</v>
      </c>
    </row>
    <row r="60" spans="1:14" x14ac:dyDescent="0.35">
      <c r="A60" s="6" t="s">
        <v>406</v>
      </c>
      <c r="B60" s="6" t="s">
        <v>406</v>
      </c>
      <c r="C60" s="6" t="s">
        <v>407</v>
      </c>
      <c r="D60" s="7">
        <v>5.2975899999999996</v>
      </c>
      <c r="E60" s="7">
        <v>52.195790000000002</v>
      </c>
      <c r="F60" s="8"/>
      <c r="G60" s="8"/>
      <c r="H60" s="8" t="s">
        <v>4</v>
      </c>
      <c r="I60" s="8" t="s">
        <v>7</v>
      </c>
      <c r="J60" s="8" t="s">
        <v>408</v>
      </c>
      <c r="K60" s="8" t="s">
        <v>409</v>
      </c>
      <c r="L60" s="5" t="s">
        <v>410</v>
      </c>
      <c r="M60" s="5" t="s">
        <v>411</v>
      </c>
      <c r="N60" s="5" t="s">
        <v>240</v>
      </c>
    </row>
    <row r="61" spans="1:14" ht="26.5" x14ac:dyDescent="0.35">
      <c r="A61" s="6" t="s">
        <v>412</v>
      </c>
      <c r="B61" s="6" t="s">
        <v>412</v>
      </c>
      <c r="C61" s="6" t="s">
        <v>413</v>
      </c>
      <c r="D61" s="7">
        <v>4.8168248</v>
      </c>
      <c r="E61" s="7">
        <v>52.438988960000003</v>
      </c>
      <c r="F61" s="8"/>
      <c r="G61" s="8"/>
      <c r="H61" s="8" t="s">
        <v>5</v>
      </c>
      <c r="I61" s="8" t="s">
        <v>7</v>
      </c>
      <c r="J61" s="8" t="s">
        <v>414</v>
      </c>
      <c r="K61" s="8" t="s">
        <v>415</v>
      </c>
      <c r="L61" s="5" t="s">
        <v>416</v>
      </c>
      <c r="M61" s="5" t="s">
        <v>417</v>
      </c>
      <c r="N61" s="5" t="s">
        <v>154</v>
      </c>
    </row>
    <row r="62" spans="1:14" ht="39.5" x14ac:dyDescent="0.35">
      <c r="A62" s="6" t="s">
        <v>418</v>
      </c>
      <c r="B62" s="6" t="s">
        <v>418</v>
      </c>
      <c r="C62" s="6" t="s">
        <v>419</v>
      </c>
      <c r="D62" s="7">
        <v>4.9312699999999996</v>
      </c>
      <c r="E62" s="7">
        <v>52.360959999999999</v>
      </c>
      <c r="F62" s="8"/>
      <c r="G62" s="8"/>
      <c r="H62" s="8" t="s">
        <v>4</v>
      </c>
      <c r="I62" s="8" t="s">
        <v>20</v>
      </c>
      <c r="J62" s="8" t="s">
        <v>420</v>
      </c>
      <c r="K62" s="8" t="s">
        <v>421</v>
      </c>
      <c r="L62" s="5" t="s">
        <v>422</v>
      </c>
      <c r="M62" s="5" t="s">
        <v>423</v>
      </c>
      <c r="N62" s="5" t="s">
        <v>198</v>
      </c>
    </row>
    <row r="63" spans="1:14" ht="26.5" x14ac:dyDescent="0.35">
      <c r="A63" s="6" t="s">
        <v>424</v>
      </c>
      <c r="B63" s="6" t="s">
        <v>424</v>
      </c>
      <c r="C63" s="6" t="s">
        <v>425</v>
      </c>
      <c r="D63" s="7">
        <v>4.6290820000000004</v>
      </c>
      <c r="E63" s="7">
        <v>52.388499000000003</v>
      </c>
      <c r="F63" s="8"/>
      <c r="G63" s="8"/>
      <c r="H63" s="8" t="s">
        <v>13</v>
      </c>
      <c r="I63" s="8" t="s">
        <v>20</v>
      </c>
      <c r="J63" s="8" t="s">
        <v>426</v>
      </c>
      <c r="K63" s="8" t="s">
        <v>427</v>
      </c>
      <c r="L63" s="5" t="s">
        <v>428</v>
      </c>
      <c r="M63" s="5" t="s">
        <v>429</v>
      </c>
      <c r="N63" s="5" t="s">
        <v>177</v>
      </c>
    </row>
    <row r="64" spans="1:14" x14ac:dyDescent="0.35">
      <c r="A64" s="6" t="s">
        <v>430</v>
      </c>
      <c r="B64" s="6" t="s">
        <v>430</v>
      </c>
      <c r="C64" s="6" t="s">
        <v>257</v>
      </c>
      <c r="D64" s="7">
        <v>5.1826100000000004</v>
      </c>
      <c r="E64" s="7">
        <v>52.225000000000001</v>
      </c>
      <c r="F64" s="8"/>
      <c r="G64" s="8"/>
      <c r="H64" s="8" t="s">
        <v>5</v>
      </c>
      <c r="I64" s="8" t="s">
        <v>7</v>
      </c>
      <c r="J64" s="8" t="s">
        <v>431</v>
      </c>
      <c r="K64" s="8" t="s">
        <v>432</v>
      </c>
      <c r="L64" s="5" t="s">
        <v>433</v>
      </c>
      <c r="M64" s="5" t="s">
        <v>434</v>
      </c>
      <c r="N64" s="5" t="s">
        <v>257</v>
      </c>
    </row>
    <row r="65" spans="1:14" x14ac:dyDescent="0.35">
      <c r="A65" s="6" t="s">
        <v>435</v>
      </c>
      <c r="B65" s="6" t="s">
        <v>435</v>
      </c>
      <c r="C65" s="6" t="s">
        <v>436</v>
      </c>
      <c r="D65" s="7">
        <v>4.9899690000000003</v>
      </c>
      <c r="E65" s="7">
        <v>52.177335999999997</v>
      </c>
      <c r="F65" s="8"/>
      <c r="G65" s="8"/>
      <c r="H65" s="8" t="s">
        <v>9</v>
      </c>
      <c r="I65" s="8" t="s">
        <v>7</v>
      </c>
      <c r="J65" s="8" t="s">
        <v>437</v>
      </c>
      <c r="K65" s="8" t="s">
        <v>438</v>
      </c>
      <c r="L65" s="5" t="s">
        <v>439</v>
      </c>
      <c r="M65" s="5" t="s">
        <v>440</v>
      </c>
      <c r="N65" s="5" t="s">
        <v>436</v>
      </c>
    </row>
    <row r="66" spans="1:14" ht="26.5" x14ac:dyDescent="0.35">
      <c r="A66" s="6" t="s">
        <v>441</v>
      </c>
      <c r="B66" s="6" t="s">
        <v>441</v>
      </c>
      <c r="C66" s="6" t="s">
        <v>442</v>
      </c>
      <c r="D66" s="7">
        <v>5.1101599999999996</v>
      </c>
      <c r="E66" s="7">
        <v>52.089599999999997</v>
      </c>
      <c r="F66" s="8"/>
      <c r="G66" s="8"/>
      <c r="H66" s="8" t="s">
        <v>13</v>
      </c>
      <c r="I66" s="8" t="s">
        <v>443</v>
      </c>
      <c r="J66" s="8" t="s">
        <v>444</v>
      </c>
      <c r="K66" s="8" t="s">
        <v>445</v>
      </c>
      <c r="L66" s="5" t="s">
        <v>446</v>
      </c>
      <c r="M66" s="5" t="s">
        <v>447</v>
      </c>
      <c r="N66" s="5" t="s">
        <v>247</v>
      </c>
    </row>
    <row r="67" spans="1:14" ht="26.5" x14ac:dyDescent="0.35">
      <c r="A67" s="6" t="s">
        <v>448</v>
      </c>
      <c r="B67" s="6" t="s">
        <v>448</v>
      </c>
      <c r="C67" s="6" t="s">
        <v>449</v>
      </c>
      <c r="D67" s="7">
        <v>5.1101599999999996</v>
      </c>
      <c r="E67" s="7">
        <v>52.089599999999997</v>
      </c>
      <c r="F67" s="8"/>
      <c r="G67" s="8"/>
      <c r="H67" s="8" t="s">
        <v>13</v>
      </c>
      <c r="I67" s="8" t="s">
        <v>20</v>
      </c>
      <c r="J67" s="8" t="s">
        <v>450</v>
      </c>
      <c r="K67" s="8" t="s">
        <v>445</v>
      </c>
      <c r="L67" s="5" t="s">
        <v>446</v>
      </c>
      <c r="M67" s="5" t="s">
        <v>451</v>
      </c>
      <c r="N67" s="5" t="s">
        <v>247</v>
      </c>
    </row>
    <row r="68" spans="1:14" x14ac:dyDescent="0.35">
      <c r="A68" s="6" t="s">
        <v>452</v>
      </c>
      <c r="B68" s="6" t="s">
        <v>452</v>
      </c>
      <c r="C68" s="6" t="s">
        <v>453</v>
      </c>
      <c r="D68" s="7">
        <v>4.9459766600000004</v>
      </c>
      <c r="E68" s="7">
        <v>52.108120100000001</v>
      </c>
      <c r="F68" s="8"/>
      <c r="G68" s="8"/>
      <c r="H68" s="8" t="s">
        <v>9</v>
      </c>
      <c r="I68" s="8" t="s">
        <v>7</v>
      </c>
      <c r="J68" s="8" t="s">
        <v>454</v>
      </c>
      <c r="K68" s="8" t="s">
        <v>455</v>
      </c>
      <c r="L68" s="5" t="s">
        <v>456</v>
      </c>
      <c r="M68" s="5" t="s">
        <v>457</v>
      </c>
      <c r="N68" s="5" t="s">
        <v>458</v>
      </c>
    </row>
    <row r="69" spans="1:14" ht="26.5" x14ac:dyDescent="0.35">
      <c r="A69" s="6" t="s">
        <v>459</v>
      </c>
      <c r="B69" s="6" t="s">
        <v>459</v>
      </c>
      <c r="C69" s="6" t="s">
        <v>460</v>
      </c>
      <c r="D69" s="7">
        <v>4.9544699999999997</v>
      </c>
      <c r="E69" s="7">
        <v>52.328049999999998</v>
      </c>
      <c r="F69" s="8"/>
      <c r="G69" s="8"/>
      <c r="H69" s="8" t="s">
        <v>13</v>
      </c>
      <c r="I69" s="8" t="s">
        <v>7</v>
      </c>
      <c r="J69" s="8" t="s">
        <v>461</v>
      </c>
      <c r="K69" s="8" t="s">
        <v>462</v>
      </c>
      <c r="L69" s="5" t="s">
        <v>463</v>
      </c>
      <c r="M69" s="5" t="s">
        <v>464</v>
      </c>
      <c r="N69" s="5" t="s">
        <v>465</v>
      </c>
    </row>
    <row r="70" spans="1:14" ht="26.5" x14ac:dyDescent="0.35">
      <c r="A70" s="6" t="s">
        <v>466</v>
      </c>
      <c r="B70" s="6" t="s">
        <v>466</v>
      </c>
      <c r="C70" s="6" t="s">
        <v>467</v>
      </c>
      <c r="D70" s="7">
        <v>5.1386380000000003</v>
      </c>
      <c r="E70" s="7">
        <v>52.109709000000002</v>
      </c>
      <c r="F70" s="8"/>
      <c r="G70" s="8"/>
      <c r="H70" s="8" t="s">
        <v>13</v>
      </c>
      <c r="I70" s="8" t="s">
        <v>7</v>
      </c>
      <c r="J70" s="8" t="s">
        <v>468</v>
      </c>
      <c r="K70" s="8" t="s">
        <v>469</v>
      </c>
      <c r="L70" s="5" t="s">
        <v>470</v>
      </c>
      <c r="M70" s="5" t="s">
        <v>471</v>
      </c>
      <c r="N70" s="5" t="s">
        <v>467</v>
      </c>
    </row>
    <row r="71" spans="1:14" ht="26.5" x14ac:dyDescent="0.35">
      <c r="A71" s="6" t="s">
        <v>472</v>
      </c>
      <c r="B71" s="6" t="s">
        <v>472</v>
      </c>
      <c r="C71" s="6" t="s">
        <v>473</v>
      </c>
      <c r="D71" s="7"/>
      <c r="E71" s="7"/>
      <c r="F71" s="13" t="s">
        <v>474</v>
      </c>
      <c r="G71" s="13"/>
      <c r="H71" s="8" t="s">
        <v>5</v>
      </c>
      <c r="I71" s="8" t="s">
        <v>7</v>
      </c>
      <c r="J71" s="8" t="s">
        <v>475</v>
      </c>
      <c r="K71" s="8" t="s">
        <v>476</v>
      </c>
      <c r="L71" s="5" t="s">
        <v>477</v>
      </c>
      <c r="M71" s="5" t="s">
        <v>478</v>
      </c>
      <c r="N71" s="5" t="s">
        <v>247</v>
      </c>
    </row>
    <row r="72" spans="1:14" ht="39.5" x14ac:dyDescent="0.35">
      <c r="A72" s="6" t="s">
        <v>479</v>
      </c>
      <c r="B72" s="6" t="s">
        <v>479</v>
      </c>
      <c r="C72" s="6" t="s">
        <v>480</v>
      </c>
      <c r="D72" s="7">
        <v>4.8956200000000001</v>
      </c>
      <c r="E72" s="7">
        <v>52.381439999999998</v>
      </c>
      <c r="F72" s="8"/>
      <c r="G72" s="8"/>
      <c r="H72" s="8" t="s">
        <v>5</v>
      </c>
      <c r="I72" s="8" t="s">
        <v>7</v>
      </c>
      <c r="J72" s="8" t="s">
        <v>481</v>
      </c>
      <c r="K72" s="8" t="s">
        <v>482</v>
      </c>
      <c r="L72" s="5" t="s">
        <v>483</v>
      </c>
      <c r="M72" s="5" t="s">
        <v>484</v>
      </c>
      <c r="N72" s="5" t="s">
        <v>198</v>
      </c>
    </row>
    <row r="73" spans="1:14" ht="39.5" x14ac:dyDescent="0.35">
      <c r="A73" s="6" t="s">
        <v>485</v>
      </c>
      <c r="B73" s="6" t="s">
        <v>485</v>
      </c>
      <c r="C73" s="6" t="s">
        <v>486</v>
      </c>
      <c r="D73" s="7">
        <v>4.9008226300000004</v>
      </c>
      <c r="E73" s="7">
        <v>52.379204960000003</v>
      </c>
      <c r="F73" s="8"/>
      <c r="G73" s="8"/>
      <c r="H73" s="8" t="s">
        <v>5</v>
      </c>
      <c r="I73" s="8" t="s">
        <v>20</v>
      </c>
      <c r="J73" s="8" t="s">
        <v>487</v>
      </c>
      <c r="K73" s="8">
        <v>0</v>
      </c>
      <c r="L73" s="5" t="s">
        <v>488</v>
      </c>
      <c r="M73" s="5" t="s">
        <v>489</v>
      </c>
      <c r="N73" s="5" t="s">
        <v>198</v>
      </c>
    </row>
    <row r="74" spans="1:14" x14ac:dyDescent="0.35">
      <c r="A74" s="6" t="s">
        <v>490</v>
      </c>
      <c r="B74" s="6" t="s">
        <v>490</v>
      </c>
      <c r="C74" s="6" t="s">
        <v>491</v>
      </c>
      <c r="D74" s="7">
        <v>6.1370380000000004</v>
      </c>
      <c r="E74" s="7">
        <v>51.901909000000003</v>
      </c>
      <c r="F74" s="8"/>
      <c r="G74" s="8"/>
      <c r="H74" s="8" t="s">
        <v>4</v>
      </c>
      <c r="I74" s="8" t="s">
        <v>20</v>
      </c>
      <c r="J74" s="8" t="s">
        <v>492</v>
      </c>
      <c r="K74" s="8" t="s">
        <v>493</v>
      </c>
      <c r="L74" s="5" t="s">
        <v>494</v>
      </c>
      <c r="M74" s="5" t="s">
        <v>495</v>
      </c>
      <c r="N74" s="5" t="s">
        <v>491</v>
      </c>
    </row>
    <row r="75" spans="1:14" x14ac:dyDescent="0.35">
      <c r="A75" s="6" t="s">
        <v>496</v>
      </c>
      <c r="B75" s="6" t="s">
        <v>496</v>
      </c>
      <c r="C75" s="6" t="s">
        <v>497</v>
      </c>
      <c r="D75" s="7">
        <v>5.9987820000000003</v>
      </c>
      <c r="E75" s="7">
        <v>51.924542000000002</v>
      </c>
      <c r="F75" s="8"/>
      <c r="G75" s="8"/>
      <c r="H75" s="8" t="s">
        <v>9</v>
      </c>
      <c r="I75" s="8" t="s">
        <v>7</v>
      </c>
      <c r="J75" s="8" t="s">
        <v>498</v>
      </c>
      <c r="K75" s="8" t="s">
        <v>499</v>
      </c>
      <c r="L75" s="5" t="s">
        <v>500</v>
      </c>
      <c r="M75" s="5" t="s">
        <v>501</v>
      </c>
      <c r="N75" s="5" t="s">
        <v>497</v>
      </c>
    </row>
    <row r="76" spans="1:14" ht="26.5" x14ac:dyDescent="0.35">
      <c r="A76" s="6" t="s">
        <v>502</v>
      </c>
      <c r="B76" s="6" t="s">
        <v>502</v>
      </c>
      <c r="C76" s="6" t="s">
        <v>503</v>
      </c>
      <c r="D76" s="7">
        <v>5.9043279999999996</v>
      </c>
      <c r="E76" s="7">
        <v>51.903063000000003</v>
      </c>
      <c r="F76" s="8"/>
      <c r="G76" s="8"/>
      <c r="H76" s="8" t="s">
        <v>9</v>
      </c>
      <c r="I76" s="8" t="s">
        <v>7</v>
      </c>
      <c r="J76" s="8" t="s">
        <v>504</v>
      </c>
      <c r="K76" s="8" t="s">
        <v>505</v>
      </c>
      <c r="L76" s="5" t="s">
        <v>506</v>
      </c>
      <c r="M76" s="5" t="s">
        <v>507</v>
      </c>
      <c r="N76" s="5" t="s">
        <v>508</v>
      </c>
    </row>
    <row r="77" spans="1:14" ht="26.5" x14ac:dyDescent="0.35">
      <c r="A77" s="6" t="s">
        <v>509</v>
      </c>
      <c r="B77" s="6" t="s">
        <v>509</v>
      </c>
      <c r="C77" s="6" t="s">
        <v>510</v>
      </c>
      <c r="D77" s="7">
        <v>5.8059192399999997</v>
      </c>
      <c r="E77" s="7">
        <v>51.895440069999999</v>
      </c>
      <c r="F77" s="8"/>
      <c r="G77" s="8"/>
      <c r="H77" s="8" t="s">
        <v>9</v>
      </c>
      <c r="I77" s="8" t="s">
        <v>20</v>
      </c>
      <c r="J77" s="8" t="s">
        <v>511</v>
      </c>
      <c r="K77" s="8" t="s">
        <v>512</v>
      </c>
      <c r="L77" s="5" t="s">
        <v>513</v>
      </c>
      <c r="M77" s="5" t="s">
        <v>514</v>
      </c>
      <c r="N77" s="5" t="s">
        <v>515</v>
      </c>
    </row>
    <row r="78" spans="1:14" ht="26.5" x14ac:dyDescent="0.35">
      <c r="A78" s="6" t="s">
        <v>516</v>
      </c>
      <c r="B78" s="6" t="s">
        <v>516</v>
      </c>
      <c r="C78" s="6" t="s">
        <v>517</v>
      </c>
      <c r="D78" s="7">
        <v>5.6657560900000004</v>
      </c>
      <c r="E78" s="7">
        <v>51.927083949999997</v>
      </c>
      <c r="F78" s="8"/>
      <c r="G78" s="8"/>
      <c r="H78" s="8" t="s">
        <v>4</v>
      </c>
      <c r="I78" s="8" t="s">
        <v>7</v>
      </c>
      <c r="J78" s="8" t="s">
        <v>518</v>
      </c>
      <c r="K78" s="8" t="s">
        <v>519</v>
      </c>
      <c r="L78" s="5" t="s">
        <v>520</v>
      </c>
      <c r="M78" s="5" t="s">
        <v>521</v>
      </c>
      <c r="N78" s="5" t="s">
        <v>522</v>
      </c>
    </row>
    <row r="79" spans="1:14" x14ac:dyDescent="0.35">
      <c r="A79" s="6" t="s">
        <v>523</v>
      </c>
      <c r="B79" s="6" t="s">
        <v>523</v>
      </c>
      <c r="C79" s="6" t="s">
        <v>524</v>
      </c>
      <c r="D79" s="7">
        <v>5.5309630800000003</v>
      </c>
      <c r="E79" s="7">
        <v>51.915618039999998</v>
      </c>
      <c r="F79" s="8"/>
      <c r="G79" s="8"/>
      <c r="H79" s="8" t="s">
        <v>9</v>
      </c>
      <c r="I79" s="8" t="s">
        <v>7</v>
      </c>
      <c r="J79" s="8" t="s">
        <v>525</v>
      </c>
      <c r="K79" s="8" t="s">
        <v>526</v>
      </c>
      <c r="L79" s="5" t="s">
        <v>527</v>
      </c>
      <c r="M79" s="5" t="s">
        <v>528</v>
      </c>
      <c r="N79" s="5" t="s">
        <v>529</v>
      </c>
    </row>
    <row r="80" spans="1:14" ht="39.5" x14ac:dyDescent="0.35">
      <c r="A80" s="6" t="s">
        <v>530</v>
      </c>
      <c r="B80" s="6" t="s">
        <v>530</v>
      </c>
      <c r="C80" s="6" t="s">
        <v>531</v>
      </c>
      <c r="D80" s="7">
        <v>5.3261070000000004</v>
      </c>
      <c r="E80" s="7">
        <v>51.868935</v>
      </c>
      <c r="F80" s="8"/>
      <c r="G80" s="8"/>
      <c r="H80" s="8" t="s">
        <v>4</v>
      </c>
      <c r="I80" s="8" t="s">
        <v>7</v>
      </c>
      <c r="J80" s="8" t="s">
        <v>532</v>
      </c>
      <c r="K80" s="8" t="s">
        <v>533</v>
      </c>
      <c r="L80" s="5" t="s">
        <v>534</v>
      </c>
      <c r="M80" s="5" t="s">
        <v>535</v>
      </c>
      <c r="N80" s="5" t="s">
        <v>536</v>
      </c>
    </row>
    <row r="81" spans="1:14" x14ac:dyDescent="0.35">
      <c r="A81" s="6" t="s">
        <v>537</v>
      </c>
      <c r="B81" s="6" t="s">
        <v>537</v>
      </c>
      <c r="C81" s="6" t="s">
        <v>538</v>
      </c>
      <c r="D81" s="7">
        <v>5.1955900000000002</v>
      </c>
      <c r="E81" s="7">
        <v>51.848619999999997</v>
      </c>
      <c r="F81" s="8"/>
      <c r="G81" s="8"/>
      <c r="H81" s="8" t="s">
        <v>4</v>
      </c>
      <c r="I81" s="8" t="s">
        <v>7</v>
      </c>
      <c r="J81" s="8" t="s">
        <v>539</v>
      </c>
      <c r="K81" s="8" t="s">
        <v>540</v>
      </c>
      <c r="L81" s="5" t="s">
        <v>541</v>
      </c>
      <c r="M81" s="5" t="s">
        <v>542</v>
      </c>
      <c r="N81" s="5" t="s">
        <v>538</v>
      </c>
    </row>
    <row r="82" spans="1:14" ht="26.5" x14ac:dyDescent="0.35">
      <c r="A82" s="6" t="s">
        <v>543</v>
      </c>
      <c r="B82" s="6" t="s">
        <v>543</v>
      </c>
      <c r="C82" s="6" t="s">
        <v>544</v>
      </c>
      <c r="D82" s="7">
        <v>5.1472600000000002</v>
      </c>
      <c r="E82" s="7">
        <v>51.848239999999997</v>
      </c>
      <c r="F82" s="8"/>
      <c r="G82" s="8"/>
      <c r="H82" s="8" t="s">
        <v>4</v>
      </c>
      <c r="I82" s="8" t="s">
        <v>7</v>
      </c>
      <c r="J82" s="8" t="s">
        <v>545</v>
      </c>
      <c r="K82" s="8" t="s">
        <v>546</v>
      </c>
      <c r="L82" s="5" t="s">
        <v>547</v>
      </c>
      <c r="M82" s="5" t="s">
        <v>548</v>
      </c>
      <c r="N82" s="5" t="s">
        <v>549</v>
      </c>
    </row>
    <row r="83" spans="1:14" ht="26.5" x14ac:dyDescent="0.35">
      <c r="A83" s="6" t="s">
        <v>550</v>
      </c>
      <c r="B83" s="6" t="s">
        <v>550</v>
      </c>
      <c r="C83" s="6" t="s">
        <v>551</v>
      </c>
      <c r="D83" s="7">
        <v>5.0450330000000001</v>
      </c>
      <c r="E83" s="7">
        <v>51.839280000000002</v>
      </c>
      <c r="F83" s="8"/>
      <c r="G83" s="8"/>
      <c r="H83" s="8" t="s">
        <v>4</v>
      </c>
      <c r="I83" s="8" t="s">
        <v>7</v>
      </c>
      <c r="J83" s="8" t="s">
        <v>552</v>
      </c>
      <c r="K83" s="8" t="s">
        <v>553</v>
      </c>
      <c r="L83" s="5" t="s">
        <v>554</v>
      </c>
      <c r="M83" s="5" t="s">
        <v>555</v>
      </c>
      <c r="N83" s="5" t="s">
        <v>556</v>
      </c>
    </row>
    <row r="84" spans="1:14" ht="26.5" x14ac:dyDescent="0.35">
      <c r="A84" s="6" t="s">
        <v>557</v>
      </c>
      <c r="B84" s="6" t="s">
        <v>557</v>
      </c>
      <c r="C84" s="6" t="s">
        <v>558</v>
      </c>
      <c r="D84" s="7">
        <v>4.9282620000000001</v>
      </c>
      <c r="E84" s="7">
        <v>51.843895099999997</v>
      </c>
      <c r="F84" s="8"/>
      <c r="G84" s="8"/>
      <c r="H84" s="8" t="s">
        <v>4</v>
      </c>
      <c r="I84" s="8" t="s">
        <v>7</v>
      </c>
      <c r="J84" s="8" t="s">
        <v>559</v>
      </c>
      <c r="K84" s="8" t="s">
        <v>560</v>
      </c>
      <c r="L84" s="5" t="s">
        <v>561</v>
      </c>
      <c r="M84" s="5" t="s">
        <v>562</v>
      </c>
      <c r="N84" s="5" t="s">
        <v>558</v>
      </c>
    </row>
    <row r="85" spans="1:14" ht="39.5" x14ac:dyDescent="0.35">
      <c r="A85" s="6" t="s">
        <v>563</v>
      </c>
      <c r="B85" s="6" t="s">
        <v>564</v>
      </c>
      <c r="C85" s="6" t="s">
        <v>565</v>
      </c>
      <c r="D85" s="7">
        <v>4.8637879999999996</v>
      </c>
      <c r="E85" s="7">
        <v>51.835853999999998</v>
      </c>
      <c r="F85" s="8"/>
      <c r="G85" s="8"/>
      <c r="H85" s="8" t="s">
        <v>6</v>
      </c>
      <c r="I85" s="8" t="s">
        <v>20</v>
      </c>
      <c r="J85" s="8" t="s">
        <v>566</v>
      </c>
      <c r="K85" s="8" t="s">
        <v>567</v>
      </c>
      <c r="L85" s="5" t="s">
        <v>568</v>
      </c>
      <c r="M85" s="5" t="s">
        <v>569</v>
      </c>
      <c r="N85" s="5" t="s">
        <v>570</v>
      </c>
    </row>
    <row r="86" spans="1:14" ht="26.5" x14ac:dyDescent="0.35">
      <c r="A86" s="6" t="s">
        <v>571</v>
      </c>
      <c r="B86" s="6" t="s">
        <v>571</v>
      </c>
      <c r="C86" s="6" t="s">
        <v>572</v>
      </c>
      <c r="D86" s="7">
        <v>4.7318829999999998</v>
      </c>
      <c r="E86" s="7">
        <v>51.833897</v>
      </c>
      <c r="F86" s="8"/>
      <c r="G86" s="8"/>
      <c r="H86" s="8" t="s">
        <v>9</v>
      </c>
      <c r="I86" s="8" t="s">
        <v>7</v>
      </c>
      <c r="J86" s="8" t="s">
        <v>573</v>
      </c>
      <c r="K86" s="8" t="s">
        <v>574</v>
      </c>
      <c r="L86" s="5" t="s">
        <v>575</v>
      </c>
      <c r="M86" s="5" t="s">
        <v>576</v>
      </c>
      <c r="N86" s="5" t="s">
        <v>572</v>
      </c>
    </row>
    <row r="87" spans="1:14" ht="39.5" x14ac:dyDescent="0.35">
      <c r="A87" s="6" t="s">
        <v>577</v>
      </c>
      <c r="B87" s="6" t="s">
        <v>578</v>
      </c>
      <c r="C87" s="6" t="s">
        <v>579</v>
      </c>
      <c r="D87" s="7">
        <v>4.6909380000000001</v>
      </c>
      <c r="E87" s="7">
        <v>51.846523400000002</v>
      </c>
      <c r="F87" s="8"/>
      <c r="G87" s="8"/>
      <c r="H87" s="8" t="s">
        <v>6</v>
      </c>
      <c r="I87" s="8" t="s">
        <v>20</v>
      </c>
      <c r="J87" s="8" t="s">
        <v>580</v>
      </c>
      <c r="K87" s="8" t="s">
        <v>567</v>
      </c>
      <c r="L87" s="5" t="s">
        <v>581</v>
      </c>
      <c r="M87" s="5" t="s">
        <v>582</v>
      </c>
      <c r="N87" s="5" t="s">
        <v>583</v>
      </c>
    </row>
    <row r="88" spans="1:14" ht="39.5" x14ac:dyDescent="0.35">
      <c r="A88" s="6" t="s">
        <v>584</v>
      </c>
      <c r="B88" s="6" t="s">
        <v>585</v>
      </c>
      <c r="C88" s="6" t="s">
        <v>579</v>
      </c>
      <c r="D88" s="7">
        <v>4.6374094000000001</v>
      </c>
      <c r="E88" s="7">
        <v>51.830283799999997</v>
      </c>
      <c r="F88" s="8"/>
      <c r="G88" s="8"/>
      <c r="H88" s="8" t="s">
        <v>6</v>
      </c>
      <c r="I88" s="8" t="s">
        <v>20</v>
      </c>
      <c r="J88" s="8" t="s">
        <v>586</v>
      </c>
      <c r="K88" s="8" t="s">
        <v>567</v>
      </c>
      <c r="L88" s="5" t="s">
        <v>587</v>
      </c>
      <c r="M88" s="5" t="s">
        <v>588</v>
      </c>
      <c r="N88" s="5" t="s">
        <v>589</v>
      </c>
    </row>
    <row r="89" spans="1:14" ht="39.5" x14ac:dyDescent="0.35">
      <c r="A89" s="6" t="s">
        <v>590</v>
      </c>
      <c r="B89" s="6" t="s">
        <v>591</v>
      </c>
      <c r="C89" s="6" t="s">
        <v>592</v>
      </c>
      <c r="D89" s="7">
        <v>4.3113436900000002</v>
      </c>
      <c r="E89" s="7">
        <v>51.869566890000002</v>
      </c>
      <c r="F89" s="8"/>
      <c r="G89" s="8"/>
      <c r="H89" s="8" t="s">
        <v>6</v>
      </c>
      <c r="I89" s="8" t="s">
        <v>20</v>
      </c>
      <c r="J89" s="8" t="s">
        <v>593</v>
      </c>
      <c r="K89" s="8" t="s">
        <v>567</v>
      </c>
      <c r="L89" s="5" t="s">
        <v>594</v>
      </c>
      <c r="M89" s="5" t="s">
        <v>595</v>
      </c>
      <c r="N89" s="5" t="s">
        <v>596</v>
      </c>
    </row>
    <row r="90" spans="1:14" ht="26.5" x14ac:dyDescent="0.35">
      <c r="A90" s="6" t="s">
        <v>597</v>
      </c>
      <c r="B90" s="6" t="s">
        <v>597</v>
      </c>
      <c r="C90" s="6" t="s">
        <v>598</v>
      </c>
      <c r="D90" s="7">
        <v>5.2679600000000004</v>
      </c>
      <c r="E90" s="7">
        <v>51.802050000000001</v>
      </c>
      <c r="F90" s="8"/>
      <c r="G90" s="8"/>
      <c r="H90" s="8" t="s">
        <v>4</v>
      </c>
      <c r="I90" s="8" t="s">
        <v>7</v>
      </c>
      <c r="J90" s="8" t="s">
        <v>599</v>
      </c>
      <c r="K90" s="8" t="s">
        <v>600</v>
      </c>
      <c r="L90" s="5" t="s">
        <v>601</v>
      </c>
      <c r="M90" s="5" t="s">
        <v>602</v>
      </c>
      <c r="N90" s="5" t="s">
        <v>603</v>
      </c>
    </row>
    <row r="91" spans="1:14" ht="39.5" x14ac:dyDescent="0.35">
      <c r="A91" s="6" t="s">
        <v>604</v>
      </c>
      <c r="B91" s="6" t="s">
        <v>604</v>
      </c>
      <c r="C91" s="6" t="s">
        <v>605</v>
      </c>
      <c r="D91" s="7">
        <v>5.2665699999999998</v>
      </c>
      <c r="E91" s="7">
        <v>51.883290000000002</v>
      </c>
      <c r="F91" s="8"/>
      <c r="G91" s="8"/>
      <c r="H91" s="8" t="s">
        <v>4</v>
      </c>
      <c r="I91" s="8" t="s">
        <v>7</v>
      </c>
      <c r="J91" s="8" t="s">
        <v>606</v>
      </c>
      <c r="K91" s="8" t="s">
        <v>607</v>
      </c>
      <c r="L91" s="5" t="s">
        <v>608</v>
      </c>
      <c r="M91" s="5" t="s">
        <v>609</v>
      </c>
      <c r="N91" s="5" t="s">
        <v>536</v>
      </c>
    </row>
    <row r="92" spans="1:14" x14ac:dyDescent="0.35">
      <c r="A92" s="6" t="s">
        <v>610</v>
      </c>
      <c r="B92" s="6" t="s">
        <v>610</v>
      </c>
      <c r="C92" s="6" t="s">
        <v>611</v>
      </c>
      <c r="D92" s="7">
        <v>5.3526625499999998</v>
      </c>
      <c r="E92" s="7">
        <v>51.711831840000002</v>
      </c>
      <c r="F92" s="8"/>
      <c r="G92" s="8"/>
      <c r="H92" s="8" t="s">
        <v>5</v>
      </c>
      <c r="I92" s="8" t="s">
        <v>7</v>
      </c>
      <c r="J92" s="8" t="s">
        <v>612</v>
      </c>
      <c r="K92" s="8" t="s">
        <v>613</v>
      </c>
      <c r="L92" s="5" t="s">
        <v>614</v>
      </c>
      <c r="M92" s="5" t="s">
        <v>615</v>
      </c>
      <c r="N92" s="5" t="s">
        <v>611</v>
      </c>
    </row>
    <row r="93" spans="1:14" ht="39.5" x14ac:dyDescent="0.35">
      <c r="A93" s="6" t="s">
        <v>616</v>
      </c>
      <c r="B93" s="6" t="s">
        <v>616</v>
      </c>
      <c r="C93" s="6" t="s">
        <v>617</v>
      </c>
      <c r="D93" s="7">
        <v>5.5202799999999996</v>
      </c>
      <c r="E93" s="7">
        <v>51.762990000000002</v>
      </c>
      <c r="F93" s="8"/>
      <c r="G93" s="8"/>
      <c r="H93" s="8" t="s">
        <v>5</v>
      </c>
      <c r="I93" s="8" t="s">
        <v>7</v>
      </c>
      <c r="J93" s="8" t="s">
        <v>618</v>
      </c>
      <c r="K93" s="8" t="s">
        <v>619</v>
      </c>
      <c r="L93" s="5" t="s">
        <v>620</v>
      </c>
      <c r="M93" s="5" t="s">
        <v>621</v>
      </c>
      <c r="N93" s="5" t="s">
        <v>622</v>
      </c>
    </row>
    <row r="94" spans="1:14" ht="39.5" x14ac:dyDescent="0.35">
      <c r="A94" s="6" t="s">
        <v>623</v>
      </c>
      <c r="B94" s="6" t="s">
        <v>623</v>
      </c>
      <c r="C94" s="6" t="s">
        <v>624</v>
      </c>
      <c r="D94" s="7">
        <v>5.6534119199999999</v>
      </c>
      <c r="E94" s="7">
        <v>51.799134369999997</v>
      </c>
      <c r="F94" s="8"/>
      <c r="G94" s="8"/>
      <c r="H94" s="8" t="s">
        <v>13</v>
      </c>
      <c r="I94" s="8" t="s">
        <v>7</v>
      </c>
      <c r="J94" s="8" t="s">
        <v>625</v>
      </c>
      <c r="K94" s="8" t="s">
        <v>626</v>
      </c>
      <c r="L94" s="5" t="s">
        <v>627</v>
      </c>
      <c r="M94" s="5" t="s">
        <v>628</v>
      </c>
      <c r="N94" s="5" t="s">
        <v>629</v>
      </c>
    </row>
    <row r="95" spans="1:14" ht="39.5" x14ac:dyDescent="0.35">
      <c r="A95" s="6" t="s">
        <v>630</v>
      </c>
      <c r="B95" s="6" t="s">
        <v>630</v>
      </c>
      <c r="C95" s="6" t="s">
        <v>631</v>
      </c>
      <c r="D95" s="7">
        <v>5.8689900000000002</v>
      </c>
      <c r="E95" s="7">
        <v>51.73272</v>
      </c>
      <c r="F95" s="8"/>
      <c r="G95" s="8"/>
      <c r="H95" s="8" t="s">
        <v>16</v>
      </c>
      <c r="I95" s="8" t="s">
        <v>7</v>
      </c>
      <c r="J95" s="8" t="s">
        <v>632</v>
      </c>
      <c r="K95" s="8" t="s">
        <v>633</v>
      </c>
      <c r="L95" s="5" t="s">
        <v>634</v>
      </c>
      <c r="M95" s="5" t="s">
        <v>635</v>
      </c>
      <c r="N95" s="5" t="s">
        <v>636</v>
      </c>
    </row>
    <row r="96" spans="1:14" ht="52.5" x14ac:dyDescent="0.35">
      <c r="A96" s="6" t="s">
        <v>637</v>
      </c>
      <c r="B96" s="6" t="s">
        <v>637</v>
      </c>
      <c r="C96" s="6" t="s">
        <v>638</v>
      </c>
      <c r="D96" s="7">
        <v>5.9371299999999998</v>
      </c>
      <c r="E96" s="7">
        <v>51.643819999999998</v>
      </c>
      <c r="F96" s="8"/>
      <c r="G96" s="8"/>
      <c r="H96" s="8" t="s">
        <v>13</v>
      </c>
      <c r="I96" s="8" t="s">
        <v>7</v>
      </c>
      <c r="J96" s="8" t="s">
        <v>639</v>
      </c>
      <c r="K96" s="8" t="s">
        <v>640</v>
      </c>
      <c r="L96" s="5" t="s">
        <v>641</v>
      </c>
      <c r="M96" s="5" t="s">
        <v>642</v>
      </c>
      <c r="N96" s="5" t="s">
        <v>643</v>
      </c>
    </row>
    <row r="97" spans="1:14" ht="39.5" x14ac:dyDescent="0.35">
      <c r="A97" s="6" t="s">
        <v>644</v>
      </c>
      <c r="B97" s="6" t="s">
        <v>644</v>
      </c>
      <c r="C97" s="6" t="s">
        <v>645</v>
      </c>
      <c r="D97" s="7">
        <v>5.9981799999999996</v>
      </c>
      <c r="E97" s="7">
        <v>51.59113</v>
      </c>
      <c r="F97" s="8"/>
      <c r="G97" s="8"/>
      <c r="H97" s="8" t="s">
        <v>4</v>
      </c>
      <c r="I97" s="8" t="s">
        <v>7</v>
      </c>
      <c r="J97" s="8" t="s">
        <v>646</v>
      </c>
      <c r="K97" s="8" t="s">
        <v>647</v>
      </c>
      <c r="L97" s="5" t="s">
        <v>648</v>
      </c>
      <c r="M97" s="5" t="s">
        <v>649</v>
      </c>
      <c r="N97" s="5" t="s">
        <v>650</v>
      </c>
    </row>
    <row r="98" spans="1:14" ht="26.5" x14ac:dyDescent="0.35">
      <c r="A98" s="6" t="s">
        <v>651</v>
      </c>
      <c r="B98" s="6" t="s">
        <v>651</v>
      </c>
      <c r="C98" s="6" t="s">
        <v>652</v>
      </c>
      <c r="D98" s="7">
        <v>5.8663315899999997</v>
      </c>
      <c r="E98" s="7">
        <v>51.819334150000003</v>
      </c>
      <c r="F98" s="8"/>
      <c r="G98" s="8"/>
      <c r="H98" s="8" t="s">
        <v>13</v>
      </c>
      <c r="I98" s="8" t="s">
        <v>7</v>
      </c>
      <c r="J98" s="8" t="s">
        <v>653</v>
      </c>
      <c r="K98" s="8" t="s">
        <v>654</v>
      </c>
      <c r="L98" s="5" t="s">
        <v>655</v>
      </c>
      <c r="M98" s="5" t="s">
        <v>656</v>
      </c>
      <c r="N98" s="5" t="s">
        <v>657</v>
      </c>
    </row>
    <row r="99" spans="1:14" x14ac:dyDescent="0.35">
      <c r="A99" s="6" t="s">
        <v>658</v>
      </c>
      <c r="B99" s="6" t="s">
        <v>658</v>
      </c>
      <c r="C99" s="6" t="s">
        <v>659</v>
      </c>
      <c r="D99" s="7">
        <v>6.1423180000000004</v>
      </c>
      <c r="E99" s="7">
        <v>51.380113999999999</v>
      </c>
      <c r="F99" s="8"/>
      <c r="G99" s="8"/>
      <c r="H99" s="8" t="s">
        <v>9</v>
      </c>
      <c r="I99" s="8" t="s">
        <v>7</v>
      </c>
      <c r="J99" s="8" t="s">
        <v>660</v>
      </c>
      <c r="K99" s="8" t="s">
        <v>661</v>
      </c>
      <c r="L99" s="5" t="s">
        <v>662</v>
      </c>
      <c r="M99" s="5" t="s">
        <v>663</v>
      </c>
      <c r="N99" s="5" t="s">
        <v>664</v>
      </c>
    </row>
    <row r="100" spans="1:14" ht="26.5" x14ac:dyDescent="0.35">
      <c r="A100" s="6" t="s">
        <v>665</v>
      </c>
      <c r="B100" s="6" t="s">
        <v>665</v>
      </c>
      <c r="C100" s="6" t="s">
        <v>666</v>
      </c>
      <c r="D100" s="7">
        <v>6.1311770000000001</v>
      </c>
      <c r="E100" s="7">
        <v>51.437123999999997</v>
      </c>
      <c r="F100" s="8"/>
      <c r="G100" s="8"/>
      <c r="H100" s="8" t="s">
        <v>4</v>
      </c>
      <c r="I100" s="8" t="s">
        <v>7</v>
      </c>
      <c r="J100" s="8" t="s">
        <v>667</v>
      </c>
      <c r="K100" s="8" t="s">
        <v>668</v>
      </c>
      <c r="L100" s="5" t="s">
        <v>385</v>
      </c>
      <c r="M100" s="5" t="s">
        <v>669</v>
      </c>
      <c r="N100" s="5" t="s">
        <v>666</v>
      </c>
    </row>
    <row r="101" spans="1:14" x14ac:dyDescent="0.35">
      <c r="A101" s="6" t="s">
        <v>670</v>
      </c>
      <c r="B101" s="6" t="s">
        <v>670</v>
      </c>
      <c r="C101" s="6" t="s">
        <v>671</v>
      </c>
      <c r="D101" s="7">
        <v>6.0416362000000001</v>
      </c>
      <c r="E101" s="7">
        <v>51.511690180000002</v>
      </c>
      <c r="F101" s="8"/>
      <c r="G101" s="8"/>
      <c r="H101" s="8" t="s">
        <v>13</v>
      </c>
      <c r="I101" s="8" t="s">
        <v>7</v>
      </c>
      <c r="J101" s="8" t="s">
        <v>672</v>
      </c>
      <c r="K101" s="8" t="s">
        <v>673</v>
      </c>
      <c r="L101" s="5" t="s">
        <v>674</v>
      </c>
      <c r="M101" s="5" t="s">
        <v>675</v>
      </c>
      <c r="N101" s="5" t="s">
        <v>676</v>
      </c>
    </row>
    <row r="102" spans="1:14" ht="26.5" x14ac:dyDescent="0.35">
      <c r="A102" s="6" t="s">
        <v>677</v>
      </c>
      <c r="B102" s="6" t="s">
        <v>677</v>
      </c>
      <c r="C102" s="6" t="s">
        <v>678</v>
      </c>
      <c r="D102" s="7">
        <v>5.4012200000000004</v>
      </c>
      <c r="E102" s="7">
        <v>51.495950000000001</v>
      </c>
      <c r="F102" s="8"/>
      <c r="G102" s="8"/>
      <c r="H102" s="8" t="s">
        <v>9</v>
      </c>
      <c r="I102" s="8" t="s">
        <v>20</v>
      </c>
      <c r="J102" s="8" t="s">
        <v>679</v>
      </c>
      <c r="K102" s="8" t="s">
        <v>680</v>
      </c>
      <c r="L102" s="5" t="s">
        <v>681</v>
      </c>
      <c r="M102" s="5" t="s">
        <v>682</v>
      </c>
      <c r="N102" s="5" t="s">
        <v>683</v>
      </c>
    </row>
    <row r="103" spans="1:14" ht="39.5" x14ac:dyDescent="0.35">
      <c r="A103" s="6" t="s">
        <v>684</v>
      </c>
      <c r="B103" s="6" t="s">
        <v>684</v>
      </c>
      <c r="C103" s="6" t="s">
        <v>685</v>
      </c>
      <c r="D103" s="7">
        <v>5.3892798400000004</v>
      </c>
      <c r="E103" s="7">
        <v>51.509551780000002</v>
      </c>
      <c r="F103" s="8"/>
      <c r="G103" s="8"/>
      <c r="H103" s="8" t="s">
        <v>6</v>
      </c>
      <c r="I103" s="8" t="s">
        <v>20</v>
      </c>
      <c r="J103" s="8" t="s">
        <v>686</v>
      </c>
      <c r="K103" s="8" t="s">
        <v>116</v>
      </c>
      <c r="L103" s="5" t="s">
        <v>687</v>
      </c>
      <c r="M103" s="5" t="s">
        <v>688</v>
      </c>
      <c r="N103" s="5" t="s">
        <v>683</v>
      </c>
    </row>
    <row r="104" spans="1:14" x14ac:dyDescent="0.35">
      <c r="A104" s="6" t="s">
        <v>689</v>
      </c>
      <c r="B104" s="6" t="s">
        <v>689</v>
      </c>
      <c r="C104" s="6" t="s">
        <v>690</v>
      </c>
      <c r="D104" s="7">
        <v>6.0514156999999997</v>
      </c>
      <c r="E104" s="7">
        <v>51.43974884</v>
      </c>
      <c r="F104" s="8"/>
      <c r="G104" s="8"/>
      <c r="H104" s="8" t="s">
        <v>4</v>
      </c>
      <c r="I104" s="8" t="s">
        <v>7</v>
      </c>
      <c r="J104" s="8" t="s">
        <v>691</v>
      </c>
      <c r="K104" s="8" t="s">
        <v>692</v>
      </c>
      <c r="L104" s="5" t="s">
        <v>693</v>
      </c>
      <c r="M104" s="5" t="s">
        <v>694</v>
      </c>
      <c r="N104" s="5" t="s">
        <v>695</v>
      </c>
    </row>
    <row r="105" spans="1:14" ht="26.5" x14ac:dyDescent="0.35">
      <c r="A105" s="6" t="s">
        <v>696</v>
      </c>
      <c r="B105" s="6" t="s">
        <v>696</v>
      </c>
      <c r="C105" s="6" t="s">
        <v>697</v>
      </c>
      <c r="D105" s="7">
        <v>5.56609</v>
      </c>
      <c r="E105" s="7">
        <v>51.452390000000001</v>
      </c>
      <c r="F105" s="8"/>
      <c r="G105" s="8"/>
      <c r="H105" s="8" t="s">
        <v>9</v>
      </c>
      <c r="I105" s="8" t="s">
        <v>7</v>
      </c>
      <c r="J105" s="8" t="s">
        <v>698</v>
      </c>
      <c r="K105" s="8" t="s">
        <v>699</v>
      </c>
      <c r="L105" s="5" t="s">
        <v>700</v>
      </c>
      <c r="M105" s="5" t="s">
        <v>701</v>
      </c>
      <c r="N105" s="5" t="s">
        <v>702</v>
      </c>
    </row>
    <row r="106" spans="1:14" ht="52.5" x14ac:dyDescent="0.35">
      <c r="A106" s="6" t="s">
        <v>703</v>
      </c>
      <c r="B106" s="6" t="s">
        <v>703</v>
      </c>
      <c r="C106" s="6" t="s">
        <v>704</v>
      </c>
      <c r="D106" s="7">
        <v>5.6938430000000002</v>
      </c>
      <c r="E106" s="7">
        <v>51.473134999999999</v>
      </c>
      <c r="F106" s="8"/>
      <c r="G106" s="8"/>
      <c r="H106" s="8" t="s">
        <v>9</v>
      </c>
      <c r="I106" s="8" t="s">
        <v>7</v>
      </c>
      <c r="J106" s="8" t="s">
        <v>705</v>
      </c>
      <c r="K106" s="8" t="s">
        <v>706</v>
      </c>
      <c r="L106" s="5" t="s">
        <v>707</v>
      </c>
      <c r="M106" s="5" t="s">
        <v>708</v>
      </c>
      <c r="N106" s="5" t="s">
        <v>709</v>
      </c>
    </row>
    <row r="107" spans="1:14" ht="39.5" x14ac:dyDescent="0.35">
      <c r="A107" s="6" t="s">
        <v>710</v>
      </c>
      <c r="B107" s="6" t="s">
        <v>710</v>
      </c>
      <c r="C107" s="6" t="s">
        <v>711</v>
      </c>
      <c r="D107" s="7">
        <v>5.8660750000000004</v>
      </c>
      <c r="E107" s="7">
        <v>51.448608</v>
      </c>
      <c r="F107" s="8"/>
      <c r="G107" s="8"/>
      <c r="H107" s="8" t="s">
        <v>4</v>
      </c>
      <c r="I107" s="8" t="s">
        <v>7</v>
      </c>
      <c r="J107" s="8" t="s">
        <v>712</v>
      </c>
      <c r="K107" s="8" t="s">
        <v>713</v>
      </c>
      <c r="L107" s="5" t="s">
        <v>714</v>
      </c>
      <c r="M107" s="5" t="s">
        <v>715</v>
      </c>
      <c r="N107" s="5" t="s">
        <v>716</v>
      </c>
    </row>
    <row r="108" spans="1:14" x14ac:dyDescent="0.35">
      <c r="A108" s="6" t="s">
        <v>717</v>
      </c>
      <c r="B108" s="6" t="s">
        <v>717</v>
      </c>
      <c r="C108" s="6" t="s">
        <v>718</v>
      </c>
      <c r="D108" s="7">
        <v>6.1713620599999999</v>
      </c>
      <c r="E108" s="7">
        <v>51.365394600000002</v>
      </c>
      <c r="F108" s="8"/>
      <c r="G108" s="8"/>
      <c r="H108" s="8" t="s">
        <v>719</v>
      </c>
      <c r="I108" s="8" t="s">
        <v>19</v>
      </c>
      <c r="J108" s="8" t="s">
        <v>720</v>
      </c>
      <c r="K108" s="8" t="s">
        <v>721</v>
      </c>
      <c r="L108" s="5" t="s">
        <v>131</v>
      </c>
      <c r="M108" s="5" t="s">
        <v>722</v>
      </c>
      <c r="N108" s="5" t="s">
        <v>718</v>
      </c>
    </row>
    <row r="109" spans="1:14" x14ac:dyDescent="0.35">
      <c r="A109" s="6" t="s">
        <v>723</v>
      </c>
      <c r="B109" s="6" t="s">
        <v>723</v>
      </c>
      <c r="C109" s="6" t="s">
        <v>724</v>
      </c>
      <c r="D109" s="7">
        <v>5.5573300000000003</v>
      </c>
      <c r="E109" s="7">
        <v>51.419440000000002</v>
      </c>
      <c r="F109" s="8"/>
      <c r="G109" s="8"/>
      <c r="H109" s="8" t="s">
        <v>13</v>
      </c>
      <c r="I109" s="8" t="s">
        <v>7</v>
      </c>
      <c r="J109" s="8" t="s">
        <v>725</v>
      </c>
      <c r="K109" s="8" t="s">
        <v>726</v>
      </c>
      <c r="L109" s="5" t="s">
        <v>727</v>
      </c>
      <c r="M109" s="5" t="s">
        <v>728</v>
      </c>
      <c r="N109" s="5" t="s">
        <v>724</v>
      </c>
    </row>
    <row r="110" spans="1:14" ht="26.5" x14ac:dyDescent="0.35">
      <c r="A110" s="6" t="s">
        <v>729</v>
      </c>
      <c r="B110" s="6" t="s">
        <v>729</v>
      </c>
      <c r="C110" s="6" t="s">
        <v>730</v>
      </c>
      <c r="D110" s="7">
        <v>5.5933669999999998</v>
      </c>
      <c r="E110" s="7">
        <v>51.352668999999999</v>
      </c>
      <c r="F110" s="8"/>
      <c r="G110" s="8"/>
      <c r="H110" s="8" t="s">
        <v>4</v>
      </c>
      <c r="I110" s="8" t="s">
        <v>20</v>
      </c>
      <c r="J110" s="8" t="s">
        <v>731</v>
      </c>
      <c r="K110" s="8" t="s">
        <v>732</v>
      </c>
      <c r="L110" s="5" t="s">
        <v>733</v>
      </c>
      <c r="M110" s="5" t="s">
        <v>734</v>
      </c>
      <c r="N110" s="5" t="s">
        <v>735</v>
      </c>
    </row>
    <row r="111" spans="1:14" ht="39.5" x14ac:dyDescent="0.35">
      <c r="A111" s="6" t="s">
        <v>736</v>
      </c>
      <c r="B111" s="6" t="s">
        <v>736</v>
      </c>
      <c r="C111" s="6" t="s">
        <v>737</v>
      </c>
      <c r="D111" s="7">
        <v>5.6670600000000002</v>
      </c>
      <c r="E111" s="7">
        <v>51.257669999999997</v>
      </c>
      <c r="F111" s="8"/>
      <c r="G111" s="8"/>
      <c r="H111" s="8" t="s">
        <v>9</v>
      </c>
      <c r="I111" s="8" t="s">
        <v>7</v>
      </c>
      <c r="J111" s="8" t="s">
        <v>738</v>
      </c>
      <c r="K111" s="8" t="s">
        <v>739</v>
      </c>
      <c r="L111" s="5" t="s">
        <v>740</v>
      </c>
      <c r="M111" s="5" t="s">
        <v>741</v>
      </c>
      <c r="N111" s="5" t="s">
        <v>742</v>
      </c>
    </row>
    <row r="112" spans="1:14" ht="26.5" x14ac:dyDescent="0.35">
      <c r="A112" s="6" t="s">
        <v>743</v>
      </c>
      <c r="B112" s="6" t="s">
        <v>743</v>
      </c>
      <c r="C112" s="6" t="s">
        <v>744</v>
      </c>
      <c r="D112" s="7">
        <v>5.9146910000000004</v>
      </c>
      <c r="E112" s="7">
        <v>51.229683000000001</v>
      </c>
      <c r="F112" s="8"/>
      <c r="G112" s="8"/>
      <c r="H112" s="8" t="s">
        <v>4</v>
      </c>
      <c r="I112" s="8" t="s">
        <v>7</v>
      </c>
      <c r="J112" s="8" t="s">
        <v>745</v>
      </c>
      <c r="K112" s="8" t="s">
        <v>746</v>
      </c>
      <c r="L112" s="5" t="s">
        <v>747</v>
      </c>
      <c r="M112" s="5" t="s">
        <v>748</v>
      </c>
      <c r="N112" s="5" t="s">
        <v>749</v>
      </c>
    </row>
    <row r="113" spans="1:14" ht="26.5" x14ac:dyDescent="0.35">
      <c r="A113" s="6" t="s">
        <v>750</v>
      </c>
      <c r="B113" s="6" t="s">
        <v>750</v>
      </c>
      <c r="C113" s="6" t="s">
        <v>751</v>
      </c>
      <c r="D113" s="7">
        <v>5.7812998200000001</v>
      </c>
      <c r="E113" s="7">
        <v>51.247052179999997</v>
      </c>
      <c r="F113" s="8"/>
      <c r="G113" s="8"/>
      <c r="H113" s="8" t="s">
        <v>3</v>
      </c>
      <c r="I113" s="8" t="s">
        <v>7</v>
      </c>
      <c r="J113" s="8" t="s">
        <v>752</v>
      </c>
      <c r="K113" s="8" t="s">
        <v>753</v>
      </c>
      <c r="L113" s="5" t="s">
        <v>754</v>
      </c>
      <c r="M113" s="5" t="s">
        <v>755</v>
      </c>
      <c r="N113" s="5" t="s">
        <v>756</v>
      </c>
    </row>
    <row r="114" spans="1:14" ht="26.5" x14ac:dyDescent="0.35">
      <c r="A114" s="6" t="s">
        <v>757</v>
      </c>
      <c r="B114" s="6" t="s">
        <v>757</v>
      </c>
      <c r="C114" s="6" t="s">
        <v>758</v>
      </c>
      <c r="D114" s="7">
        <v>5.9838100000000001</v>
      </c>
      <c r="E114" s="7">
        <v>51.199069999999999</v>
      </c>
      <c r="F114" s="8"/>
      <c r="G114" s="8"/>
      <c r="H114" s="8" t="s">
        <v>13</v>
      </c>
      <c r="I114" s="8" t="s">
        <v>7</v>
      </c>
      <c r="J114" s="8" t="s">
        <v>759</v>
      </c>
      <c r="K114" s="8" t="s">
        <v>760</v>
      </c>
      <c r="L114" s="5" t="s">
        <v>761</v>
      </c>
      <c r="M114" s="5" t="s">
        <v>762</v>
      </c>
      <c r="N114" s="5" t="s">
        <v>758</v>
      </c>
    </row>
    <row r="115" spans="1:14" x14ac:dyDescent="0.35">
      <c r="A115" s="6" t="s">
        <v>763</v>
      </c>
      <c r="B115" s="6" t="s">
        <v>763</v>
      </c>
      <c r="C115" s="6" t="s">
        <v>764</v>
      </c>
      <c r="D115" s="7">
        <v>6.0356449999999997</v>
      </c>
      <c r="E115" s="7">
        <v>51.236483999999997</v>
      </c>
      <c r="F115" s="8"/>
      <c r="G115" s="8"/>
      <c r="H115" s="8" t="s">
        <v>4</v>
      </c>
      <c r="I115" s="8" t="s">
        <v>7</v>
      </c>
      <c r="J115" s="8" t="s">
        <v>765</v>
      </c>
      <c r="K115" s="8" t="s">
        <v>766</v>
      </c>
      <c r="L115" s="5" t="s">
        <v>767</v>
      </c>
      <c r="M115" s="5" t="s">
        <v>768</v>
      </c>
      <c r="N115" s="5" t="s">
        <v>769</v>
      </c>
    </row>
    <row r="116" spans="1:14" x14ac:dyDescent="0.35">
      <c r="A116" s="6" t="s">
        <v>770</v>
      </c>
      <c r="B116" s="6" t="s">
        <v>770</v>
      </c>
      <c r="C116" s="6" t="s">
        <v>771</v>
      </c>
      <c r="D116" s="7">
        <v>6.1224699999999999</v>
      </c>
      <c r="E116" s="7">
        <v>51.324809999999999</v>
      </c>
      <c r="F116" s="8"/>
      <c r="G116" s="8"/>
      <c r="H116" s="8" t="s">
        <v>9</v>
      </c>
      <c r="I116" s="8" t="s">
        <v>7</v>
      </c>
      <c r="J116" s="8" t="s">
        <v>772</v>
      </c>
      <c r="K116" s="8" t="s">
        <v>773</v>
      </c>
      <c r="L116" s="5" t="s">
        <v>774</v>
      </c>
      <c r="M116" s="5" t="s">
        <v>775</v>
      </c>
      <c r="N116" s="5" t="s">
        <v>771</v>
      </c>
    </row>
    <row r="117" spans="1:14" ht="39.5" x14ac:dyDescent="0.35">
      <c r="A117" s="6" t="s">
        <v>776</v>
      </c>
      <c r="B117" s="6" t="s">
        <v>776</v>
      </c>
      <c r="C117" s="6" t="s">
        <v>777</v>
      </c>
      <c r="D117" s="7">
        <v>6.0659619999999999</v>
      </c>
      <c r="E117" s="7">
        <v>51.169713000000002</v>
      </c>
      <c r="F117" s="8"/>
      <c r="G117" s="8"/>
      <c r="H117" s="8" t="s">
        <v>4</v>
      </c>
      <c r="I117" s="8" t="s">
        <v>19</v>
      </c>
      <c r="J117" s="8" t="s">
        <v>778</v>
      </c>
      <c r="K117" s="8" t="s">
        <v>779</v>
      </c>
      <c r="L117" s="5" t="s">
        <v>780</v>
      </c>
      <c r="M117" s="5" t="s">
        <v>781</v>
      </c>
      <c r="N117" s="5" t="s">
        <v>782</v>
      </c>
    </row>
    <row r="118" spans="1:14" x14ac:dyDescent="0.35">
      <c r="A118" s="6" t="s">
        <v>783</v>
      </c>
      <c r="B118" s="6" t="s">
        <v>783</v>
      </c>
      <c r="C118" s="6" t="s">
        <v>784</v>
      </c>
      <c r="D118" s="7">
        <v>6.1275500000000003</v>
      </c>
      <c r="E118" s="7">
        <v>51.145589999999999</v>
      </c>
      <c r="F118" s="8"/>
      <c r="G118" s="8"/>
      <c r="H118" s="8" t="s">
        <v>4</v>
      </c>
      <c r="I118" s="8" t="s">
        <v>7</v>
      </c>
      <c r="J118" s="8" t="s">
        <v>785</v>
      </c>
      <c r="K118" s="8" t="s">
        <v>786</v>
      </c>
      <c r="L118" s="5" t="s">
        <v>787</v>
      </c>
      <c r="M118" s="5" t="s">
        <v>788</v>
      </c>
      <c r="N118" s="5" t="s">
        <v>784</v>
      </c>
    </row>
    <row r="119" spans="1:14" x14ac:dyDescent="0.35">
      <c r="A119" s="6" t="s">
        <v>789</v>
      </c>
      <c r="B119" s="6" t="s">
        <v>789</v>
      </c>
      <c r="C119" s="6" t="s">
        <v>790</v>
      </c>
      <c r="D119" s="7">
        <v>5.8599100000000002</v>
      </c>
      <c r="E119" s="7">
        <v>51.041739999999997</v>
      </c>
      <c r="F119" s="8"/>
      <c r="G119" s="8"/>
      <c r="H119" s="8" t="s">
        <v>4</v>
      </c>
      <c r="I119" s="8" t="s">
        <v>7</v>
      </c>
      <c r="J119" s="8" t="s">
        <v>791</v>
      </c>
      <c r="K119" s="8" t="s">
        <v>792</v>
      </c>
      <c r="L119" s="5" t="s">
        <v>793</v>
      </c>
      <c r="M119" s="5" t="s">
        <v>794</v>
      </c>
      <c r="N119" s="5" t="s">
        <v>795</v>
      </c>
    </row>
    <row r="120" spans="1:14" x14ac:dyDescent="0.35">
      <c r="A120" s="6" t="s">
        <v>796</v>
      </c>
      <c r="B120" s="6" t="s">
        <v>796</v>
      </c>
      <c r="C120" s="6" t="s">
        <v>797</v>
      </c>
      <c r="D120" s="7">
        <v>5.9478920000000004</v>
      </c>
      <c r="E120" s="7">
        <v>51.152861000000001</v>
      </c>
      <c r="F120" s="8"/>
      <c r="G120" s="8"/>
      <c r="H120" s="8" t="s">
        <v>9</v>
      </c>
      <c r="I120" s="8" t="s">
        <v>7</v>
      </c>
      <c r="J120" s="8" t="s">
        <v>798</v>
      </c>
      <c r="K120" s="8" t="s">
        <v>799</v>
      </c>
      <c r="L120" s="5" t="s">
        <v>800</v>
      </c>
      <c r="M120" s="5" t="s">
        <v>801</v>
      </c>
      <c r="N120" s="5" t="s">
        <v>797</v>
      </c>
    </row>
    <row r="121" spans="1:14" x14ac:dyDescent="0.35">
      <c r="A121" s="6" t="s">
        <v>802</v>
      </c>
      <c r="B121" s="6" t="s">
        <v>802</v>
      </c>
      <c r="C121" s="6" t="s">
        <v>803</v>
      </c>
      <c r="D121" s="7">
        <v>5.8596685400000004</v>
      </c>
      <c r="E121" s="7">
        <v>51.001280620000003</v>
      </c>
      <c r="F121" s="8"/>
      <c r="G121" s="8"/>
      <c r="H121" s="8" t="s">
        <v>13</v>
      </c>
      <c r="I121" s="8" t="s">
        <v>7</v>
      </c>
      <c r="J121" s="8" t="s">
        <v>804</v>
      </c>
      <c r="K121" s="8" t="s">
        <v>805</v>
      </c>
      <c r="L121" s="5" t="s">
        <v>806</v>
      </c>
      <c r="M121" s="5" t="s">
        <v>807</v>
      </c>
      <c r="N121" s="5" t="s">
        <v>803</v>
      </c>
    </row>
    <row r="122" spans="1:14" x14ac:dyDescent="0.35">
      <c r="A122" s="6" t="s">
        <v>808</v>
      </c>
      <c r="B122" s="6" t="s">
        <v>808</v>
      </c>
      <c r="C122" s="6" t="s">
        <v>809</v>
      </c>
      <c r="D122" s="7">
        <v>5.8267569999999997</v>
      </c>
      <c r="E122" s="7">
        <v>50.972811</v>
      </c>
      <c r="F122" s="8"/>
      <c r="G122" s="8"/>
      <c r="H122" s="8" t="s">
        <v>13</v>
      </c>
      <c r="I122" s="8" t="s">
        <v>7</v>
      </c>
      <c r="J122" s="8" t="s">
        <v>810</v>
      </c>
      <c r="K122" s="8" t="s">
        <v>811</v>
      </c>
      <c r="L122" s="5" t="s">
        <v>812</v>
      </c>
      <c r="M122" s="5" t="s">
        <v>813</v>
      </c>
      <c r="N122" s="5" t="s">
        <v>814</v>
      </c>
    </row>
    <row r="123" spans="1:14" x14ac:dyDescent="0.35">
      <c r="A123" s="6" t="s">
        <v>815</v>
      </c>
      <c r="B123" s="6" t="s">
        <v>815</v>
      </c>
      <c r="C123" s="6" t="s">
        <v>816</v>
      </c>
      <c r="D123" s="7">
        <v>5.87853008</v>
      </c>
      <c r="E123" s="7">
        <v>51.098608519999999</v>
      </c>
      <c r="F123" s="8"/>
      <c r="G123" s="8"/>
      <c r="H123" s="8" t="s">
        <v>4</v>
      </c>
      <c r="I123" s="8" t="s">
        <v>7</v>
      </c>
      <c r="J123" s="8" t="s">
        <v>817</v>
      </c>
      <c r="K123" s="8" t="s">
        <v>818</v>
      </c>
      <c r="L123" s="5" t="s">
        <v>819</v>
      </c>
      <c r="M123" s="5" t="s">
        <v>820</v>
      </c>
      <c r="N123" s="5" t="s">
        <v>821</v>
      </c>
    </row>
    <row r="124" spans="1:14" x14ac:dyDescent="0.35">
      <c r="A124" s="6" t="s">
        <v>822</v>
      </c>
      <c r="B124" s="6" t="s">
        <v>822</v>
      </c>
      <c r="C124" s="6" t="s">
        <v>823</v>
      </c>
      <c r="D124" s="7">
        <v>5.7669839999999999</v>
      </c>
      <c r="E124" s="7">
        <v>50.941946000000002</v>
      </c>
      <c r="F124" s="8"/>
      <c r="G124" s="8"/>
      <c r="H124" s="8" t="s">
        <v>9</v>
      </c>
      <c r="I124" s="8" t="s">
        <v>7</v>
      </c>
      <c r="J124" s="8" t="s">
        <v>824</v>
      </c>
      <c r="K124" s="8" t="s">
        <v>825</v>
      </c>
      <c r="L124" s="5" t="s">
        <v>826</v>
      </c>
      <c r="M124" s="5" t="s">
        <v>827</v>
      </c>
      <c r="N124" s="5" t="s">
        <v>828</v>
      </c>
    </row>
    <row r="125" spans="1:14" x14ac:dyDescent="0.35">
      <c r="A125" s="6" t="s">
        <v>829</v>
      </c>
      <c r="B125" s="6" t="s">
        <v>829</v>
      </c>
      <c r="C125" s="6" t="s">
        <v>830</v>
      </c>
      <c r="D125" s="7">
        <v>5.7426599999999999</v>
      </c>
      <c r="E125" s="7">
        <v>50.923580000000001</v>
      </c>
      <c r="F125" s="8"/>
      <c r="G125" s="8"/>
      <c r="H125" s="8" t="s">
        <v>9</v>
      </c>
      <c r="I125" s="8" t="s">
        <v>7</v>
      </c>
      <c r="J125" s="8" t="s">
        <v>831</v>
      </c>
      <c r="K125" s="8" t="s">
        <v>832</v>
      </c>
      <c r="L125" s="5" t="s">
        <v>833</v>
      </c>
      <c r="M125" s="5" t="s">
        <v>834</v>
      </c>
      <c r="N125" s="5" t="s">
        <v>830</v>
      </c>
    </row>
    <row r="126" spans="1:14" x14ac:dyDescent="0.35">
      <c r="A126" s="6" t="s">
        <v>835</v>
      </c>
      <c r="B126" s="6" t="s">
        <v>835</v>
      </c>
      <c r="C126" s="6" t="s">
        <v>836</v>
      </c>
      <c r="D126" s="7">
        <v>5.8532710000000003</v>
      </c>
      <c r="E126" s="7">
        <v>50.943179999999998</v>
      </c>
      <c r="F126" s="8"/>
      <c r="G126" s="8"/>
      <c r="H126" s="8" t="s">
        <v>4</v>
      </c>
      <c r="I126" s="8" t="s">
        <v>7</v>
      </c>
      <c r="J126" s="8" t="s">
        <v>837</v>
      </c>
      <c r="K126" s="8" t="s">
        <v>838</v>
      </c>
      <c r="L126" s="5" t="s">
        <v>839</v>
      </c>
      <c r="M126" s="5" t="s">
        <v>840</v>
      </c>
      <c r="N126" s="5" t="s">
        <v>836</v>
      </c>
    </row>
    <row r="127" spans="1:14" x14ac:dyDescent="0.35">
      <c r="A127" s="6" t="s">
        <v>841</v>
      </c>
      <c r="B127" s="6" t="s">
        <v>841</v>
      </c>
      <c r="C127" s="6" t="s">
        <v>842</v>
      </c>
      <c r="D127" s="7">
        <v>5.8832740000000001</v>
      </c>
      <c r="E127" s="7">
        <v>50.923327</v>
      </c>
      <c r="F127" s="8"/>
      <c r="G127" s="8"/>
      <c r="H127" s="8" t="s">
        <v>4</v>
      </c>
      <c r="I127" s="8" t="s">
        <v>7</v>
      </c>
      <c r="J127" s="8" t="s">
        <v>843</v>
      </c>
      <c r="K127" s="8" t="s">
        <v>844</v>
      </c>
      <c r="L127" s="5" t="s">
        <v>845</v>
      </c>
      <c r="M127" s="5" t="s">
        <v>846</v>
      </c>
      <c r="N127" s="5" t="s">
        <v>847</v>
      </c>
    </row>
    <row r="128" spans="1:14" x14ac:dyDescent="0.35">
      <c r="A128" s="6" t="s">
        <v>848</v>
      </c>
      <c r="B128" s="6" t="s">
        <v>848</v>
      </c>
      <c r="C128" s="6" t="s">
        <v>849</v>
      </c>
      <c r="D128" s="7">
        <v>6.0026928899999996</v>
      </c>
      <c r="E128" s="7">
        <v>50.895720650000001</v>
      </c>
      <c r="F128" s="8"/>
      <c r="G128" s="8"/>
      <c r="H128" s="8" t="s">
        <v>9</v>
      </c>
      <c r="I128" s="8" t="s">
        <v>7</v>
      </c>
      <c r="J128" s="8" t="s">
        <v>850</v>
      </c>
      <c r="K128" s="8" t="s">
        <v>851</v>
      </c>
      <c r="L128" s="5" t="s">
        <v>852</v>
      </c>
      <c r="M128" s="5" t="s">
        <v>853</v>
      </c>
      <c r="N128" s="5" t="s">
        <v>849</v>
      </c>
    </row>
    <row r="129" spans="1:14" ht="39.5" x14ac:dyDescent="0.35">
      <c r="A129" s="6" t="s">
        <v>854</v>
      </c>
      <c r="B129" s="6" t="s">
        <v>854</v>
      </c>
      <c r="C129" s="6" t="s">
        <v>855</v>
      </c>
      <c r="D129" s="7">
        <v>5.960572</v>
      </c>
      <c r="E129" s="7">
        <v>50.895409000000001</v>
      </c>
      <c r="F129" s="8"/>
      <c r="G129" s="8"/>
      <c r="H129" s="8" t="s">
        <v>18</v>
      </c>
      <c r="I129" s="8" t="s">
        <v>7</v>
      </c>
      <c r="J129" s="8" t="s">
        <v>856</v>
      </c>
      <c r="K129" s="8" t="s">
        <v>857</v>
      </c>
      <c r="L129" s="5" t="s">
        <v>858</v>
      </c>
      <c r="M129" s="5" t="s">
        <v>859</v>
      </c>
      <c r="N129" s="5" t="s">
        <v>860</v>
      </c>
    </row>
    <row r="130" spans="1:14" ht="26.5" x14ac:dyDescent="0.35">
      <c r="A130" s="6" t="s">
        <v>861</v>
      </c>
      <c r="B130" s="6" t="s">
        <v>861</v>
      </c>
      <c r="C130" s="6" t="s">
        <v>862</v>
      </c>
      <c r="D130" s="7">
        <v>6.0650611000000003</v>
      </c>
      <c r="E130" s="7">
        <v>50.895915449999997</v>
      </c>
      <c r="F130" s="8"/>
      <c r="G130" s="8"/>
      <c r="H130" s="8" t="s">
        <v>5</v>
      </c>
      <c r="I130" s="8" t="s">
        <v>7</v>
      </c>
      <c r="J130" s="8" t="s">
        <v>863</v>
      </c>
      <c r="K130" s="8" t="s">
        <v>864</v>
      </c>
      <c r="L130" s="5" t="s">
        <v>865</v>
      </c>
      <c r="M130" s="5" t="s">
        <v>866</v>
      </c>
      <c r="N130" s="5" t="s">
        <v>862</v>
      </c>
    </row>
    <row r="131" spans="1:14" ht="52.5" x14ac:dyDescent="0.35">
      <c r="A131" s="6" t="s">
        <v>867</v>
      </c>
      <c r="B131" s="6" t="s">
        <v>867</v>
      </c>
      <c r="C131" s="6" t="s">
        <v>868</v>
      </c>
      <c r="D131" s="7">
        <v>5.8732939999999996</v>
      </c>
      <c r="E131" s="7">
        <v>50.856332000000002</v>
      </c>
      <c r="F131" s="8"/>
      <c r="G131" s="8"/>
      <c r="H131" s="8" t="s">
        <v>4</v>
      </c>
      <c r="I131" s="8" t="s">
        <v>7</v>
      </c>
      <c r="J131" s="8" t="s">
        <v>869</v>
      </c>
      <c r="K131" s="8" t="s">
        <v>870</v>
      </c>
      <c r="L131" s="5" t="s">
        <v>871</v>
      </c>
      <c r="M131" s="5" t="s">
        <v>872</v>
      </c>
      <c r="N131" s="5" t="s">
        <v>873</v>
      </c>
    </row>
    <row r="132" spans="1:14" ht="39.5" x14ac:dyDescent="0.35">
      <c r="A132" s="6" t="s">
        <v>874</v>
      </c>
      <c r="B132" s="6" t="s">
        <v>874</v>
      </c>
      <c r="C132" s="6" t="s">
        <v>875</v>
      </c>
      <c r="D132" s="7">
        <v>5.7630590000000002</v>
      </c>
      <c r="E132" s="7">
        <v>50.881231999999997</v>
      </c>
      <c r="F132" s="8"/>
      <c r="G132" s="8"/>
      <c r="H132" s="8" t="s">
        <v>9</v>
      </c>
      <c r="I132" s="8" t="s">
        <v>7</v>
      </c>
      <c r="J132" s="8" t="s">
        <v>876</v>
      </c>
      <c r="K132" s="8" t="s">
        <v>877</v>
      </c>
      <c r="L132" s="5" t="s">
        <v>878</v>
      </c>
      <c r="M132" s="5" t="s">
        <v>879</v>
      </c>
      <c r="N132" s="5" t="s">
        <v>880</v>
      </c>
    </row>
    <row r="133" spans="1:14" ht="52.5" x14ac:dyDescent="0.35">
      <c r="A133" s="6" t="s">
        <v>881</v>
      </c>
      <c r="B133" s="6" t="s">
        <v>881</v>
      </c>
      <c r="C133" s="6" t="s">
        <v>882</v>
      </c>
      <c r="D133" s="7">
        <v>5.8354239999999997</v>
      </c>
      <c r="E133" s="7">
        <v>50.868749999999999</v>
      </c>
      <c r="F133" s="8"/>
      <c r="G133" s="8"/>
      <c r="H133" s="8" t="s">
        <v>13</v>
      </c>
      <c r="I133" s="8" t="s">
        <v>7</v>
      </c>
      <c r="J133" s="8" t="s">
        <v>883</v>
      </c>
      <c r="K133" s="8" t="s">
        <v>884</v>
      </c>
      <c r="L133" s="5" t="s">
        <v>885</v>
      </c>
      <c r="M133" s="5" t="s">
        <v>886</v>
      </c>
      <c r="N133" s="5" t="s">
        <v>887</v>
      </c>
    </row>
    <row r="134" spans="1:14" x14ac:dyDescent="0.35">
      <c r="A134" s="6" t="s">
        <v>888</v>
      </c>
      <c r="B134" s="6" t="s">
        <v>888</v>
      </c>
      <c r="C134" s="6" t="s">
        <v>889</v>
      </c>
      <c r="D134" s="7">
        <v>5.716545</v>
      </c>
      <c r="E134" s="7">
        <v>50.838571999999999</v>
      </c>
      <c r="F134" s="8"/>
      <c r="G134" s="8"/>
      <c r="H134" s="8" t="s">
        <v>13</v>
      </c>
      <c r="I134" s="8" t="s">
        <v>7</v>
      </c>
      <c r="J134" s="8" t="s">
        <v>890</v>
      </c>
      <c r="K134" s="8" t="s">
        <v>891</v>
      </c>
      <c r="L134" s="5" t="s">
        <v>892</v>
      </c>
      <c r="M134" s="5" t="s">
        <v>893</v>
      </c>
      <c r="N134" s="5" t="s">
        <v>889</v>
      </c>
    </row>
    <row r="135" spans="1:14" ht="26.5" x14ac:dyDescent="0.35">
      <c r="A135" s="6" t="s">
        <v>894</v>
      </c>
      <c r="B135" s="6" t="s">
        <v>894</v>
      </c>
      <c r="C135" s="6" t="s">
        <v>895</v>
      </c>
      <c r="D135" s="7">
        <v>5.7096530000000003</v>
      </c>
      <c r="E135" s="7">
        <v>50.768103000000004</v>
      </c>
      <c r="F135" s="8"/>
      <c r="G135" s="8"/>
      <c r="H135" s="8" t="s">
        <v>4</v>
      </c>
      <c r="I135" s="8" t="s">
        <v>7</v>
      </c>
      <c r="J135" s="8" t="s">
        <v>896</v>
      </c>
      <c r="K135" s="8" t="s">
        <v>897</v>
      </c>
      <c r="L135" s="5" t="s">
        <v>898</v>
      </c>
      <c r="M135" s="5" t="s">
        <v>899</v>
      </c>
      <c r="N135" s="5" t="s">
        <v>900</v>
      </c>
    </row>
    <row r="136" spans="1:14" ht="39.5" x14ac:dyDescent="0.35">
      <c r="A136" s="6" t="s">
        <v>901</v>
      </c>
      <c r="B136" s="6" t="s">
        <v>901</v>
      </c>
      <c r="C136" s="6" t="s">
        <v>902</v>
      </c>
      <c r="D136" s="7">
        <v>5.7091630000000002</v>
      </c>
      <c r="E136" s="7">
        <v>50.870516000000002</v>
      </c>
      <c r="F136" s="8"/>
      <c r="G136" s="8"/>
      <c r="H136" s="8" t="s">
        <v>13</v>
      </c>
      <c r="I136" s="8" t="s">
        <v>7</v>
      </c>
      <c r="J136" s="8" t="s">
        <v>903</v>
      </c>
      <c r="K136" s="8" t="s">
        <v>904</v>
      </c>
      <c r="L136" s="5" t="s">
        <v>905</v>
      </c>
      <c r="M136" s="5" t="s">
        <v>906</v>
      </c>
      <c r="N136" s="5" t="s">
        <v>907</v>
      </c>
    </row>
    <row r="137" spans="1:14" ht="26.5" x14ac:dyDescent="0.35">
      <c r="A137" s="6" t="s">
        <v>908</v>
      </c>
      <c r="B137" s="6" t="s">
        <v>908</v>
      </c>
      <c r="C137" s="6" t="s">
        <v>909</v>
      </c>
      <c r="D137" s="7">
        <v>4.5418530199999996</v>
      </c>
      <c r="E137" s="7">
        <v>51.585047940000003</v>
      </c>
      <c r="F137" s="8"/>
      <c r="G137" s="8"/>
      <c r="H137" s="8" t="s">
        <v>4</v>
      </c>
      <c r="I137" s="8" t="s">
        <v>7</v>
      </c>
      <c r="J137" s="8" t="s">
        <v>910</v>
      </c>
      <c r="K137" s="8" t="s">
        <v>911</v>
      </c>
      <c r="L137" s="5" t="s">
        <v>912</v>
      </c>
      <c r="M137" s="5" t="s">
        <v>913</v>
      </c>
      <c r="N137" s="5" t="s">
        <v>909</v>
      </c>
    </row>
    <row r="138" spans="1:14" x14ac:dyDescent="0.35">
      <c r="A138" s="6" t="s">
        <v>914</v>
      </c>
      <c r="B138" s="6" t="s">
        <v>914</v>
      </c>
      <c r="C138" s="6" t="s">
        <v>915</v>
      </c>
      <c r="D138" s="7">
        <v>4.6439069899999996</v>
      </c>
      <c r="E138" s="7">
        <v>51.57786256</v>
      </c>
      <c r="F138" s="8"/>
      <c r="G138" s="8"/>
      <c r="H138" s="8" t="s">
        <v>4</v>
      </c>
      <c r="I138" s="8" t="s">
        <v>7</v>
      </c>
      <c r="J138" s="8" t="s">
        <v>916</v>
      </c>
      <c r="K138" s="8" t="s">
        <v>917</v>
      </c>
      <c r="L138" s="5" t="s">
        <v>918</v>
      </c>
      <c r="M138" s="5" t="s">
        <v>919</v>
      </c>
      <c r="N138" s="5" t="s">
        <v>915</v>
      </c>
    </row>
    <row r="139" spans="1:14" ht="26.5" x14ac:dyDescent="0.35">
      <c r="A139" s="6" t="s">
        <v>920</v>
      </c>
      <c r="B139" s="6" t="s">
        <v>920</v>
      </c>
      <c r="C139" s="6" t="s">
        <v>921</v>
      </c>
      <c r="D139" s="7">
        <v>4.5460859999999998</v>
      </c>
      <c r="E139" s="7">
        <v>51.563409</v>
      </c>
      <c r="F139" s="8"/>
      <c r="G139" s="8"/>
      <c r="H139" s="8" t="s">
        <v>4</v>
      </c>
      <c r="I139" s="8" t="s">
        <v>7</v>
      </c>
      <c r="J139" s="8" t="s">
        <v>922</v>
      </c>
      <c r="K139" s="8" t="s">
        <v>923</v>
      </c>
      <c r="L139" s="5" t="s">
        <v>924</v>
      </c>
      <c r="M139" s="5" t="s">
        <v>925</v>
      </c>
      <c r="N139" s="5" t="s">
        <v>926</v>
      </c>
    </row>
    <row r="140" spans="1:14" ht="26.5" x14ac:dyDescent="0.35">
      <c r="A140" s="6" t="s">
        <v>927</v>
      </c>
      <c r="B140" s="6" t="s">
        <v>927</v>
      </c>
      <c r="C140" s="6" t="s">
        <v>928</v>
      </c>
      <c r="D140" s="7">
        <v>4.750502</v>
      </c>
      <c r="E140" s="7">
        <v>51.59243</v>
      </c>
      <c r="F140" s="8"/>
      <c r="G140" s="8"/>
      <c r="H140" s="8" t="s">
        <v>4</v>
      </c>
      <c r="I140" s="8" t="s">
        <v>7</v>
      </c>
      <c r="J140" s="8" t="s">
        <v>929</v>
      </c>
      <c r="K140" s="8" t="s">
        <v>930</v>
      </c>
      <c r="L140" s="5" t="s">
        <v>931</v>
      </c>
      <c r="M140" s="5" t="s">
        <v>932</v>
      </c>
      <c r="N140" s="5" t="s">
        <v>933</v>
      </c>
    </row>
    <row r="141" spans="1:14" x14ac:dyDescent="0.35">
      <c r="A141" s="6" t="s">
        <v>934</v>
      </c>
      <c r="B141" s="6" t="s">
        <v>934</v>
      </c>
      <c r="C141" s="6" t="s">
        <v>935</v>
      </c>
      <c r="D141" s="7">
        <v>4.9089600000000004</v>
      </c>
      <c r="E141" s="7">
        <v>51.583109999999998</v>
      </c>
      <c r="F141" s="8"/>
      <c r="G141" s="8"/>
      <c r="H141" s="8" t="s">
        <v>4</v>
      </c>
      <c r="I141" s="8" t="s">
        <v>7</v>
      </c>
      <c r="J141" s="8" t="s">
        <v>936</v>
      </c>
      <c r="K141" s="8" t="s">
        <v>937</v>
      </c>
      <c r="L141" s="5" t="s">
        <v>938</v>
      </c>
      <c r="M141" s="5" t="s">
        <v>939</v>
      </c>
      <c r="N141" s="5" t="s">
        <v>940</v>
      </c>
    </row>
    <row r="142" spans="1:14" x14ac:dyDescent="0.35">
      <c r="A142" s="6" t="s">
        <v>941</v>
      </c>
      <c r="B142" s="6" t="s">
        <v>941</v>
      </c>
      <c r="C142" s="6" t="s">
        <v>940</v>
      </c>
      <c r="D142" s="7">
        <v>5.0065929999999996</v>
      </c>
      <c r="E142" s="7">
        <v>51.577255000000001</v>
      </c>
      <c r="F142" s="8"/>
      <c r="G142" s="8"/>
      <c r="H142" s="8" t="s">
        <v>13</v>
      </c>
      <c r="I142" s="8" t="s">
        <v>7</v>
      </c>
      <c r="J142" s="8" t="s">
        <v>942</v>
      </c>
      <c r="K142" s="8" t="s">
        <v>943</v>
      </c>
      <c r="L142" s="5" t="s">
        <v>944</v>
      </c>
      <c r="M142" s="5" t="s">
        <v>945</v>
      </c>
      <c r="N142" s="5" t="s">
        <v>946</v>
      </c>
    </row>
    <row r="143" spans="1:14" ht="26.5" x14ac:dyDescent="0.35">
      <c r="A143" s="6" t="s">
        <v>947</v>
      </c>
      <c r="B143" s="6" t="s">
        <v>947</v>
      </c>
      <c r="C143" s="6" t="s">
        <v>948</v>
      </c>
      <c r="D143" s="7">
        <v>5.0872125800000001</v>
      </c>
      <c r="E143" s="7">
        <v>51.558925170000002</v>
      </c>
      <c r="F143" s="8"/>
      <c r="G143" s="8"/>
      <c r="H143" s="8" t="s">
        <v>3</v>
      </c>
      <c r="I143" s="8" t="s">
        <v>7</v>
      </c>
      <c r="J143" s="8" t="s">
        <v>949</v>
      </c>
      <c r="K143" s="8" t="s">
        <v>950</v>
      </c>
      <c r="L143" s="5" t="s">
        <v>951</v>
      </c>
      <c r="M143" s="5" t="s">
        <v>952</v>
      </c>
      <c r="N143" s="5" t="s">
        <v>953</v>
      </c>
    </row>
    <row r="144" spans="1:14" x14ac:dyDescent="0.35">
      <c r="A144" s="6" t="s">
        <v>954</v>
      </c>
      <c r="B144" s="6" t="s">
        <v>954</v>
      </c>
      <c r="C144" s="6" t="s">
        <v>955</v>
      </c>
      <c r="D144" s="7">
        <v>5.1859599999999997</v>
      </c>
      <c r="E144" s="7">
        <v>51.582303000000003</v>
      </c>
      <c r="F144" s="8"/>
      <c r="G144" s="8"/>
      <c r="H144" s="8" t="s">
        <v>14</v>
      </c>
      <c r="I144" s="8" t="s">
        <v>7</v>
      </c>
      <c r="J144" s="8" t="s">
        <v>956</v>
      </c>
      <c r="K144" s="8" t="s">
        <v>957</v>
      </c>
      <c r="L144" s="5" t="s">
        <v>958</v>
      </c>
      <c r="M144" s="5" t="s">
        <v>959</v>
      </c>
      <c r="N144" s="5" t="s">
        <v>955</v>
      </c>
    </row>
    <row r="145" spans="1:14" x14ac:dyDescent="0.35">
      <c r="A145" s="6" t="s">
        <v>960</v>
      </c>
      <c r="B145" s="6" t="s">
        <v>960</v>
      </c>
      <c r="C145" s="6" t="s">
        <v>961</v>
      </c>
      <c r="D145" s="7">
        <v>5.2341199999999999</v>
      </c>
      <c r="E145" s="7">
        <v>51.63776</v>
      </c>
      <c r="F145" s="8"/>
      <c r="G145" s="8"/>
      <c r="H145" s="8" t="s">
        <v>13</v>
      </c>
      <c r="I145" s="8" t="s">
        <v>7</v>
      </c>
      <c r="J145" s="8" t="s">
        <v>962</v>
      </c>
      <c r="K145" s="8" t="s">
        <v>963</v>
      </c>
      <c r="L145" s="5" t="s">
        <v>964</v>
      </c>
      <c r="M145" s="5" t="s">
        <v>965</v>
      </c>
      <c r="N145" s="5" t="s">
        <v>961</v>
      </c>
    </row>
    <row r="146" spans="1:14" ht="26.5" x14ac:dyDescent="0.35">
      <c r="A146" s="6" t="s">
        <v>966</v>
      </c>
      <c r="B146" s="6" t="s">
        <v>966</v>
      </c>
      <c r="C146" s="6" t="s">
        <v>967</v>
      </c>
      <c r="D146" s="7">
        <v>3.630093</v>
      </c>
      <c r="E146" s="7">
        <v>51.499625999999999</v>
      </c>
      <c r="F146" s="8"/>
      <c r="G146" s="8"/>
      <c r="H146" s="8" t="s">
        <v>13</v>
      </c>
      <c r="I146" s="8" t="s">
        <v>7</v>
      </c>
      <c r="J146" s="8" t="s">
        <v>968</v>
      </c>
      <c r="K146" s="8" t="s">
        <v>969</v>
      </c>
      <c r="L146" s="5" t="s">
        <v>970</v>
      </c>
      <c r="M146" s="5" t="s">
        <v>971</v>
      </c>
      <c r="N146" s="5" t="s">
        <v>972</v>
      </c>
    </row>
    <row r="147" spans="1:14" x14ac:dyDescent="0.35">
      <c r="A147" s="6" t="s">
        <v>973</v>
      </c>
      <c r="B147" s="6" t="s">
        <v>973</v>
      </c>
      <c r="C147" s="6" t="s">
        <v>974</v>
      </c>
      <c r="D147" s="7">
        <v>5.1535253499999998</v>
      </c>
      <c r="E147" s="7">
        <v>51.607853710000001</v>
      </c>
      <c r="F147" s="8"/>
      <c r="G147" s="8"/>
      <c r="H147" s="8" t="s">
        <v>13</v>
      </c>
      <c r="I147" s="8" t="s">
        <v>7</v>
      </c>
      <c r="J147" s="8" t="s">
        <v>975</v>
      </c>
      <c r="K147" s="8" t="s">
        <v>976</v>
      </c>
      <c r="L147" s="5" t="s">
        <v>977</v>
      </c>
      <c r="M147" s="5" t="s">
        <v>978</v>
      </c>
      <c r="N147" s="5" t="s">
        <v>974</v>
      </c>
    </row>
    <row r="148" spans="1:14" ht="39.5" x14ac:dyDescent="0.35">
      <c r="A148" s="6" t="s">
        <v>979</v>
      </c>
      <c r="B148" s="6" t="s">
        <v>979</v>
      </c>
      <c r="C148" s="6" t="s">
        <v>980</v>
      </c>
      <c r="D148" s="7">
        <v>4.4611975800000003</v>
      </c>
      <c r="E148" s="7">
        <v>51.523088809999997</v>
      </c>
      <c r="F148" s="8"/>
      <c r="G148" s="8"/>
      <c r="H148" s="8" t="s">
        <v>16</v>
      </c>
      <c r="I148" s="8" t="s">
        <v>7</v>
      </c>
      <c r="J148" s="8" t="s">
        <v>981</v>
      </c>
      <c r="K148" s="8" t="s">
        <v>982</v>
      </c>
      <c r="L148" s="5" t="s">
        <v>983</v>
      </c>
      <c r="M148" s="5" t="s">
        <v>984</v>
      </c>
      <c r="N148" s="5" t="s">
        <v>985</v>
      </c>
    </row>
    <row r="149" spans="1:14" ht="26.5" x14ac:dyDescent="0.35">
      <c r="A149" s="6" t="s">
        <v>986</v>
      </c>
      <c r="B149" s="6" t="s">
        <v>986</v>
      </c>
      <c r="C149" s="6" t="s">
        <v>987</v>
      </c>
      <c r="D149" s="7">
        <v>4.3094999999999999</v>
      </c>
      <c r="E149" s="7">
        <v>51.495229999999999</v>
      </c>
      <c r="F149" s="8"/>
      <c r="G149" s="8"/>
      <c r="H149" s="8" t="s">
        <v>5</v>
      </c>
      <c r="I149" s="8" t="s">
        <v>7</v>
      </c>
      <c r="J149" s="8" t="s">
        <v>988</v>
      </c>
      <c r="K149" s="8" t="s">
        <v>989</v>
      </c>
      <c r="L149" s="5" t="s">
        <v>990</v>
      </c>
      <c r="M149" s="5" t="s">
        <v>991</v>
      </c>
      <c r="N149" s="5" t="s">
        <v>987</v>
      </c>
    </row>
    <row r="150" spans="1:14" x14ac:dyDescent="0.35">
      <c r="A150" s="6" t="s">
        <v>992</v>
      </c>
      <c r="B150" s="6" t="s">
        <v>992</v>
      </c>
      <c r="C150" s="6" t="s">
        <v>993</v>
      </c>
      <c r="D150" s="7">
        <v>4.2296199999999997</v>
      </c>
      <c r="E150" s="7">
        <v>51.424581000000003</v>
      </c>
      <c r="F150" s="8"/>
      <c r="G150" s="8"/>
      <c r="H150" s="8" t="s">
        <v>9</v>
      </c>
      <c r="I150" s="8" t="s">
        <v>7</v>
      </c>
      <c r="J150" s="8" t="s">
        <v>994</v>
      </c>
      <c r="K150" s="8" t="s">
        <v>995</v>
      </c>
      <c r="L150" s="5" t="s">
        <v>996</v>
      </c>
      <c r="M150" s="5" t="s">
        <v>997</v>
      </c>
      <c r="N150" s="5" t="s">
        <v>993</v>
      </c>
    </row>
    <row r="151" spans="1:14" x14ac:dyDescent="0.35">
      <c r="A151" s="6" t="s">
        <v>998</v>
      </c>
      <c r="B151" s="6" t="s">
        <v>998</v>
      </c>
      <c r="C151" s="6" t="s">
        <v>999</v>
      </c>
      <c r="D151" s="7">
        <v>4.0821895799999997</v>
      </c>
      <c r="E151" s="7">
        <v>51.448732530000001</v>
      </c>
      <c r="F151" s="8"/>
      <c r="G151" s="8"/>
      <c r="H151" s="8" t="s">
        <v>9</v>
      </c>
      <c r="I151" s="8" t="s">
        <v>7</v>
      </c>
      <c r="J151" s="8" t="s">
        <v>1000</v>
      </c>
      <c r="K151" s="8" t="s">
        <v>1001</v>
      </c>
      <c r="L151" s="5" t="s">
        <v>1002</v>
      </c>
      <c r="M151" s="5" t="s">
        <v>1003</v>
      </c>
      <c r="N151" s="5" t="s">
        <v>999</v>
      </c>
    </row>
    <row r="152" spans="1:14" x14ac:dyDescent="0.35">
      <c r="A152" s="6" t="s">
        <v>1004</v>
      </c>
      <c r="B152" s="6" t="s">
        <v>1004</v>
      </c>
      <c r="C152" s="6" t="s">
        <v>1005</v>
      </c>
      <c r="D152" s="7">
        <v>3.8998389000000002</v>
      </c>
      <c r="E152" s="7">
        <v>51.497383999999997</v>
      </c>
      <c r="F152" s="8"/>
      <c r="G152" s="8"/>
      <c r="H152" s="8" t="s">
        <v>4</v>
      </c>
      <c r="I152" s="8" t="s">
        <v>7</v>
      </c>
      <c r="J152" s="8" t="s">
        <v>1006</v>
      </c>
      <c r="K152" s="8" t="s">
        <v>1007</v>
      </c>
      <c r="L152" s="5" t="s">
        <v>1008</v>
      </c>
      <c r="M152" s="5" t="s">
        <v>1009</v>
      </c>
      <c r="N152" s="5" t="s">
        <v>1005</v>
      </c>
    </row>
    <row r="153" spans="1:14" ht="26.5" x14ac:dyDescent="0.35">
      <c r="A153" s="6" t="s">
        <v>1010</v>
      </c>
      <c r="B153" s="6" t="s">
        <v>1010</v>
      </c>
      <c r="C153" s="6" t="s">
        <v>1011</v>
      </c>
      <c r="D153" s="7">
        <v>3.6023726800000002</v>
      </c>
      <c r="E153" s="7">
        <v>51.47394895</v>
      </c>
      <c r="F153" s="8"/>
      <c r="G153" s="8"/>
      <c r="H153" s="8" t="s">
        <v>4</v>
      </c>
      <c r="I153" s="8" t="s">
        <v>7</v>
      </c>
      <c r="J153" s="8" t="s">
        <v>1012</v>
      </c>
      <c r="K153" s="8" t="s">
        <v>1013</v>
      </c>
      <c r="L153" s="5" t="s">
        <v>1014</v>
      </c>
      <c r="M153" s="5" t="s">
        <v>1015</v>
      </c>
      <c r="N153" s="5" t="s">
        <v>1011</v>
      </c>
    </row>
    <row r="154" spans="1:14" x14ac:dyDescent="0.35">
      <c r="A154" s="6" t="s">
        <v>1016</v>
      </c>
      <c r="B154" s="6" t="s">
        <v>1016</v>
      </c>
      <c r="C154" s="6" t="s">
        <v>1017</v>
      </c>
      <c r="D154" s="7">
        <v>3.8343889999999998</v>
      </c>
      <c r="E154" s="7">
        <v>51.304104000000002</v>
      </c>
      <c r="F154" s="8"/>
      <c r="G154" s="8"/>
      <c r="H154" s="8" t="s">
        <v>13</v>
      </c>
      <c r="I154" s="8" t="s">
        <v>7</v>
      </c>
      <c r="J154" s="8" t="s">
        <v>1018</v>
      </c>
      <c r="K154" s="8" t="s">
        <v>1019</v>
      </c>
      <c r="L154" s="5" t="s">
        <v>1020</v>
      </c>
      <c r="M154" s="5" t="s">
        <v>1021</v>
      </c>
      <c r="N154" s="5" t="s">
        <v>1022</v>
      </c>
    </row>
    <row r="155" spans="1:14" ht="26.5" x14ac:dyDescent="0.35">
      <c r="A155" s="6" t="s">
        <v>1023</v>
      </c>
      <c r="B155" s="6" t="s">
        <v>1023</v>
      </c>
      <c r="C155" s="6" t="s">
        <v>1024</v>
      </c>
      <c r="D155" s="7">
        <v>3.802019</v>
      </c>
      <c r="E155" s="7">
        <v>51.223483000000002</v>
      </c>
      <c r="F155" s="8"/>
      <c r="G155" s="8"/>
      <c r="H155" s="8" t="s">
        <v>4</v>
      </c>
      <c r="I155" s="8" t="s">
        <v>7</v>
      </c>
      <c r="J155" s="8" t="s">
        <v>1025</v>
      </c>
      <c r="K155" s="8" t="s">
        <v>1026</v>
      </c>
      <c r="L155" s="5" t="s">
        <v>1027</v>
      </c>
      <c r="M155" s="5" t="s">
        <v>1028</v>
      </c>
      <c r="N155" s="5" t="s">
        <v>1024</v>
      </c>
    </row>
    <row r="156" spans="1:14" ht="39.5" x14ac:dyDescent="0.35">
      <c r="A156" s="6" t="s">
        <v>1029</v>
      </c>
      <c r="B156" s="6" t="s">
        <v>1029</v>
      </c>
      <c r="C156" s="6" t="s">
        <v>1030</v>
      </c>
      <c r="D156" s="7">
        <v>5.4884919999999999</v>
      </c>
      <c r="E156" s="7">
        <v>51.609453999999999</v>
      </c>
      <c r="F156" s="8"/>
      <c r="G156" s="8"/>
      <c r="H156" s="8" t="s">
        <v>9</v>
      </c>
      <c r="I156" s="8" t="s">
        <v>7</v>
      </c>
      <c r="J156" s="8" t="s">
        <v>1031</v>
      </c>
      <c r="K156" s="8" t="s">
        <v>1032</v>
      </c>
      <c r="L156" s="5" t="s">
        <v>1033</v>
      </c>
      <c r="M156" s="5" t="s">
        <v>965</v>
      </c>
      <c r="N156" s="5" t="s">
        <v>1034</v>
      </c>
    </row>
    <row r="157" spans="1:14" x14ac:dyDescent="0.35">
      <c r="A157" s="6" t="s">
        <v>1035</v>
      </c>
      <c r="B157" s="6" t="s">
        <v>1035</v>
      </c>
      <c r="C157" s="6" t="s">
        <v>1036</v>
      </c>
      <c r="D157" s="7">
        <v>4.8352880000000003</v>
      </c>
      <c r="E157" s="7">
        <v>51.699098999999997</v>
      </c>
      <c r="F157" s="8"/>
      <c r="G157" s="8"/>
      <c r="H157" s="8" t="s">
        <v>9</v>
      </c>
      <c r="I157" s="8" t="s">
        <v>7</v>
      </c>
      <c r="J157" s="8" t="s">
        <v>1037</v>
      </c>
      <c r="K157" s="8" t="s">
        <v>1038</v>
      </c>
      <c r="L157" s="5" t="s">
        <v>1039</v>
      </c>
      <c r="M157" s="5" t="s">
        <v>1040</v>
      </c>
      <c r="N157" s="5" t="s">
        <v>1041</v>
      </c>
    </row>
    <row r="158" spans="1:14" ht="26.5" x14ac:dyDescent="0.35">
      <c r="A158" s="6" t="s">
        <v>1042</v>
      </c>
      <c r="B158" s="6" t="s">
        <v>1042</v>
      </c>
      <c r="C158" s="6" t="s">
        <v>1043</v>
      </c>
      <c r="D158" s="7">
        <v>6.0599610000000004</v>
      </c>
      <c r="E158" s="7">
        <v>50.864296000000003</v>
      </c>
      <c r="F158" s="8"/>
      <c r="G158" s="8"/>
      <c r="H158" s="8" t="s">
        <v>13</v>
      </c>
      <c r="I158" s="8" t="s">
        <v>7</v>
      </c>
      <c r="J158" s="8" t="s">
        <v>1044</v>
      </c>
      <c r="K158" s="8" t="s">
        <v>1045</v>
      </c>
      <c r="L158" s="5" t="s">
        <v>1046</v>
      </c>
      <c r="M158" s="5" t="s">
        <v>1047</v>
      </c>
      <c r="N158" s="5" t="s">
        <v>1048</v>
      </c>
    </row>
    <row r="159" spans="1:14" ht="39.5" x14ac:dyDescent="0.35">
      <c r="A159" s="6" t="s">
        <v>1049</v>
      </c>
      <c r="B159" s="6" t="s">
        <v>1049</v>
      </c>
      <c r="C159" s="6" t="s">
        <v>1050</v>
      </c>
      <c r="D159" s="7">
        <v>5.2966199999999999</v>
      </c>
      <c r="E159" s="7">
        <v>51.665149999999997</v>
      </c>
      <c r="F159" s="8"/>
      <c r="G159" s="8"/>
      <c r="H159" s="8" t="s">
        <v>13</v>
      </c>
      <c r="I159" s="8" t="s">
        <v>7</v>
      </c>
      <c r="J159" s="8" t="s">
        <v>1051</v>
      </c>
      <c r="K159" s="8" t="s">
        <v>1052</v>
      </c>
      <c r="L159" s="5" t="s">
        <v>1053</v>
      </c>
      <c r="M159" s="5" t="s">
        <v>1054</v>
      </c>
      <c r="N159" s="5" t="s">
        <v>1055</v>
      </c>
    </row>
    <row r="160" spans="1:14" ht="39.5" x14ac:dyDescent="0.35">
      <c r="A160" s="6" t="s">
        <v>1056</v>
      </c>
      <c r="B160" s="6" t="s">
        <v>1056</v>
      </c>
      <c r="C160" s="6" t="s">
        <v>1057</v>
      </c>
      <c r="D160" s="7">
        <v>5.2956599999999998</v>
      </c>
      <c r="E160" s="7">
        <v>51.716180000000001</v>
      </c>
      <c r="F160" s="8"/>
      <c r="G160" s="8"/>
      <c r="H160" s="8" t="s">
        <v>13</v>
      </c>
      <c r="I160" s="8" t="s">
        <v>7</v>
      </c>
      <c r="J160" s="8" t="s">
        <v>1058</v>
      </c>
      <c r="K160" s="8" t="s">
        <v>1059</v>
      </c>
      <c r="L160" s="5" t="s">
        <v>1060</v>
      </c>
      <c r="M160" s="5" t="s">
        <v>1061</v>
      </c>
      <c r="N160" s="5" t="s">
        <v>1062</v>
      </c>
    </row>
    <row r="161" spans="1:14" ht="65.5" x14ac:dyDescent="0.35">
      <c r="A161" s="6" t="s">
        <v>1063</v>
      </c>
      <c r="B161" s="6" t="s">
        <v>1063</v>
      </c>
      <c r="C161" s="6" t="s">
        <v>1064</v>
      </c>
      <c r="D161" s="7">
        <v>5.3175350000000003</v>
      </c>
      <c r="E161" s="7">
        <v>51.584356999999997</v>
      </c>
      <c r="F161" s="8"/>
      <c r="G161" s="8"/>
      <c r="H161" s="8" t="s">
        <v>4</v>
      </c>
      <c r="I161" s="8" t="s">
        <v>7</v>
      </c>
      <c r="J161" s="8" t="s">
        <v>1065</v>
      </c>
      <c r="K161" s="8" t="s">
        <v>1066</v>
      </c>
      <c r="L161" s="5" t="s">
        <v>1067</v>
      </c>
      <c r="M161" s="5" t="s">
        <v>1068</v>
      </c>
      <c r="N161" s="5" t="s">
        <v>1069</v>
      </c>
    </row>
    <row r="162" spans="1:14" ht="26.5" x14ac:dyDescent="0.35">
      <c r="A162" s="6" t="s">
        <v>1070</v>
      </c>
      <c r="B162" s="6" t="s">
        <v>1070</v>
      </c>
      <c r="C162" s="6" t="s">
        <v>1071</v>
      </c>
      <c r="D162" s="7">
        <v>5.4827029999999999</v>
      </c>
      <c r="E162" s="7">
        <v>51.444195000000001</v>
      </c>
      <c r="F162" s="8"/>
      <c r="G162" s="8"/>
      <c r="H162" s="8" t="s">
        <v>3</v>
      </c>
      <c r="I162" s="8" t="s">
        <v>7</v>
      </c>
      <c r="J162" s="8" t="s">
        <v>1072</v>
      </c>
      <c r="K162" s="8" t="s">
        <v>1073</v>
      </c>
      <c r="L162" s="5" t="s">
        <v>1074</v>
      </c>
      <c r="M162" s="5" t="s">
        <v>1075</v>
      </c>
      <c r="N162" s="5" t="s">
        <v>1071</v>
      </c>
    </row>
    <row r="163" spans="1:14" ht="26.5" x14ac:dyDescent="0.35">
      <c r="A163" s="6" t="s">
        <v>1076</v>
      </c>
      <c r="B163" s="6" t="s">
        <v>1077</v>
      </c>
      <c r="C163" s="6" t="s">
        <v>1078</v>
      </c>
      <c r="D163" s="7">
        <v>4.6432099999999998</v>
      </c>
      <c r="E163" s="7">
        <v>52.25694</v>
      </c>
      <c r="F163" s="8"/>
      <c r="G163" s="8"/>
      <c r="H163" s="8" t="s">
        <v>4</v>
      </c>
      <c r="I163" s="8" t="s">
        <v>7</v>
      </c>
      <c r="J163" s="8" t="s">
        <v>1079</v>
      </c>
      <c r="K163" s="8" t="s">
        <v>1080</v>
      </c>
      <c r="L163" s="5" t="s">
        <v>1081</v>
      </c>
      <c r="M163" s="5" t="s">
        <v>1082</v>
      </c>
      <c r="N163" s="5" t="s">
        <v>301</v>
      </c>
    </row>
    <row r="164" spans="1:14" ht="39.5" x14ac:dyDescent="0.35">
      <c r="A164" s="6" t="s">
        <v>1083</v>
      </c>
      <c r="B164" s="6" t="s">
        <v>1084</v>
      </c>
      <c r="C164" s="6" t="s">
        <v>1085</v>
      </c>
      <c r="D164" s="7">
        <v>4.62608</v>
      </c>
      <c r="E164" s="7">
        <v>52.215940000000003</v>
      </c>
      <c r="F164" s="8"/>
      <c r="G164" s="8"/>
      <c r="H164" s="8" t="s">
        <v>4</v>
      </c>
      <c r="I164" s="8" t="s">
        <v>7</v>
      </c>
      <c r="J164" s="8" t="s">
        <v>1086</v>
      </c>
      <c r="K164" s="8" t="s">
        <v>1080</v>
      </c>
      <c r="L164" s="5" t="s">
        <v>1087</v>
      </c>
      <c r="M164" s="5" t="s">
        <v>1088</v>
      </c>
      <c r="N164" s="5" t="s">
        <v>1089</v>
      </c>
    </row>
    <row r="165" spans="1:14" ht="26.5" x14ac:dyDescent="0.35">
      <c r="A165" s="6" t="s">
        <v>1090</v>
      </c>
      <c r="B165" s="6" t="s">
        <v>1091</v>
      </c>
      <c r="C165" s="6" t="s">
        <v>1092</v>
      </c>
      <c r="D165" s="7">
        <v>4.6018100000000004</v>
      </c>
      <c r="E165" s="7">
        <v>52.188429999999997</v>
      </c>
      <c r="F165" s="8"/>
      <c r="G165" s="8"/>
      <c r="H165" s="8" t="s">
        <v>4</v>
      </c>
      <c r="I165" s="8" t="s">
        <v>7</v>
      </c>
      <c r="J165" s="8" t="s">
        <v>1093</v>
      </c>
      <c r="K165" s="8" t="s">
        <v>1080</v>
      </c>
      <c r="L165" s="5" t="s">
        <v>1094</v>
      </c>
      <c r="M165" s="5">
        <v>0</v>
      </c>
      <c r="N165" s="5" t="s">
        <v>1095</v>
      </c>
    </row>
    <row r="166" spans="1:14" ht="52.5" x14ac:dyDescent="0.35">
      <c r="A166" s="6" t="s">
        <v>1096</v>
      </c>
      <c r="B166" s="6" t="s">
        <v>1097</v>
      </c>
      <c r="C166" s="6" t="s">
        <v>1098</v>
      </c>
      <c r="D166" s="7">
        <v>4.5599390199999998</v>
      </c>
      <c r="E166" s="7">
        <v>52.16384497</v>
      </c>
      <c r="F166" s="8"/>
      <c r="G166" s="8"/>
      <c r="H166" s="8" t="s">
        <v>4</v>
      </c>
      <c r="I166" s="8" t="s">
        <v>7</v>
      </c>
      <c r="J166" s="8" t="s">
        <v>1099</v>
      </c>
      <c r="K166" s="8" t="s">
        <v>1080</v>
      </c>
      <c r="L166" s="5" t="s">
        <v>1100</v>
      </c>
      <c r="M166" s="5">
        <v>0</v>
      </c>
      <c r="N166" s="5" t="s">
        <v>1092</v>
      </c>
    </row>
    <row r="167" spans="1:14" ht="52.5" x14ac:dyDescent="0.35">
      <c r="A167" s="6" t="s">
        <v>1101</v>
      </c>
      <c r="B167" s="6" t="s">
        <v>1102</v>
      </c>
      <c r="C167" s="6" t="s">
        <v>1103</v>
      </c>
      <c r="D167" s="7">
        <v>4.5640781400000003</v>
      </c>
      <c r="E167" s="7">
        <v>52.093799670000003</v>
      </c>
      <c r="F167" s="8"/>
      <c r="G167" s="8"/>
      <c r="H167" s="8" t="s">
        <v>4</v>
      </c>
      <c r="I167" s="8" t="s">
        <v>7</v>
      </c>
      <c r="J167" s="8" t="s">
        <v>1104</v>
      </c>
      <c r="K167" s="8" t="s">
        <v>1080</v>
      </c>
      <c r="L167" s="5" t="s">
        <v>1105</v>
      </c>
      <c r="M167" s="5" t="s">
        <v>1106</v>
      </c>
      <c r="N167" s="5" t="s">
        <v>1107</v>
      </c>
    </row>
    <row r="168" spans="1:14" ht="26.5" x14ac:dyDescent="0.35">
      <c r="A168" s="6" t="s">
        <v>1108</v>
      </c>
      <c r="B168" s="6" t="s">
        <v>1109</v>
      </c>
      <c r="C168" s="6" t="s">
        <v>1110</v>
      </c>
      <c r="D168" s="7">
        <v>4.5274089999999996</v>
      </c>
      <c r="E168" s="7">
        <v>52.037303000000001</v>
      </c>
      <c r="F168" s="8"/>
      <c r="G168" s="8"/>
      <c r="H168" s="8" t="s">
        <v>4</v>
      </c>
      <c r="I168" s="8" t="s">
        <v>7</v>
      </c>
      <c r="J168" s="8" t="s">
        <v>1111</v>
      </c>
      <c r="K168" s="8" t="s">
        <v>1080</v>
      </c>
      <c r="L168" s="5" t="s">
        <v>1112</v>
      </c>
      <c r="M168" s="5" t="s">
        <v>1113</v>
      </c>
      <c r="N168" s="5" t="s">
        <v>1114</v>
      </c>
    </row>
    <row r="169" spans="1:14" ht="39.5" x14ac:dyDescent="0.35">
      <c r="A169" s="6" t="s">
        <v>1115</v>
      </c>
      <c r="B169" s="6" t="s">
        <v>1116</v>
      </c>
      <c r="C169" s="6" t="s">
        <v>1117</v>
      </c>
      <c r="D169" s="7">
        <v>4.5011437900000004</v>
      </c>
      <c r="E169" s="7">
        <v>52.00413519</v>
      </c>
      <c r="F169" s="8"/>
      <c r="G169" s="8"/>
      <c r="H169" s="8" t="s">
        <v>4</v>
      </c>
      <c r="I169" s="8" t="s">
        <v>7</v>
      </c>
      <c r="J169" s="8" t="s">
        <v>1118</v>
      </c>
      <c r="K169" s="8" t="s">
        <v>1080</v>
      </c>
      <c r="L169" s="5" t="s">
        <v>1119</v>
      </c>
      <c r="M169" s="5" t="s">
        <v>1120</v>
      </c>
      <c r="N169" s="5" t="s">
        <v>1114</v>
      </c>
    </row>
    <row r="170" spans="1:14" ht="52.5" x14ac:dyDescent="0.35">
      <c r="A170" s="6" t="s">
        <v>1121</v>
      </c>
      <c r="B170" s="6" t="s">
        <v>1122</v>
      </c>
      <c r="C170" s="6" t="s">
        <v>1123</v>
      </c>
      <c r="D170" s="7">
        <v>4.4652728000000002</v>
      </c>
      <c r="E170" s="7">
        <v>51.972396699999997</v>
      </c>
      <c r="F170" s="8"/>
      <c r="G170" s="8"/>
      <c r="H170" s="8" t="s">
        <v>4</v>
      </c>
      <c r="I170" s="8" t="s">
        <v>7</v>
      </c>
      <c r="J170" s="8" t="s">
        <v>1124</v>
      </c>
      <c r="K170" s="8" t="s">
        <v>1080</v>
      </c>
      <c r="L170" s="5" t="s">
        <v>1125</v>
      </c>
      <c r="M170" s="5" t="s">
        <v>1126</v>
      </c>
      <c r="N170" s="5" t="s">
        <v>1127</v>
      </c>
    </row>
    <row r="171" spans="1:14" ht="52.5" x14ac:dyDescent="0.35">
      <c r="A171" s="6" t="s">
        <v>1128</v>
      </c>
      <c r="B171" s="6" t="s">
        <v>1129</v>
      </c>
      <c r="C171" s="6" t="s">
        <v>1130</v>
      </c>
      <c r="D171" s="7">
        <v>4.5853960000000002</v>
      </c>
      <c r="E171" s="7">
        <v>51.817974999999997</v>
      </c>
      <c r="F171" s="8"/>
      <c r="G171" s="8"/>
      <c r="H171" s="8" t="s">
        <v>4</v>
      </c>
      <c r="I171" s="8" t="s">
        <v>7</v>
      </c>
      <c r="J171" s="8" t="s">
        <v>1131</v>
      </c>
      <c r="K171" s="8" t="s">
        <v>1080</v>
      </c>
      <c r="L171" s="5" t="s">
        <v>1132</v>
      </c>
      <c r="M171" s="5" t="s">
        <v>1133</v>
      </c>
      <c r="N171" s="5" t="s">
        <v>1134</v>
      </c>
    </row>
    <row r="172" spans="1:14" ht="39.5" x14ac:dyDescent="0.35">
      <c r="A172" s="6" t="s">
        <v>1135</v>
      </c>
      <c r="B172" s="6" t="s">
        <v>1136</v>
      </c>
      <c r="C172" s="6" t="s">
        <v>1137</v>
      </c>
      <c r="D172" s="7">
        <v>4.5907140000000002</v>
      </c>
      <c r="E172" s="7">
        <v>51.773108000000001</v>
      </c>
      <c r="F172" s="8"/>
      <c r="G172" s="8"/>
      <c r="H172" s="8" t="s">
        <v>4</v>
      </c>
      <c r="I172" s="8" t="s">
        <v>7</v>
      </c>
      <c r="J172" s="8" t="s">
        <v>1138</v>
      </c>
      <c r="K172" s="8" t="s">
        <v>1080</v>
      </c>
      <c r="L172" s="5" t="s">
        <v>1139</v>
      </c>
      <c r="M172" s="5" t="s">
        <v>1140</v>
      </c>
      <c r="N172" s="5" t="s">
        <v>1141</v>
      </c>
    </row>
    <row r="173" spans="1:14" ht="52.5" x14ac:dyDescent="0.35">
      <c r="A173" s="6" t="s">
        <v>1142</v>
      </c>
      <c r="B173" s="6" t="s">
        <v>1143</v>
      </c>
      <c r="C173" s="6" t="s">
        <v>1144</v>
      </c>
      <c r="D173" s="7">
        <v>4.6359958499999996</v>
      </c>
      <c r="E173" s="7">
        <v>51.73075283</v>
      </c>
      <c r="F173" s="8"/>
      <c r="G173" s="8"/>
      <c r="H173" s="8" t="s">
        <v>6</v>
      </c>
      <c r="I173" s="8" t="s">
        <v>7</v>
      </c>
      <c r="J173" s="8" t="s">
        <v>1145</v>
      </c>
      <c r="K173" s="8" t="s">
        <v>1080</v>
      </c>
      <c r="L173" s="5" t="s">
        <v>1146</v>
      </c>
      <c r="M173" s="5" t="s">
        <v>1147</v>
      </c>
      <c r="N173" s="5" t="s">
        <v>1148</v>
      </c>
    </row>
    <row r="174" spans="1:14" ht="39.5" x14ac:dyDescent="0.35">
      <c r="A174" s="6" t="s">
        <v>1149</v>
      </c>
      <c r="B174" s="6" t="s">
        <v>1150</v>
      </c>
      <c r="C174" s="6" t="s">
        <v>1151</v>
      </c>
      <c r="D174" s="7">
        <v>4.6693119200000002</v>
      </c>
      <c r="E174" s="7">
        <v>51.679109050000001</v>
      </c>
      <c r="F174" s="8"/>
      <c r="G174" s="8"/>
      <c r="H174" s="8" t="s">
        <v>4</v>
      </c>
      <c r="I174" s="8" t="s">
        <v>7</v>
      </c>
      <c r="J174" s="8" t="s">
        <v>1152</v>
      </c>
      <c r="K174" s="8" t="s">
        <v>1080</v>
      </c>
      <c r="L174" s="5" t="s">
        <v>1153</v>
      </c>
      <c r="M174" s="5" t="s">
        <v>1154</v>
      </c>
      <c r="N174" s="5" t="s">
        <v>1155</v>
      </c>
    </row>
    <row r="175" spans="1:14" x14ac:dyDescent="0.35">
      <c r="A175" s="6" t="s">
        <v>1156</v>
      </c>
      <c r="B175" s="6" t="s">
        <v>1157</v>
      </c>
      <c r="C175" s="6" t="s">
        <v>1158</v>
      </c>
      <c r="D175" s="7">
        <v>4.6990880199999996</v>
      </c>
      <c r="E175" s="7">
        <v>51.63718214</v>
      </c>
      <c r="F175" s="8"/>
      <c r="G175" s="8"/>
      <c r="H175" s="8" t="s">
        <v>4</v>
      </c>
      <c r="I175" s="8" t="s">
        <v>7</v>
      </c>
      <c r="J175" s="8" t="s">
        <v>1159</v>
      </c>
      <c r="K175" s="8" t="s">
        <v>1080</v>
      </c>
      <c r="L175" s="5" t="s">
        <v>1160</v>
      </c>
      <c r="M175" s="5" t="s">
        <v>1161</v>
      </c>
      <c r="N175" s="5" t="s">
        <v>933</v>
      </c>
    </row>
    <row r="176" spans="1:14" ht="26.5" x14ac:dyDescent="0.35">
      <c r="A176" s="6" t="s">
        <v>1162</v>
      </c>
      <c r="B176" s="6" t="s">
        <v>1163</v>
      </c>
      <c r="C176" s="6" t="s">
        <v>1164</v>
      </c>
      <c r="D176" s="7">
        <v>4.7255005600000004</v>
      </c>
      <c r="E176" s="7">
        <v>51.591357889999998</v>
      </c>
      <c r="F176" s="8"/>
      <c r="G176" s="8"/>
      <c r="H176" s="8" t="s">
        <v>4</v>
      </c>
      <c r="I176" s="8" t="s">
        <v>7</v>
      </c>
      <c r="J176" s="8" t="s">
        <v>1165</v>
      </c>
      <c r="K176" s="8" t="s">
        <v>1080</v>
      </c>
      <c r="L176" s="5" t="s">
        <v>1166</v>
      </c>
      <c r="M176" s="5" t="s">
        <v>1167</v>
      </c>
      <c r="N176" s="5" t="s">
        <v>1164</v>
      </c>
    </row>
    <row r="177" spans="1:14" ht="26.5" x14ac:dyDescent="0.35">
      <c r="A177" s="6" t="s">
        <v>1168</v>
      </c>
      <c r="B177" s="6" t="s">
        <v>1169</v>
      </c>
      <c r="C177" s="6" t="s">
        <v>1170</v>
      </c>
      <c r="D177" s="7">
        <v>4.7427415599999998</v>
      </c>
      <c r="E177" s="7">
        <v>51.533334830000001</v>
      </c>
      <c r="F177" s="8"/>
      <c r="G177" s="8"/>
      <c r="H177" s="8" t="s">
        <v>5</v>
      </c>
      <c r="I177" s="8" t="s">
        <v>7</v>
      </c>
      <c r="J177" s="8" t="s">
        <v>1171</v>
      </c>
      <c r="K177" s="8" t="s">
        <v>1080</v>
      </c>
      <c r="L177" s="5" t="s">
        <v>1172</v>
      </c>
      <c r="M177" s="5" t="s">
        <v>1173</v>
      </c>
      <c r="N177" s="5" t="s">
        <v>933</v>
      </c>
    </row>
    <row r="178" spans="1:14" x14ac:dyDescent="0.35">
      <c r="A178" s="6" t="s">
        <v>1174</v>
      </c>
      <c r="B178" s="6" t="s">
        <v>1175</v>
      </c>
      <c r="C178" s="6" t="s">
        <v>1176</v>
      </c>
      <c r="D178" s="7">
        <v>4.7364379999999997</v>
      </c>
      <c r="E178" s="7">
        <v>51.491272000000002</v>
      </c>
      <c r="F178" s="8"/>
      <c r="G178" s="8"/>
      <c r="H178" s="8" t="s">
        <v>4</v>
      </c>
      <c r="I178" s="8" t="s">
        <v>7</v>
      </c>
      <c r="J178" s="8" t="s">
        <v>1177</v>
      </c>
      <c r="K178" s="8" t="s">
        <v>1080</v>
      </c>
      <c r="L178" s="5" t="s">
        <v>1178</v>
      </c>
      <c r="M178" s="5" t="s">
        <v>1179</v>
      </c>
      <c r="N178" s="5" t="s">
        <v>1180</v>
      </c>
    </row>
    <row r="179" spans="1:14" ht="39.5" x14ac:dyDescent="0.35">
      <c r="A179" s="6" t="s">
        <v>1181</v>
      </c>
      <c r="B179" s="6" t="s">
        <v>1182</v>
      </c>
      <c r="C179" s="6" t="s">
        <v>290</v>
      </c>
      <c r="D179" s="7">
        <v>4.7019923800000001</v>
      </c>
      <c r="E179" s="7">
        <v>52.293400599999998</v>
      </c>
      <c r="F179" s="8"/>
      <c r="G179" s="8"/>
      <c r="H179" s="8" t="s">
        <v>5</v>
      </c>
      <c r="I179" s="8" t="s">
        <v>7</v>
      </c>
      <c r="J179" s="8" t="s">
        <v>1183</v>
      </c>
      <c r="K179" s="8" t="s">
        <v>292</v>
      </c>
      <c r="L179" s="5" t="s">
        <v>293</v>
      </c>
      <c r="M179" s="5" t="s">
        <v>294</v>
      </c>
      <c r="N179" s="5" t="s">
        <v>295</v>
      </c>
    </row>
    <row r="180" spans="1:14" ht="52.5" x14ac:dyDescent="0.35">
      <c r="A180" s="6" t="s">
        <v>1184</v>
      </c>
      <c r="B180" s="6" t="s">
        <v>1185</v>
      </c>
      <c r="C180" s="6" t="s">
        <v>1186</v>
      </c>
      <c r="D180" s="7">
        <v>4.52522</v>
      </c>
      <c r="E180" s="7">
        <v>51.876260000000002</v>
      </c>
      <c r="F180" s="8"/>
      <c r="G180" s="8"/>
      <c r="H180" s="8" t="s">
        <v>13</v>
      </c>
      <c r="I180" s="8" t="s">
        <v>7</v>
      </c>
      <c r="J180" s="8" t="s">
        <v>1187</v>
      </c>
      <c r="K180" s="8" t="s">
        <v>1188</v>
      </c>
      <c r="L180" s="5" t="s">
        <v>1189</v>
      </c>
      <c r="M180" s="5" t="s">
        <v>1190</v>
      </c>
      <c r="N180" s="5" t="s">
        <v>1127</v>
      </c>
    </row>
    <row r="181" spans="1:14" ht="26.5" x14ac:dyDescent="0.35">
      <c r="A181" s="6" t="s">
        <v>1191</v>
      </c>
      <c r="B181" s="6" t="s">
        <v>1192</v>
      </c>
      <c r="C181" s="6" t="s">
        <v>1193</v>
      </c>
      <c r="D181" s="7">
        <v>4.5853960000000002</v>
      </c>
      <c r="E181" s="7">
        <v>51.817974999999997</v>
      </c>
      <c r="F181" s="8"/>
      <c r="G181" s="8"/>
      <c r="H181" s="8" t="s">
        <v>4</v>
      </c>
      <c r="I181" s="8" t="s">
        <v>7</v>
      </c>
      <c r="J181" s="8" t="s">
        <v>1194</v>
      </c>
      <c r="K181" s="8" t="s">
        <v>1080</v>
      </c>
      <c r="L181" s="5" t="s">
        <v>1132</v>
      </c>
      <c r="M181" s="5" t="s">
        <v>1133</v>
      </c>
      <c r="N181" s="5" t="s">
        <v>1134</v>
      </c>
    </row>
    <row r="182" spans="1:14" ht="52.5" x14ac:dyDescent="0.35">
      <c r="A182" s="6" t="s">
        <v>1195</v>
      </c>
      <c r="B182" s="6" t="s">
        <v>1196</v>
      </c>
      <c r="C182" s="6" t="s">
        <v>1144</v>
      </c>
      <c r="D182" s="7">
        <v>4.6359958499999996</v>
      </c>
      <c r="E182" s="7">
        <v>51.73075283</v>
      </c>
      <c r="F182" s="8"/>
      <c r="G182" s="8"/>
      <c r="H182" s="8" t="s">
        <v>6</v>
      </c>
      <c r="I182" s="8" t="s">
        <v>7</v>
      </c>
      <c r="J182" s="8" t="s">
        <v>1197</v>
      </c>
      <c r="K182" s="8" t="s">
        <v>1080</v>
      </c>
      <c r="L182" s="5" t="s">
        <v>1146</v>
      </c>
      <c r="M182" s="5" t="s">
        <v>1147</v>
      </c>
      <c r="N182" s="5" t="s">
        <v>1148</v>
      </c>
    </row>
    <row r="183" spans="1:14" ht="39.5" x14ac:dyDescent="0.35">
      <c r="A183" s="6" t="s">
        <v>1198</v>
      </c>
      <c r="B183" s="6" t="s">
        <v>1199</v>
      </c>
      <c r="C183" s="6" t="s">
        <v>1151</v>
      </c>
      <c r="D183" s="7">
        <v>4.6693119200000002</v>
      </c>
      <c r="E183" s="7">
        <v>51.679109050000001</v>
      </c>
      <c r="F183" s="8"/>
      <c r="G183" s="8"/>
      <c r="H183" s="8" t="s">
        <v>4</v>
      </c>
      <c r="I183" s="8" t="s">
        <v>7</v>
      </c>
      <c r="J183" s="8" t="s">
        <v>1200</v>
      </c>
      <c r="K183" s="8" t="s">
        <v>1080</v>
      </c>
      <c r="L183" s="5" t="s">
        <v>1153</v>
      </c>
      <c r="M183" s="5" t="s">
        <v>1201</v>
      </c>
      <c r="N183" s="5" t="s">
        <v>1155</v>
      </c>
    </row>
    <row r="184" spans="1:14" ht="26.5" x14ac:dyDescent="0.35">
      <c r="A184" s="6" t="s">
        <v>1202</v>
      </c>
      <c r="B184" s="6" t="s">
        <v>1203</v>
      </c>
      <c r="C184" s="6" t="s">
        <v>1164</v>
      </c>
      <c r="D184" s="7">
        <v>4.7255005600000004</v>
      </c>
      <c r="E184" s="7">
        <v>51.591357889999998</v>
      </c>
      <c r="F184" s="8"/>
      <c r="G184" s="8"/>
      <c r="H184" s="8" t="s">
        <v>4</v>
      </c>
      <c r="I184" s="8" t="s">
        <v>7</v>
      </c>
      <c r="J184" s="8" t="s">
        <v>1204</v>
      </c>
      <c r="K184" s="8" t="s">
        <v>1080</v>
      </c>
      <c r="L184" s="5" t="s">
        <v>1166</v>
      </c>
      <c r="M184" s="5" t="s">
        <v>1167</v>
      </c>
      <c r="N184" s="5" t="s">
        <v>1164</v>
      </c>
    </row>
    <row r="185" spans="1:14" ht="26.5" x14ac:dyDescent="0.35">
      <c r="A185" s="6" t="s">
        <v>1205</v>
      </c>
      <c r="B185" s="6" t="s">
        <v>1206</v>
      </c>
      <c r="C185" s="6" t="s">
        <v>1170</v>
      </c>
      <c r="D185" s="7">
        <v>4.7427415599999998</v>
      </c>
      <c r="E185" s="7">
        <v>51.533334830000001</v>
      </c>
      <c r="F185" s="8"/>
      <c r="G185" s="8"/>
      <c r="H185" s="8" t="s">
        <v>5</v>
      </c>
      <c r="I185" s="8" t="s">
        <v>7</v>
      </c>
      <c r="J185" s="8" t="s">
        <v>1207</v>
      </c>
      <c r="K185" s="8" t="s">
        <v>1080</v>
      </c>
      <c r="L185" s="5" t="s">
        <v>1172</v>
      </c>
      <c r="M185" s="5" t="s">
        <v>1173</v>
      </c>
      <c r="N185" s="5" t="s">
        <v>933</v>
      </c>
    </row>
    <row r="186" spans="1:14" ht="26.5" x14ac:dyDescent="0.35">
      <c r="A186" s="6" t="s">
        <v>1208</v>
      </c>
      <c r="B186" s="6" t="s">
        <v>1208</v>
      </c>
      <c r="C186" s="6" t="s">
        <v>1209</v>
      </c>
      <c r="D186" s="7">
        <v>5.4211549999999997</v>
      </c>
      <c r="E186" s="7">
        <v>52.113802</v>
      </c>
      <c r="F186" s="8"/>
      <c r="G186" s="8"/>
      <c r="H186" s="8" t="s">
        <v>13</v>
      </c>
      <c r="I186" s="8" t="s">
        <v>7</v>
      </c>
      <c r="J186" s="8" t="s">
        <v>1210</v>
      </c>
      <c r="K186" s="8" t="s">
        <v>1211</v>
      </c>
      <c r="L186" s="5" t="s">
        <v>1212</v>
      </c>
      <c r="M186" s="5" t="s">
        <v>1213</v>
      </c>
      <c r="N186" s="5" t="s">
        <v>1214</v>
      </c>
    </row>
    <row r="187" spans="1:14" ht="52.5" x14ac:dyDescent="0.35">
      <c r="A187" s="6" t="s">
        <v>1215</v>
      </c>
      <c r="B187" s="6" t="s">
        <v>1215</v>
      </c>
      <c r="C187" s="6" t="s">
        <v>1216</v>
      </c>
      <c r="D187" s="7">
        <v>4.7598989999999999</v>
      </c>
      <c r="E187" s="7">
        <v>52.404612999999998</v>
      </c>
      <c r="F187" s="8"/>
      <c r="G187" s="8"/>
      <c r="H187" s="8" t="s">
        <v>4</v>
      </c>
      <c r="I187" s="8" t="s">
        <v>7</v>
      </c>
      <c r="J187" s="8" t="s">
        <v>1217</v>
      </c>
      <c r="K187" s="8" t="s">
        <v>1218</v>
      </c>
      <c r="L187" s="5" t="s">
        <v>1219</v>
      </c>
      <c r="M187" s="5" t="s">
        <v>1220</v>
      </c>
      <c r="N187" s="5" t="s">
        <v>198</v>
      </c>
    </row>
    <row r="188" spans="1:14" ht="52.5" x14ac:dyDescent="0.35">
      <c r="A188" s="6" t="s">
        <v>1221</v>
      </c>
      <c r="B188" s="6" t="s">
        <v>1221</v>
      </c>
      <c r="C188" s="6" t="s">
        <v>1222</v>
      </c>
      <c r="D188" s="7">
        <v>4.8404942899999996</v>
      </c>
      <c r="E188" s="7">
        <v>52.40360098</v>
      </c>
      <c r="F188" s="8"/>
      <c r="G188" s="8"/>
      <c r="H188" s="8" t="s">
        <v>4</v>
      </c>
      <c r="I188" s="8" t="s">
        <v>20</v>
      </c>
      <c r="J188" s="8" t="s">
        <v>1223</v>
      </c>
      <c r="K188" s="8" t="s">
        <v>1224</v>
      </c>
      <c r="L188" s="5" t="s">
        <v>1225</v>
      </c>
      <c r="M188" s="5" t="s">
        <v>1226</v>
      </c>
      <c r="N188" s="5" t="s">
        <v>198</v>
      </c>
    </row>
    <row r="189" spans="1:14" ht="52.5" x14ac:dyDescent="0.35">
      <c r="A189" s="6" t="s">
        <v>1227</v>
      </c>
      <c r="B189" s="6" t="s">
        <v>1227</v>
      </c>
      <c r="C189" s="6" t="s">
        <v>1228</v>
      </c>
      <c r="D189" s="7">
        <v>4.8036140500000002</v>
      </c>
      <c r="E189" s="7">
        <v>52.403351299999997</v>
      </c>
      <c r="F189" s="8"/>
      <c r="G189" s="8"/>
      <c r="H189" s="8" t="s">
        <v>4</v>
      </c>
      <c r="I189" s="8" t="s">
        <v>20</v>
      </c>
      <c r="J189" s="8" t="s">
        <v>1229</v>
      </c>
      <c r="K189" s="8" t="s">
        <v>1230</v>
      </c>
      <c r="L189" s="5" t="s">
        <v>1231</v>
      </c>
      <c r="M189" s="5" t="s">
        <v>1232</v>
      </c>
      <c r="N189" s="5" t="s">
        <v>198</v>
      </c>
    </row>
    <row r="190" spans="1:14" x14ac:dyDescent="0.35">
      <c r="A190" s="6" t="s">
        <v>1233</v>
      </c>
      <c r="B190" s="6" t="s">
        <v>1233</v>
      </c>
      <c r="C190" s="6" t="s">
        <v>1234</v>
      </c>
      <c r="D190" s="7">
        <v>4.5784200000000004</v>
      </c>
      <c r="E190" s="7">
        <v>52.300159999999998</v>
      </c>
      <c r="F190" s="8"/>
      <c r="G190" s="8"/>
      <c r="H190" s="8" t="s">
        <v>16</v>
      </c>
      <c r="I190" s="8" t="s">
        <v>7</v>
      </c>
      <c r="J190" s="8" t="s">
        <v>1235</v>
      </c>
      <c r="K190" s="8" t="s">
        <v>1236</v>
      </c>
      <c r="L190" s="5" t="s">
        <v>1237</v>
      </c>
      <c r="M190" s="5" t="s">
        <v>1238</v>
      </c>
      <c r="N190" s="5" t="s">
        <v>1234</v>
      </c>
    </row>
    <row r="191" spans="1:14" x14ac:dyDescent="0.35">
      <c r="A191" s="6" t="s">
        <v>1239</v>
      </c>
      <c r="B191" s="6" t="s">
        <v>1239</v>
      </c>
      <c r="C191" s="6" t="s">
        <v>1240</v>
      </c>
      <c r="D191" s="7">
        <v>4.493398</v>
      </c>
      <c r="E191" s="7">
        <v>52.242030999999997</v>
      </c>
      <c r="F191" s="8"/>
      <c r="G191" s="8"/>
      <c r="H191" s="8" t="s">
        <v>13</v>
      </c>
      <c r="I191" s="8" t="s">
        <v>19</v>
      </c>
      <c r="J191" s="8" t="s">
        <v>1241</v>
      </c>
      <c r="K191" s="8" t="s">
        <v>1242</v>
      </c>
      <c r="L191" s="5" t="s">
        <v>1243</v>
      </c>
      <c r="M191" s="5" t="s">
        <v>1244</v>
      </c>
      <c r="N191" s="5" t="s">
        <v>1240</v>
      </c>
    </row>
    <row r="192" spans="1:14" x14ac:dyDescent="0.35">
      <c r="A192" s="6" t="s">
        <v>1245</v>
      </c>
      <c r="B192" s="6" t="s">
        <v>1245</v>
      </c>
      <c r="C192" s="6" t="s">
        <v>1246</v>
      </c>
      <c r="D192" s="7">
        <v>4.8217280000000002</v>
      </c>
      <c r="E192" s="7">
        <v>52.065589000000003</v>
      </c>
      <c r="F192" s="8"/>
      <c r="G192" s="8"/>
      <c r="H192" s="8" t="s">
        <v>4</v>
      </c>
      <c r="I192" s="8" t="s">
        <v>7</v>
      </c>
      <c r="J192" s="8" t="s">
        <v>1247</v>
      </c>
      <c r="K192" s="8" t="s">
        <v>1248</v>
      </c>
      <c r="L192" s="5" t="s">
        <v>1249</v>
      </c>
      <c r="M192" s="5" t="s">
        <v>1250</v>
      </c>
      <c r="N192" s="5" t="s">
        <v>1246</v>
      </c>
    </row>
    <row r="193" spans="1:14" ht="26.5" x14ac:dyDescent="0.35">
      <c r="A193" s="6" t="s">
        <v>1251</v>
      </c>
      <c r="B193" s="6" t="s">
        <v>1251</v>
      </c>
      <c r="C193" s="6" t="s">
        <v>1252</v>
      </c>
      <c r="D193" s="7">
        <v>4.7445849999999998</v>
      </c>
      <c r="E193" s="7">
        <v>52.079391000000001</v>
      </c>
      <c r="F193" s="8"/>
      <c r="G193" s="8"/>
      <c r="H193" s="8" t="s">
        <v>10</v>
      </c>
      <c r="I193" s="8" t="s">
        <v>7</v>
      </c>
      <c r="J193" s="8" t="s">
        <v>1253</v>
      </c>
      <c r="K193" s="8" t="s">
        <v>1254</v>
      </c>
      <c r="L193" s="5" t="s">
        <v>1255</v>
      </c>
      <c r="M193" s="5" t="s">
        <v>1256</v>
      </c>
      <c r="N193" s="5" t="s">
        <v>1252</v>
      </c>
    </row>
    <row r="194" spans="1:14" ht="26.5" x14ac:dyDescent="0.35">
      <c r="A194" s="6" t="s">
        <v>1257</v>
      </c>
      <c r="B194" s="6" t="s">
        <v>1257</v>
      </c>
      <c r="C194" s="6" t="s">
        <v>1258</v>
      </c>
      <c r="D194" s="7">
        <v>4.4861167599999998</v>
      </c>
      <c r="E194" s="7">
        <v>52.148056150000002</v>
      </c>
      <c r="F194" s="8"/>
      <c r="G194" s="8"/>
      <c r="H194" s="8" t="s">
        <v>13</v>
      </c>
      <c r="I194" s="8" t="s">
        <v>7</v>
      </c>
      <c r="J194" s="8" t="s">
        <v>1259</v>
      </c>
      <c r="K194" s="8" t="s">
        <v>1260</v>
      </c>
      <c r="L194" s="5" t="s">
        <v>1261</v>
      </c>
      <c r="M194" s="5" t="s">
        <v>1262</v>
      </c>
      <c r="N194" s="5" t="s">
        <v>1263</v>
      </c>
    </row>
    <row r="195" spans="1:14" ht="39.5" x14ac:dyDescent="0.35">
      <c r="A195" s="6" t="s">
        <v>1264</v>
      </c>
      <c r="B195" s="6" t="s">
        <v>1264</v>
      </c>
      <c r="C195" s="6" t="s">
        <v>1265</v>
      </c>
      <c r="D195" s="7">
        <v>4.5774860000000004</v>
      </c>
      <c r="E195" s="7">
        <v>52.127271999999998</v>
      </c>
      <c r="F195" s="8"/>
      <c r="G195" s="8"/>
      <c r="H195" s="8" t="s">
        <v>9</v>
      </c>
      <c r="I195" s="8" t="s">
        <v>7</v>
      </c>
      <c r="J195" s="8" t="s">
        <v>1266</v>
      </c>
      <c r="K195" s="8" t="s">
        <v>1267</v>
      </c>
      <c r="L195" s="5" t="s">
        <v>1268</v>
      </c>
      <c r="M195" s="5" t="s">
        <v>1269</v>
      </c>
      <c r="N195" s="5" t="s">
        <v>1270</v>
      </c>
    </row>
    <row r="196" spans="1:14" ht="26.5" x14ac:dyDescent="0.35">
      <c r="A196" s="6" t="s">
        <v>1271</v>
      </c>
      <c r="B196" s="6" t="s">
        <v>1271</v>
      </c>
      <c r="C196" s="6" t="s">
        <v>1272</v>
      </c>
      <c r="D196" s="7">
        <v>4.33535</v>
      </c>
      <c r="E196" s="7">
        <v>52.074150000000003</v>
      </c>
      <c r="F196" s="8"/>
      <c r="G196" s="8"/>
      <c r="H196" s="8" t="s">
        <v>13</v>
      </c>
      <c r="I196" s="8" t="s">
        <v>7</v>
      </c>
      <c r="J196" s="8" t="s">
        <v>1273</v>
      </c>
      <c r="K196" s="8" t="s">
        <v>1274</v>
      </c>
      <c r="L196" s="5" t="s">
        <v>1275</v>
      </c>
      <c r="M196" s="5" t="s">
        <v>1276</v>
      </c>
      <c r="N196" s="5" t="s">
        <v>1277</v>
      </c>
    </row>
    <row r="197" spans="1:14" x14ac:dyDescent="0.35">
      <c r="A197" s="6" t="s">
        <v>1278</v>
      </c>
      <c r="B197" s="6" t="s">
        <v>1278</v>
      </c>
      <c r="C197" s="6" t="s">
        <v>1279</v>
      </c>
      <c r="D197" s="7">
        <v>4.359483</v>
      </c>
      <c r="E197" s="7">
        <v>52.085746</v>
      </c>
      <c r="F197" s="8"/>
      <c r="G197" s="8"/>
      <c r="H197" s="8" t="s">
        <v>9</v>
      </c>
      <c r="I197" s="8" t="s">
        <v>7</v>
      </c>
      <c r="J197" s="8" t="s">
        <v>1280</v>
      </c>
      <c r="K197" s="8" t="s">
        <v>1281</v>
      </c>
      <c r="L197" s="5" t="s">
        <v>1282</v>
      </c>
      <c r="M197" s="5" t="s">
        <v>1283</v>
      </c>
      <c r="N197" s="5" t="s">
        <v>1279</v>
      </c>
    </row>
    <row r="198" spans="1:14" ht="26.5" x14ac:dyDescent="0.35">
      <c r="A198" s="6" t="s">
        <v>1284</v>
      </c>
      <c r="B198" s="6" t="s">
        <v>1284</v>
      </c>
      <c r="C198" s="6" t="s">
        <v>1285</v>
      </c>
      <c r="D198" s="7">
        <v>4.4281563000000004</v>
      </c>
      <c r="E198" s="7">
        <v>52.121303470000001</v>
      </c>
      <c r="F198" s="8"/>
      <c r="G198" s="8"/>
      <c r="H198" s="8" t="s">
        <v>9</v>
      </c>
      <c r="I198" s="8" t="s">
        <v>7</v>
      </c>
      <c r="J198" s="8" t="s">
        <v>1286</v>
      </c>
      <c r="K198" s="8" t="s">
        <v>1287</v>
      </c>
      <c r="L198" s="5" t="s">
        <v>1288</v>
      </c>
      <c r="M198" s="5" t="s">
        <v>1289</v>
      </c>
      <c r="N198" s="5" t="s">
        <v>1285</v>
      </c>
    </row>
    <row r="199" spans="1:14" ht="26.5" x14ac:dyDescent="0.35">
      <c r="A199" s="6" t="s">
        <v>1290</v>
      </c>
      <c r="B199" s="6" t="s">
        <v>1290</v>
      </c>
      <c r="C199" s="6" t="s">
        <v>1291</v>
      </c>
      <c r="D199" s="7">
        <v>4.73625235</v>
      </c>
      <c r="E199" s="7">
        <v>52.01327663</v>
      </c>
      <c r="F199" s="8"/>
      <c r="G199" s="8"/>
      <c r="H199" s="8" t="s">
        <v>13</v>
      </c>
      <c r="I199" s="8" t="s">
        <v>7</v>
      </c>
      <c r="J199" s="8" t="s">
        <v>1292</v>
      </c>
      <c r="K199" s="8" t="s">
        <v>1293</v>
      </c>
      <c r="L199" s="5" t="s">
        <v>1294</v>
      </c>
      <c r="M199" s="5" t="s">
        <v>1295</v>
      </c>
      <c r="N199" s="5" t="s">
        <v>1296</v>
      </c>
    </row>
    <row r="200" spans="1:14" x14ac:dyDescent="0.35">
      <c r="A200" s="6" t="s">
        <v>1297</v>
      </c>
      <c r="B200" s="6" t="s">
        <v>1297</v>
      </c>
      <c r="C200" s="6" t="s">
        <v>1114</v>
      </c>
      <c r="D200" s="7">
        <v>4.5510970000000004</v>
      </c>
      <c r="E200" s="7">
        <v>52.026302999999999</v>
      </c>
      <c r="F200" s="8"/>
      <c r="G200" s="8"/>
      <c r="H200" s="8" t="s">
        <v>4</v>
      </c>
      <c r="I200" s="8" t="s">
        <v>7</v>
      </c>
      <c r="J200" s="8" t="s">
        <v>1298</v>
      </c>
      <c r="K200" s="8" t="s">
        <v>1299</v>
      </c>
      <c r="L200" s="5" t="s">
        <v>1300</v>
      </c>
      <c r="M200" s="5" t="s">
        <v>1301</v>
      </c>
      <c r="N200" s="5" t="s">
        <v>1114</v>
      </c>
    </row>
    <row r="201" spans="1:14" x14ac:dyDescent="0.35">
      <c r="A201" s="6" t="s">
        <v>1302</v>
      </c>
      <c r="B201" s="6" t="s">
        <v>1302</v>
      </c>
      <c r="C201" s="6" t="s">
        <v>1303</v>
      </c>
      <c r="D201" s="7">
        <v>4.3599110400000001</v>
      </c>
      <c r="E201" s="7">
        <v>51.990636840000001</v>
      </c>
      <c r="F201" s="8"/>
      <c r="G201" s="8"/>
      <c r="H201" s="8" t="s">
        <v>13</v>
      </c>
      <c r="I201" s="8" t="s">
        <v>7</v>
      </c>
      <c r="J201" s="8" t="s">
        <v>1304</v>
      </c>
      <c r="K201" s="8" t="s">
        <v>1305</v>
      </c>
      <c r="L201" s="5" t="s">
        <v>1306</v>
      </c>
      <c r="M201" s="5" t="s">
        <v>1307</v>
      </c>
      <c r="N201" s="5" t="s">
        <v>1308</v>
      </c>
    </row>
    <row r="202" spans="1:14" ht="39.5" x14ac:dyDescent="0.35">
      <c r="A202" s="6" t="s">
        <v>1309</v>
      </c>
      <c r="B202" s="6" t="s">
        <v>1309</v>
      </c>
      <c r="C202" s="6" t="s">
        <v>1310</v>
      </c>
      <c r="D202" s="7">
        <v>4.3080496000000004</v>
      </c>
      <c r="E202" s="7">
        <v>52.056664339999998</v>
      </c>
      <c r="F202" s="8"/>
      <c r="G202" s="8"/>
      <c r="H202" s="8" t="s">
        <v>13</v>
      </c>
      <c r="I202" s="8" t="s">
        <v>7</v>
      </c>
      <c r="J202" s="8" t="s">
        <v>1311</v>
      </c>
      <c r="K202" s="8" t="s">
        <v>1312</v>
      </c>
      <c r="L202" s="5" t="s">
        <v>1313</v>
      </c>
      <c r="M202" s="5" t="s">
        <v>1314</v>
      </c>
      <c r="N202" s="5" t="s">
        <v>1277</v>
      </c>
    </row>
    <row r="203" spans="1:14" ht="26.5" x14ac:dyDescent="0.35">
      <c r="A203" s="6" t="s">
        <v>1315</v>
      </c>
      <c r="B203" s="6" t="s">
        <v>1315</v>
      </c>
      <c r="C203" s="6" t="s">
        <v>1316</v>
      </c>
      <c r="D203" s="7">
        <v>4.3448500000000001</v>
      </c>
      <c r="E203" s="7">
        <v>52.018749999999997</v>
      </c>
      <c r="F203" s="8"/>
      <c r="G203" s="8"/>
      <c r="H203" s="8" t="s">
        <v>13</v>
      </c>
      <c r="I203" s="8" t="s">
        <v>7</v>
      </c>
      <c r="J203" s="8" t="s">
        <v>1317</v>
      </c>
      <c r="K203" s="8" t="s">
        <v>1318</v>
      </c>
      <c r="L203" s="5" t="s">
        <v>1319</v>
      </c>
      <c r="M203" s="5" t="s">
        <v>1320</v>
      </c>
      <c r="N203" s="5" t="s">
        <v>1308</v>
      </c>
    </row>
    <row r="204" spans="1:14" ht="39.5" x14ac:dyDescent="0.35">
      <c r="A204" s="6" t="s">
        <v>1321</v>
      </c>
      <c r="B204" s="6" t="s">
        <v>1321</v>
      </c>
      <c r="C204" s="6" t="s">
        <v>1322</v>
      </c>
      <c r="D204" s="7">
        <v>4.3608609999999999</v>
      </c>
      <c r="E204" s="7">
        <v>51.998533999999999</v>
      </c>
      <c r="F204" s="8"/>
      <c r="G204" s="8"/>
      <c r="H204" s="8" t="s">
        <v>4</v>
      </c>
      <c r="I204" s="8" t="s">
        <v>20</v>
      </c>
      <c r="J204" s="8">
        <v>0</v>
      </c>
      <c r="K204" s="8" t="s">
        <v>116</v>
      </c>
      <c r="L204" s="5" t="s">
        <v>1323</v>
      </c>
      <c r="M204" s="5" t="s">
        <v>1324</v>
      </c>
      <c r="N204" s="5" t="s">
        <v>1308</v>
      </c>
    </row>
    <row r="205" spans="1:14" ht="39.5" x14ac:dyDescent="0.35">
      <c r="A205" s="6" t="s">
        <v>1325</v>
      </c>
      <c r="B205" s="6" t="s">
        <v>1325</v>
      </c>
      <c r="C205" s="6" t="s">
        <v>1326</v>
      </c>
      <c r="D205" s="7">
        <v>4.3223599999999998</v>
      </c>
      <c r="E205" s="7">
        <v>52.037230000000001</v>
      </c>
      <c r="F205" s="8"/>
      <c r="G205" s="8"/>
      <c r="H205" s="8" t="s">
        <v>6</v>
      </c>
      <c r="I205" s="8" t="s">
        <v>7</v>
      </c>
      <c r="J205" s="8" t="s">
        <v>1327</v>
      </c>
      <c r="K205" s="8" t="s">
        <v>116</v>
      </c>
      <c r="L205" s="5" t="s">
        <v>1328</v>
      </c>
      <c r="M205" s="5" t="s">
        <v>1329</v>
      </c>
      <c r="N205" s="5" t="s">
        <v>1330</v>
      </c>
    </row>
    <row r="206" spans="1:14" ht="52.5" x14ac:dyDescent="0.35">
      <c r="A206" s="6" t="s">
        <v>1331</v>
      </c>
      <c r="B206" s="6" t="s">
        <v>1331</v>
      </c>
      <c r="C206" s="6" t="s">
        <v>1332</v>
      </c>
      <c r="D206" s="7">
        <v>4.462612</v>
      </c>
      <c r="E206" s="7">
        <v>51.941515000000003</v>
      </c>
      <c r="F206" s="8"/>
      <c r="G206" s="8"/>
      <c r="H206" s="8" t="s">
        <v>5</v>
      </c>
      <c r="I206" s="8" t="s">
        <v>7</v>
      </c>
      <c r="J206" s="8" t="s">
        <v>1333</v>
      </c>
      <c r="K206" s="8" t="s">
        <v>1334</v>
      </c>
      <c r="L206" s="5" t="s">
        <v>1335</v>
      </c>
      <c r="M206" s="5" t="s">
        <v>1336</v>
      </c>
      <c r="N206" s="5" t="s">
        <v>1127</v>
      </c>
    </row>
    <row r="207" spans="1:14" ht="39.5" x14ac:dyDescent="0.35">
      <c r="A207" s="6" t="s">
        <v>1337</v>
      </c>
      <c r="B207" s="6" t="s">
        <v>1337</v>
      </c>
      <c r="C207" s="6" t="s">
        <v>1338</v>
      </c>
      <c r="D207" s="7">
        <v>4.4328500000000002</v>
      </c>
      <c r="E207" s="7">
        <v>51.918633999999997</v>
      </c>
      <c r="F207" s="8"/>
      <c r="G207" s="8"/>
      <c r="H207" s="8" t="s">
        <v>11</v>
      </c>
      <c r="I207" s="8" t="s">
        <v>7</v>
      </c>
      <c r="J207" s="8" t="s">
        <v>1339</v>
      </c>
      <c r="K207" s="8" t="s">
        <v>1340</v>
      </c>
      <c r="L207" s="5" t="s">
        <v>1341</v>
      </c>
      <c r="M207" s="5" t="s">
        <v>1342</v>
      </c>
      <c r="N207" s="5" t="s">
        <v>1127</v>
      </c>
    </row>
    <row r="208" spans="1:14" ht="39.5" x14ac:dyDescent="0.35">
      <c r="A208" s="6" t="s">
        <v>1343</v>
      </c>
      <c r="B208" s="6" t="s">
        <v>1343</v>
      </c>
      <c r="C208" s="6" t="s">
        <v>1344</v>
      </c>
      <c r="D208" s="7">
        <v>4.408525</v>
      </c>
      <c r="E208" s="7">
        <v>51.923174000000003</v>
      </c>
      <c r="F208" s="8"/>
      <c r="G208" s="8"/>
      <c r="H208" s="8" t="s">
        <v>13</v>
      </c>
      <c r="I208" s="8" t="s">
        <v>7</v>
      </c>
      <c r="J208" s="8" t="s">
        <v>1345</v>
      </c>
      <c r="K208" s="8" t="s">
        <v>1346</v>
      </c>
      <c r="L208" s="5" t="s">
        <v>1347</v>
      </c>
      <c r="M208" s="5" t="s">
        <v>1348</v>
      </c>
      <c r="N208" s="5" t="s">
        <v>1349</v>
      </c>
    </row>
    <row r="209" spans="1:14" ht="26.5" x14ac:dyDescent="0.35">
      <c r="A209" s="6" t="s">
        <v>1350</v>
      </c>
      <c r="B209" s="6" t="s">
        <v>1350</v>
      </c>
      <c r="C209" s="6" t="s">
        <v>1351</v>
      </c>
      <c r="D209" s="7">
        <v>4.3452440000000001</v>
      </c>
      <c r="E209" s="7">
        <v>51.900742000000001</v>
      </c>
      <c r="F209" s="8"/>
      <c r="G209" s="8"/>
      <c r="H209" s="8" t="s">
        <v>13</v>
      </c>
      <c r="I209" s="8" t="s">
        <v>7</v>
      </c>
      <c r="J209" s="8" t="s">
        <v>1352</v>
      </c>
      <c r="K209" s="8" t="s">
        <v>1353</v>
      </c>
      <c r="L209" s="5" t="s">
        <v>1354</v>
      </c>
      <c r="M209" s="5" t="s">
        <v>1355</v>
      </c>
      <c r="N209" s="5" t="s">
        <v>1351</v>
      </c>
    </row>
    <row r="210" spans="1:14" ht="26.5" x14ac:dyDescent="0.35">
      <c r="A210" s="6" t="s">
        <v>1356</v>
      </c>
      <c r="B210" s="6" t="s">
        <v>1356</v>
      </c>
      <c r="C210" s="6" t="s">
        <v>1357</v>
      </c>
      <c r="D210" s="7">
        <v>4.1397399999999998</v>
      </c>
      <c r="E210" s="7">
        <v>51.973602999999997</v>
      </c>
      <c r="F210" s="8"/>
      <c r="G210" s="8"/>
      <c r="H210" s="8" t="s">
        <v>13</v>
      </c>
      <c r="I210" s="8" t="s">
        <v>7</v>
      </c>
      <c r="J210" s="8" t="s">
        <v>1358</v>
      </c>
      <c r="K210" s="8" t="s">
        <v>1359</v>
      </c>
      <c r="L210" s="5" t="s">
        <v>1360</v>
      </c>
      <c r="M210" s="5" t="s">
        <v>1361</v>
      </c>
      <c r="N210" s="5" t="s">
        <v>1357</v>
      </c>
    </row>
    <row r="211" spans="1:14" ht="26.5" x14ac:dyDescent="0.35">
      <c r="A211" s="6" t="s">
        <v>1362</v>
      </c>
      <c r="B211" s="6" t="s">
        <v>1362</v>
      </c>
      <c r="C211" s="6" t="s">
        <v>1363</v>
      </c>
      <c r="D211" s="7">
        <v>4.6897710000000004</v>
      </c>
      <c r="E211" s="7">
        <v>51.803109999999997</v>
      </c>
      <c r="F211" s="8"/>
      <c r="G211" s="8"/>
      <c r="H211" s="8" t="s">
        <v>11</v>
      </c>
      <c r="I211" s="8" t="s">
        <v>7</v>
      </c>
      <c r="J211" s="8" t="s">
        <v>1364</v>
      </c>
      <c r="K211" s="8" t="s">
        <v>1365</v>
      </c>
      <c r="L211" s="5" t="s">
        <v>1366</v>
      </c>
      <c r="M211" s="5" t="s">
        <v>1367</v>
      </c>
      <c r="N211" s="5" t="s">
        <v>1148</v>
      </c>
    </row>
    <row r="212" spans="1:14" ht="26.5" x14ac:dyDescent="0.35">
      <c r="A212" s="6" t="s">
        <v>1368</v>
      </c>
      <c r="B212" s="6" t="s">
        <v>1368</v>
      </c>
      <c r="C212" s="6" t="s">
        <v>1369</v>
      </c>
      <c r="D212" s="7">
        <v>4.6066310000000001</v>
      </c>
      <c r="E212" s="7">
        <v>51.826963999999997</v>
      </c>
      <c r="F212" s="8"/>
      <c r="G212" s="8"/>
      <c r="H212" s="8" t="s">
        <v>4</v>
      </c>
      <c r="I212" s="8" t="s">
        <v>20</v>
      </c>
      <c r="J212" s="8" t="s">
        <v>1370</v>
      </c>
      <c r="K212" s="8" t="s">
        <v>1371</v>
      </c>
      <c r="L212" s="5" t="s">
        <v>1372</v>
      </c>
      <c r="M212" s="5" t="s">
        <v>1373</v>
      </c>
      <c r="N212" s="5" t="s">
        <v>1134</v>
      </c>
    </row>
    <row r="213" spans="1:14" ht="52.5" x14ac:dyDescent="0.35">
      <c r="A213" s="6" t="s">
        <v>1374</v>
      </c>
      <c r="B213" s="6" t="s">
        <v>1374</v>
      </c>
      <c r="C213" s="6" t="s">
        <v>1375</v>
      </c>
      <c r="D213" s="7">
        <v>4.5534660000000002</v>
      </c>
      <c r="E213" s="7">
        <v>51.854315999999997</v>
      </c>
      <c r="F213" s="8"/>
      <c r="G213" s="8"/>
      <c r="H213" s="8" t="s">
        <v>6</v>
      </c>
      <c r="I213" s="8" t="s">
        <v>20</v>
      </c>
      <c r="J213" s="8" t="s">
        <v>1376</v>
      </c>
      <c r="K213" s="8" t="s">
        <v>116</v>
      </c>
      <c r="L213" s="5" t="s">
        <v>1377</v>
      </c>
      <c r="M213" s="5" t="s">
        <v>1378</v>
      </c>
      <c r="N213" s="5" t="s">
        <v>1379</v>
      </c>
    </row>
    <row r="214" spans="1:14" x14ac:dyDescent="0.35">
      <c r="A214" s="6" t="s">
        <v>1380</v>
      </c>
      <c r="B214" s="6" t="s">
        <v>1380</v>
      </c>
      <c r="C214" s="6" t="s">
        <v>1381</v>
      </c>
      <c r="D214" s="7">
        <v>5.1036570000000001</v>
      </c>
      <c r="E214" s="7">
        <v>51.901055999999997</v>
      </c>
      <c r="F214" s="8"/>
      <c r="G214" s="8"/>
      <c r="H214" s="8" t="s">
        <v>4</v>
      </c>
      <c r="I214" s="8" t="s">
        <v>7</v>
      </c>
      <c r="J214" s="8" t="s">
        <v>1382</v>
      </c>
      <c r="K214" s="8" t="s">
        <v>1383</v>
      </c>
      <c r="L214" s="5" t="s">
        <v>1384</v>
      </c>
      <c r="M214" s="5" t="s">
        <v>1385</v>
      </c>
      <c r="N214" s="5" t="s">
        <v>1381</v>
      </c>
    </row>
    <row r="215" spans="1:14" x14ac:dyDescent="0.35">
      <c r="A215" s="6" t="s">
        <v>1386</v>
      </c>
      <c r="B215" s="6" t="s">
        <v>1386</v>
      </c>
      <c r="C215" s="6" t="s">
        <v>1387</v>
      </c>
      <c r="D215" s="7">
        <v>4.98949</v>
      </c>
      <c r="E215" s="7">
        <v>51.871239000000003</v>
      </c>
      <c r="F215" s="8"/>
      <c r="G215" s="8"/>
      <c r="H215" s="8" t="s">
        <v>4</v>
      </c>
      <c r="I215" s="8" t="s">
        <v>7</v>
      </c>
      <c r="J215" s="8" t="s">
        <v>1388</v>
      </c>
      <c r="K215" s="8" t="s">
        <v>1389</v>
      </c>
      <c r="L215" s="5" t="s">
        <v>561</v>
      </c>
      <c r="M215" s="5" t="s">
        <v>1390</v>
      </c>
      <c r="N215" s="5" t="s">
        <v>1387</v>
      </c>
    </row>
    <row r="216" spans="1:14" ht="26.5" x14ac:dyDescent="0.35">
      <c r="A216" s="6" t="s">
        <v>1391</v>
      </c>
      <c r="B216" s="6" t="s">
        <v>1391</v>
      </c>
      <c r="C216" s="6" t="s">
        <v>1392</v>
      </c>
      <c r="D216" s="7">
        <v>4.9559395799999999</v>
      </c>
      <c r="E216" s="7">
        <v>51.834419580000002</v>
      </c>
      <c r="F216" s="8"/>
      <c r="G216" s="8"/>
      <c r="H216" s="8" t="s">
        <v>13</v>
      </c>
      <c r="I216" s="8" t="s">
        <v>7</v>
      </c>
      <c r="J216" s="8" t="s">
        <v>1393</v>
      </c>
      <c r="K216" s="8" t="s">
        <v>1394</v>
      </c>
      <c r="L216" s="5" t="s">
        <v>1395</v>
      </c>
      <c r="M216" s="5" t="s">
        <v>1396</v>
      </c>
      <c r="N216" s="5" t="s">
        <v>1397</v>
      </c>
    </row>
    <row r="217" spans="1:14" ht="39.5" x14ac:dyDescent="0.35">
      <c r="A217" s="6" t="s">
        <v>1398</v>
      </c>
      <c r="B217" s="6" t="s">
        <v>1398</v>
      </c>
      <c r="C217" s="6" t="s">
        <v>1399</v>
      </c>
      <c r="D217" s="7">
        <v>4.8036339999999997</v>
      </c>
      <c r="E217" s="7">
        <v>51.831018</v>
      </c>
      <c r="F217" s="8"/>
      <c r="G217" s="8"/>
      <c r="H217" s="8" t="s">
        <v>9</v>
      </c>
      <c r="I217" s="8" t="s">
        <v>20</v>
      </c>
      <c r="J217" s="8" t="s">
        <v>1400</v>
      </c>
      <c r="K217" s="8" t="s">
        <v>1401</v>
      </c>
      <c r="L217" s="5" t="s">
        <v>1402</v>
      </c>
      <c r="M217" s="5" t="s">
        <v>1403</v>
      </c>
      <c r="N217" s="5" t="s">
        <v>1404</v>
      </c>
    </row>
    <row r="218" spans="1:14" ht="26.5" x14ac:dyDescent="0.35">
      <c r="A218" s="6" t="s">
        <v>1405</v>
      </c>
      <c r="B218" s="6" t="s">
        <v>1405</v>
      </c>
      <c r="C218" s="6" t="s">
        <v>1406</v>
      </c>
      <c r="D218" s="7">
        <v>4.7447929999999996</v>
      </c>
      <c r="E218" s="7">
        <v>51.815128000000001</v>
      </c>
      <c r="F218" s="8"/>
      <c r="G218" s="8"/>
      <c r="H218" s="8" t="s">
        <v>9</v>
      </c>
      <c r="I218" s="8" t="s">
        <v>7</v>
      </c>
      <c r="J218" s="8" t="s">
        <v>1407</v>
      </c>
      <c r="K218" s="8" t="s">
        <v>1408</v>
      </c>
      <c r="L218" s="5" t="s">
        <v>1409</v>
      </c>
      <c r="M218" s="5" t="s">
        <v>1410</v>
      </c>
      <c r="N218" s="5" t="s">
        <v>1148</v>
      </c>
    </row>
    <row r="219" spans="1:14" x14ac:dyDescent="0.35">
      <c r="A219" s="6" t="s">
        <v>1411</v>
      </c>
      <c r="B219" s="6" t="s">
        <v>1411</v>
      </c>
      <c r="C219" s="6" t="s">
        <v>1412</v>
      </c>
      <c r="D219" s="7">
        <v>5.1814470000000004</v>
      </c>
      <c r="E219" s="7">
        <v>51.911664999999999</v>
      </c>
      <c r="F219" s="8"/>
      <c r="G219" s="8"/>
      <c r="H219" s="8" t="s">
        <v>4</v>
      </c>
      <c r="I219" s="8" t="s">
        <v>7</v>
      </c>
      <c r="J219" s="8" t="s">
        <v>1413</v>
      </c>
      <c r="K219" s="8" t="s">
        <v>1414</v>
      </c>
      <c r="L219" s="5" t="s">
        <v>1415</v>
      </c>
      <c r="M219" s="5" t="s">
        <v>1416</v>
      </c>
      <c r="N219" s="5" t="s">
        <v>1412</v>
      </c>
    </row>
    <row r="220" spans="1:14" ht="39.5" x14ac:dyDescent="0.35">
      <c r="A220" s="6" t="s">
        <v>1417</v>
      </c>
      <c r="B220" s="6" t="s">
        <v>1417</v>
      </c>
      <c r="C220" s="6" t="s">
        <v>1418</v>
      </c>
      <c r="D220" s="7">
        <v>4.5506880000000001</v>
      </c>
      <c r="E220" s="7">
        <v>51.952091000000003</v>
      </c>
      <c r="F220" s="8"/>
      <c r="G220" s="8"/>
      <c r="H220" s="8" t="s">
        <v>13</v>
      </c>
      <c r="I220" s="8" t="s">
        <v>7</v>
      </c>
      <c r="J220" s="8" t="s">
        <v>1419</v>
      </c>
      <c r="K220" s="8" t="s">
        <v>1420</v>
      </c>
      <c r="L220" s="5" t="s">
        <v>1421</v>
      </c>
      <c r="M220" s="5" t="s">
        <v>1422</v>
      </c>
      <c r="N220" s="5" t="s">
        <v>1418</v>
      </c>
    </row>
    <row r="221" spans="1:14" ht="39.5" x14ac:dyDescent="0.35">
      <c r="A221" s="6" t="s">
        <v>1423</v>
      </c>
      <c r="B221" s="6" t="s">
        <v>1424</v>
      </c>
      <c r="C221" s="6" t="s">
        <v>1425</v>
      </c>
      <c r="D221" s="7">
        <v>4.612222</v>
      </c>
      <c r="E221" s="7">
        <v>51.967497999999999</v>
      </c>
      <c r="F221" s="8"/>
      <c r="G221" s="8"/>
      <c r="H221" s="8" t="s">
        <v>4</v>
      </c>
      <c r="I221" s="8" t="s">
        <v>7</v>
      </c>
      <c r="J221" s="8" t="s">
        <v>1426</v>
      </c>
      <c r="K221" s="8" t="s">
        <v>1427</v>
      </c>
      <c r="L221" s="5" t="s">
        <v>1428</v>
      </c>
      <c r="M221" s="5" t="s">
        <v>1429</v>
      </c>
      <c r="N221" s="5" t="s">
        <v>1430</v>
      </c>
    </row>
    <row r="222" spans="1:14" ht="26.5" x14ac:dyDescent="0.35">
      <c r="A222" s="6" t="s">
        <v>1431</v>
      </c>
      <c r="B222" s="6" t="s">
        <v>1431</v>
      </c>
      <c r="C222" s="6" t="s">
        <v>1432</v>
      </c>
      <c r="D222" s="7">
        <v>4.6521369999999997</v>
      </c>
      <c r="E222" s="7">
        <v>51.999712000000002</v>
      </c>
      <c r="F222" s="8"/>
      <c r="G222" s="8"/>
      <c r="H222" s="8" t="s">
        <v>4</v>
      </c>
      <c r="I222" s="8" t="s">
        <v>7</v>
      </c>
      <c r="J222" s="8" t="s">
        <v>1433</v>
      </c>
      <c r="K222" s="8" t="s">
        <v>1434</v>
      </c>
      <c r="L222" s="5" t="s">
        <v>1435</v>
      </c>
      <c r="M222" s="5" t="s">
        <v>1436</v>
      </c>
      <c r="N222" s="5" t="s">
        <v>1432</v>
      </c>
    </row>
    <row r="223" spans="1:14" ht="39.5" x14ac:dyDescent="0.35">
      <c r="A223" s="6" t="s">
        <v>1437</v>
      </c>
      <c r="B223" s="6" t="s">
        <v>1437</v>
      </c>
      <c r="C223" s="6" t="s">
        <v>1438</v>
      </c>
      <c r="D223" s="7">
        <v>4.4769379999999996</v>
      </c>
      <c r="E223" s="7">
        <v>52.048577999999999</v>
      </c>
      <c r="F223" s="8"/>
      <c r="G223" s="8"/>
      <c r="H223" s="8" t="s">
        <v>13</v>
      </c>
      <c r="I223" s="8" t="s">
        <v>7</v>
      </c>
      <c r="J223" s="8" t="s">
        <v>1439</v>
      </c>
      <c r="K223" s="8" t="s">
        <v>1440</v>
      </c>
      <c r="L223" s="5" t="s">
        <v>1441</v>
      </c>
      <c r="M223" s="5" t="s">
        <v>1442</v>
      </c>
      <c r="N223" s="5" t="s">
        <v>1443</v>
      </c>
    </row>
    <row r="224" spans="1:14" ht="26.5" x14ac:dyDescent="0.35">
      <c r="A224" s="6" t="s">
        <v>1444</v>
      </c>
      <c r="B224" s="6" t="s">
        <v>1444</v>
      </c>
      <c r="C224" s="6" t="s">
        <v>1445</v>
      </c>
      <c r="D224" s="7">
        <v>4.495215</v>
      </c>
      <c r="E224" s="7">
        <v>52.175790999999997</v>
      </c>
      <c r="F224" s="8"/>
      <c r="G224" s="8"/>
      <c r="H224" s="8" t="s">
        <v>9</v>
      </c>
      <c r="I224" s="8" t="s">
        <v>7</v>
      </c>
      <c r="J224" s="8" t="s">
        <v>1446</v>
      </c>
      <c r="K224" s="8" t="s">
        <v>1447</v>
      </c>
      <c r="L224" s="5" t="s">
        <v>1448</v>
      </c>
      <c r="M224" s="5" t="s">
        <v>1449</v>
      </c>
      <c r="N224" s="5" t="s">
        <v>1263</v>
      </c>
    </row>
    <row r="225" spans="1:14" ht="26.5" x14ac:dyDescent="0.35">
      <c r="A225" s="6" t="s">
        <v>1450</v>
      </c>
      <c r="B225" s="6" t="s">
        <v>1450</v>
      </c>
      <c r="C225" s="6" t="s">
        <v>1451</v>
      </c>
      <c r="D225" s="7">
        <v>4.4724050000000002</v>
      </c>
      <c r="E225" s="7">
        <v>51.926301000000002</v>
      </c>
      <c r="F225" s="8"/>
      <c r="G225" s="8"/>
      <c r="H225" s="8" t="s">
        <v>13</v>
      </c>
      <c r="I225" s="8" t="s">
        <v>20</v>
      </c>
      <c r="J225" s="8" t="s">
        <v>1452</v>
      </c>
      <c r="K225" s="8" t="s">
        <v>1453</v>
      </c>
      <c r="L225" s="5" t="s">
        <v>1454</v>
      </c>
      <c r="M225" s="5" t="s">
        <v>1455</v>
      </c>
      <c r="N225" s="5" t="s">
        <v>1127</v>
      </c>
    </row>
    <row r="226" spans="1:14" ht="39.5" x14ac:dyDescent="0.35">
      <c r="A226" s="6" t="s">
        <v>1456</v>
      </c>
      <c r="B226" s="6" t="s">
        <v>1456</v>
      </c>
      <c r="C226" s="6" t="s">
        <v>1457</v>
      </c>
      <c r="D226" s="7">
        <v>4.4808159999999999</v>
      </c>
      <c r="E226" s="7">
        <v>51.925556999999998</v>
      </c>
      <c r="F226" s="8"/>
      <c r="G226" s="8"/>
      <c r="H226" s="8" t="s">
        <v>5</v>
      </c>
      <c r="I226" s="8" t="s">
        <v>20</v>
      </c>
      <c r="J226" s="8" t="s">
        <v>1458</v>
      </c>
      <c r="K226" s="8" t="s">
        <v>116</v>
      </c>
      <c r="L226" s="5" t="s">
        <v>1459</v>
      </c>
      <c r="M226" s="5" t="s">
        <v>1460</v>
      </c>
      <c r="N226" s="5" t="s">
        <v>1127</v>
      </c>
    </row>
    <row r="227" spans="1:14" ht="39.5" x14ac:dyDescent="0.35">
      <c r="A227" s="6" t="s">
        <v>1461</v>
      </c>
      <c r="B227" s="6" t="s">
        <v>1461</v>
      </c>
      <c r="C227" s="6" t="s">
        <v>1462</v>
      </c>
      <c r="D227" s="7">
        <v>4.5073499999999997</v>
      </c>
      <c r="E227" s="7">
        <v>51.907260000000001</v>
      </c>
      <c r="F227" s="8"/>
      <c r="G227" s="8"/>
      <c r="H227" s="8" t="s">
        <v>5</v>
      </c>
      <c r="I227" s="8" t="s">
        <v>20</v>
      </c>
      <c r="J227" s="8" t="s">
        <v>1463</v>
      </c>
      <c r="K227" s="8" t="s">
        <v>116</v>
      </c>
      <c r="L227" s="5" t="s">
        <v>1464</v>
      </c>
      <c r="M227" s="5" t="s">
        <v>1465</v>
      </c>
      <c r="N227" s="5" t="s">
        <v>1127</v>
      </c>
    </row>
    <row r="228" spans="1:14" ht="26.5" x14ac:dyDescent="0.35">
      <c r="A228" s="6" t="s">
        <v>1466</v>
      </c>
      <c r="B228" s="6" t="s">
        <v>1466</v>
      </c>
      <c r="C228" s="6" t="s">
        <v>1467</v>
      </c>
      <c r="D228" s="7">
        <v>4.6273900000000001</v>
      </c>
      <c r="E228" s="7">
        <v>52.077390000000001</v>
      </c>
      <c r="F228" s="8"/>
      <c r="G228" s="8"/>
      <c r="H228" s="8" t="s">
        <v>3</v>
      </c>
      <c r="I228" s="8" t="s">
        <v>7</v>
      </c>
      <c r="J228" s="8" t="s">
        <v>1468</v>
      </c>
      <c r="K228" s="8" t="s">
        <v>1469</v>
      </c>
      <c r="L228" s="5" t="s">
        <v>1470</v>
      </c>
      <c r="M228" s="5" t="s">
        <v>1471</v>
      </c>
      <c r="N228" s="5" t="s">
        <v>1107</v>
      </c>
    </row>
    <row r="229" spans="1:14" ht="26.5" x14ac:dyDescent="0.35">
      <c r="A229" s="6" t="s">
        <v>1472</v>
      </c>
      <c r="B229" s="6" t="s">
        <v>1472</v>
      </c>
      <c r="C229" s="6" t="s">
        <v>1473</v>
      </c>
      <c r="D229" s="7">
        <v>4.6468889999999998</v>
      </c>
      <c r="E229" s="7">
        <v>52.136859000000001</v>
      </c>
      <c r="F229" s="8"/>
      <c r="G229" s="8"/>
      <c r="H229" s="8" t="s">
        <v>16</v>
      </c>
      <c r="I229" s="8" t="s">
        <v>7</v>
      </c>
      <c r="J229" s="8" t="s">
        <v>1474</v>
      </c>
      <c r="K229" s="8" t="s">
        <v>1475</v>
      </c>
      <c r="L229" s="5" t="s">
        <v>1476</v>
      </c>
      <c r="M229" s="5" t="s">
        <v>1477</v>
      </c>
      <c r="N229" s="5" t="s">
        <v>1478</v>
      </c>
    </row>
    <row r="230" spans="1:14" ht="52.5" x14ac:dyDescent="0.35">
      <c r="A230" s="6" t="s">
        <v>1479</v>
      </c>
      <c r="B230" s="6" t="s">
        <v>1479</v>
      </c>
      <c r="C230" s="6" t="s">
        <v>1480</v>
      </c>
      <c r="D230" s="7">
        <v>4.52522</v>
      </c>
      <c r="E230" s="7">
        <v>51.876260000000002</v>
      </c>
      <c r="F230" s="8"/>
      <c r="G230" s="8"/>
      <c r="H230" s="8" t="s">
        <v>13</v>
      </c>
      <c r="I230" s="8" t="s">
        <v>7</v>
      </c>
      <c r="J230" s="8" t="s">
        <v>1481</v>
      </c>
      <c r="K230" s="8" t="s">
        <v>1188</v>
      </c>
      <c r="L230" s="5" t="s">
        <v>1189</v>
      </c>
      <c r="M230" s="5" t="s">
        <v>1190</v>
      </c>
      <c r="N230" s="5" t="s">
        <v>1127</v>
      </c>
    </row>
    <row r="231" spans="1:14" ht="26.5" x14ac:dyDescent="0.35">
      <c r="A231" s="6" t="s">
        <v>1482</v>
      </c>
      <c r="B231" s="6" t="s">
        <v>1482</v>
      </c>
      <c r="C231" s="6" t="s">
        <v>1483</v>
      </c>
      <c r="D231" s="7">
        <v>4.0385910000000003</v>
      </c>
      <c r="E231" s="7">
        <v>51.927280000000003</v>
      </c>
      <c r="F231" s="8"/>
      <c r="G231" s="8"/>
      <c r="H231" s="8" t="s">
        <v>9</v>
      </c>
      <c r="I231" s="8" t="s">
        <v>7</v>
      </c>
      <c r="J231" s="8" t="s">
        <v>1484</v>
      </c>
      <c r="K231" s="8" t="s">
        <v>1485</v>
      </c>
      <c r="L231" s="5" t="s">
        <v>1486</v>
      </c>
      <c r="M231" s="5" t="s">
        <v>1487</v>
      </c>
      <c r="N231" s="5" t="s">
        <v>1488</v>
      </c>
    </row>
    <row r="232" spans="1:14" ht="26.5" x14ac:dyDescent="0.35">
      <c r="A232" s="6" t="s">
        <v>1489</v>
      </c>
      <c r="B232" s="6" t="s">
        <v>1489</v>
      </c>
      <c r="C232" s="6" t="s">
        <v>1490</v>
      </c>
      <c r="D232" s="7">
        <v>4.1433070000000001</v>
      </c>
      <c r="E232" s="7">
        <v>51.938538000000001</v>
      </c>
      <c r="F232" s="8"/>
      <c r="G232" s="8"/>
      <c r="H232" s="8" t="s">
        <v>4</v>
      </c>
      <c r="I232" s="8" t="s">
        <v>7</v>
      </c>
      <c r="J232" s="8" t="s">
        <v>1491</v>
      </c>
      <c r="K232" s="8" t="s">
        <v>1492</v>
      </c>
      <c r="L232" s="5" t="s">
        <v>1493</v>
      </c>
      <c r="M232" s="5" t="s">
        <v>1494</v>
      </c>
      <c r="N232" s="5" t="s">
        <v>1495</v>
      </c>
    </row>
    <row r="233" spans="1:14" ht="26.5" x14ac:dyDescent="0.35">
      <c r="A233" s="6" t="s">
        <v>1496</v>
      </c>
      <c r="B233" s="6" t="s">
        <v>1496</v>
      </c>
      <c r="C233" s="6" t="s">
        <v>1497</v>
      </c>
      <c r="D233" s="7">
        <v>4.2279640000000001</v>
      </c>
      <c r="E233" s="7">
        <v>51.901694999999997</v>
      </c>
      <c r="F233" s="8"/>
      <c r="G233" s="8"/>
      <c r="H233" s="8" t="s">
        <v>8</v>
      </c>
      <c r="I233" s="8" t="s">
        <v>7</v>
      </c>
      <c r="J233" s="8" t="s">
        <v>1498</v>
      </c>
      <c r="K233" s="8" t="s">
        <v>1499</v>
      </c>
      <c r="L233" s="5" t="s">
        <v>1500</v>
      </c>
      <c r="M233" s="5" t="s">
        <v>1501</v>
      </c>
      <c r="N233" s="5" t="s">
        <v>1502</v>
      </c>
    </row>
    <row r="234" spans="1:14" ht="26.5" x14ac:dyDescent="0.35">
      <c r="A234" s="6" t="s">
        <v>1503</v>
      </c>
      <c r="B234" s="6" t="s">
        <v>1503</v>
      </c>
      <c r="C234" s="6" t="s">
        <v>1504</v>
      </c>
      <c r="D234" s="7">
        <v>4.2598658</v>
      </c>
      <c r="E234" s="7">
        <v>51.895896</v>
      </c>
      <c r="F234" s="8"/>
      <c r="G234" s="8"/>
      <c r="H234" s="8" t="s">
        <v>4</v>
      </c>
      <c r="I234" s="8" t="s">
        <v>7</v>
      </c>
      <c r="J234" s="8" t="s">
        <v>1505</v>
      </c>
      <c r="K234" s="8" t="s">
        <v>1506</v>
      </c>
      <c r="L234" s="5" t="s">
        <v>1507</v>
      </c>
      <c r="M234" s="5" t="s">
        <v>1508</v>
      </c>
      <c r="N234" s="5" t="s">
        <v>1509</v>
      </c>
    </row>
    <row r="235" spans="1:14" ht="39.5" x14ac:dyDescent="0.35">
      <c r="A235" s="6" t="s">
        <v>1510</v>
      </c>
      <c r="B235" s="6" t="s">
        <v>1510</v>
      </c>
      <c r="C235" s="6" t="s">
        <v>1511</v>
      </c>
      <c r="D235" s="7">
        <v>4.28322</v>
      </c>
      <c r="E235" s="7">
        <v>51.868310000000001</v>
      </c>
      <c r="F235" s="8"/>
      <c r="G235" s="8"/>
      <c r="H235" s="8" t="s">
        <v>4</v>
      </c>
      <c r="I235" s="8" t="s">
        <v>7</v>
      </c>
      <c r="J235" s="8" t="s">
        <v>1512</v>
      </c>
      <c r="K235" s="8" t="s">
        <v>1513</v>
      </c>
      <c r="L235" s="5" t="s">
        <v>1514</v>
      </c>
      <c r="M235" s="5" t="s">
        <v>1515</v>
      </c>
      <c r="N235" s="5" t="s">
        <v>596</v>
      </c>
    </row>
    <row r="236" spans="1:14" ht="26.5" x14ac:dyDescent="0.35">
      <c r="A236" s="6" t="s">
        <v>1516</v>
      </c>
      <c r="B236" s="6" t="s">
        <v>1516</v>
      </c>
      <c r="C236" s="6" t="s">
        <v>1517</v>
      </c>
      <c r="D236" s="7">
        <v>4.3592700000000004</v>
      </c>
      <c r="E236" s="7">
        <v>51.877268999999998</v>
      </c>
      <c r="F236" s="8"/>
      <c r="G236" s="8"/>
      <c r="H236" s="8" t="s">
        <v>4</v>
      </c>
      <c r="I236" s="8" t="s">
        <v>7</v>
      </c>
      <c r="J236" s="8" t="s">
        <v>1518</v>
      </c>
      <c r="K236" s="8" t="s">
        <v>1519</v>
      </c>
      <c r="L236" s="5" t="s">
        <v>1520</v>
      </c>
      <c r="M236" s="5" t="s">
        <v>1521</v>
      </c>
      <c r="N236" s="5" t="s">
        <v>1522</v>
      </c>
    </row>
    <row r="237" spans="1:14" ht="52.5" x14ac:dyDescent="0.35">
      <c r="A237" s="6" t="s">
        <v>1523</v>
      </c>
      <c r="B237" s="6" t="s">
        <v>1523</v>
      </c>
      <c r="C237" s="6" t="s">
        <v>1524</v>
      </c>
      <c r="D237" s="7">
        <v>4.4531712700000003</v>
      </c>
      <c r="E237" s="7">
        <v>51.868278099999998</v>
      </c>
      <c r="F237" s="8"/>
      <c r="G237" s="8"/>
      <c r="H237" s="8" t="s">
        <v>12</v>
      </c>
      <c r="I237" s="8" t="s">
        <v>7</v>
      </c>
      <c r="J237" s="8" t="s">
        <v>1525</v>
      </c>
      <c r="K237" s="8" t="s">
        <v>1526</v>
      </c>
      <c r="L237" s="5" t="s">
        <v>1527</v>
      </c>
      <c r="M237" s="5" t="s">
        <v>1528</v>
      </c>
      <c r="N237" s="5" t="s">
        <v>1127</v>
      </c>
    </row>
    <row r="238" spans="1:14" ht="26.5" x14ac:dyDescent="0.35">
      <c r="A238" s="6" t="s">
        <v>1529</v>
      </c>
      <c r="B238" s="6" t="s">
        <v>1529</v>
      </c>
      <c r="C238" s="6" t="s">
        <v>1530</v>
      </c>
      <c r="D238" s="7">
        <v>4.0471989700000002</v>
      </c>
      <c r="E238" s="7">
        <v>51.976784950000003</v>
      </c>
      <c r="F238" s="8"/>
      <c r="G238" s="8"/>
      <c r="H238" s="8" t="s">
        <v>5</v>
      </c>
      <c r="I238" s="8" t="s">
        <v>7</v>
      </c>
      <c r="J238" s="8" t="s">
        <v>1531</v>
      </c>
      <c r="K238" s="8" t="s">
        <v>1532</v>
      </c>
      <c r="L238" s="5" t="s">
        <v>1533</v>
      </c>
      <c r="M238" s="5" t="s">
        <v>1534</v>
      </c>
      <c r="N238" s="5" t="s">
        <v>1488</v>
      </c>
    </row>
    <row r="239" spans="1:14" x14ac:dyDescent="0.35">
      <c r="A239" s="6" t="s">
        <v>1535</v>
      </c>
      <c r="B239" s="6" t="s">
        <v>1535</v>
      </c>
      <c r="C239" s="6" t="s">
        <v>1536</v>
      </c>
      <c r="D239" s="7">
        <v>5.4329289999999997</v>
      </c>
      <c r="E239" s="7">
        <v>53.171112000000001</v>
      </c>
      <c r="F239" s="8"/>
      <c r="G239" s="8"/>
      <c r="H239" s="8" t="s">
        <v>4</v>
      </c>
      <c r="I239" s="8" t="s">
        <v>7</v>
      </c>
      <c r="J239" s="8" t="s">
        <v>1537</v>
      </c>
      <c r="K239" s="8" t="s">
        <v>1538</v>
      </c>
      <c r="L239" s="5" t="s">
        <v>1539</v>
      </c>
      <c r="M239" s="5" t="s">
        <v>1540</v>
      </c>
      <c r="N239" s="5" t="s">
        <v>1536</v>
      </c>
    </row>
    <row r="240" spans="1:14" x14ac:dyDescent="0.35">
      <c r="A240" s="6" t="s">
        <v>1541</v>
      </c>
      <c r="B240" s="6" t="s">
        <v>1541</v>
      </c>
      <c r="C240" s="6" t="s">
        <v>1542</v>
      </c>
      <c r="D240" s="7">
        <v>5.6086809999999998</v>
      </c>
      <c r="E240" s="7">
        <v>53.173355999999998</v>
      </c>
      <c r="F240" s="8"/>
      <c r="G240" s="8"/>
      <c r="H240" s="8" t="s">
        <v>9</v>
      </c>
      <c r="I240" s="8" t="s">
        <v>7</v>
      </c>
      <c r="J240" s="8" t="s">
        <v>1543</v>
      </c>
      <c r="K240" s="8" t="s">
        <v>1544</v>
      </c>
      <c r="L240" s="5" t="s">
        <v>1545</v>
      </c>
      <c r="M240" s="5" t="s">
        <v>1546</v>
      </c>
      <c r="N240" s="5" t="s">
        <v>1542</v>
      </c>
    </row>
    <row r="241" spans="1:14" ht="52.5" x14ac:dyDescent="0.35">
      <c r="A241" s="6" t="s">
        <v>1547</v>
      </c>
      <c r="B241" s="6" t="s">
        <v>1547</v>
      </c>
      <c r="C241" s="6" t="s">
        <v>1548</v>
      </c>
      <c r="D241" s="7">
        <v>5.7650119999999996</v>
      </c>
      <c r="E241" s="7">
        <v>53.193333000000003</v>
      </c>
      <c r="F241" s="8"/>
      <c r="G241" s="8"/>
      <c r="H241" s="8" t="s">
        <v>4</v>
      </c>
      <c r="I241" s="8" t="s">
        <v>7</v>
      </c>
      <c r="J241" s="8" t="s">
        <v>1549</v>
      </c>
      <c r="K241" s="8" t="s">
        <v>1550</v>
      </c>
      <c r="L241" s="5" t="s">
        <v>1551</v>
      </c>
      <c r="M241" s="5" t="s">
        <v>1552</v>
      </c>
      <c r="N241" s="5" t="s">
        <v>1553</v>
      </c>
    </row>
    <row r="242" spans="1:14" ht="26.5" x14ac:dyDescent="0.35">
      <c r="A242" s="6" t="s">
        <v>1554</v>
      </c>
      <c r="B242" s="6" t="s">
        <v>1554</v>
      </c>
      <c r="C242" s="6" t="s">
        <v>1555</v>
      </c>
      <c r="D242" s="7">
        <v>5.9338100000000003</v>
      </c>
      <c r="E242" s="7">
        <v>53.21857</v>
      </c>
      <c r="F242" s="8"/>
      <c r="G242" s="8"/>
      <c r="H242" s="8" t="s">
        <v>4</v>
      </c>
      <c r="I242" s="8" t="s">
        <v>7</v>
      </c>
      <c r="J242" s="8" t="s">
        <v>1556</v>
      </c>
      <c r="K242" s="8" t="s">
        <v>1557</v>
      </c>
      <c r="L242" s="5" t="s">
        <v>385</v>
      </c>
      <c r="M242" s="5" t="s">
        <v>1558</v>
      </c>
      <c r="N242" s="5" t="s">
        <v>1555</v>
      </c>
    </row>
    <row r="243" spans="1:14" ht="26.5" x14ac:dyDescent="0.35">
      <c r="A243" s="6" t="s">
        <v>1559</v>
      </c>
      <c r="B243" s="6" t="s">
        <v>1559</v>
      </c>
      <c r="C243" s="6" t="s">
        <v>1560</v>
      </c>
      <c r="D243" s="7">
        <v>6.1454820000000003</v>
      </c>
      <c r="E243" s="7">
        <v>53.260202999999997</v>
      </c>
      <c r="F243" s="8"/>
      <c r="G243" s="8"/>
      <c r="H243" s="8" t="s">
        <v>4</v>
      </c>
      <c r="I243" s="8" t="s">
        <v>7</v>
      </c>
      <c r="J243" s="8" t="s">
        <v>1561</v>
      </c>
      <c r="K243" s="8" t="s">
        <v>1562</v>
      </c>
      <c r="L243" s="5" t="s">
        <v>1563</v>
      </c>
      <c r="M243" s="5" t="s">
        <v>1564</v>
      </c>
      <c r="N243" s="5" t="s">
        <v>1560</v>
      </c>
    </row>
    <row r="244" spans="1:14" x14ac:dyDescent="0.35">
      <c r="A244" s="6" t="s">
        <v>1565</v>
      </c>
      <c r="B244" s="6" t="s">
        <v>1565</v>
      </c>
      <c r="C244" s="6" t="s">
        <v>1566</v>
      </c>
      <c r="D244" s="7">
        <v>6.3036799999999999</v>
      </c>
      <c r="E244" s="7">
        <v>53.266489999999997</v>
      </c>
      <c r="F244" s="8"/>
      <c r="G244" s="8"/>
      <c r="H244" s="8" t="s">
        <v>4</v>
      </c>
      <c r="I244" s="8" t="s">
        <v>7</v>
      </c>
      <c r="J244" s="8" t="s">
        <v>1567</v>
      </c>
      <c r="K244" s="8" t="s">
        <v>1568</v>
      </c>
      <c r="L244" s="5" t="s">
        <v>1569</v>
      </c>
      <c r="M244" s="5" t="s">
        <v>1570</v>
      </c>
      <c r="N244" s="5" t="s">
        <v>1566</v>
      </c>
    </row>
    <row r="245" spans="1:14" ht="26.5" x14ac:dyDescent="0.35">
      <c r="A245" s="6" t="s">
        <v>1571</v>
      </c>
      <c r="B245" s="6" t="s">
        <v>1571</v>
      </c>
      <c r="C245" s="6" t="s">
        <v>1572</v>
      </c>
      <c r="D245" s="7">
        <v>6.4674630000000004</v>
      </c>
      <c r="E245" s="7">
        <v>53.218268000000002</v>
      </c>
      <c r="F245" s="8"/>
      <c r="G245" s="8"/>
      <c r="H245" s="8" t="s">
        <v>9</v>
      </c>
      <c r="I245" s="8" t="s">
        <v>7</v>
      </c>
      <c r="J245" s="8" t="s">
        <v>1573</v>
      </c>
      <c r="K245" s="8" t="s">
        <v>1574</v>
      </c>
      <c r="L245" s="5" t="s">
        <v>1575</v>
      </c>
      <c r="M245" s="5" t="s">
        <v>1576</v>
      </c>
      <c r="N245" s="5" t="s">
        <v>1577</v>
      </c>
    </row>
    <row r="246" spans="1:14" ht="39.5" x14ac:dyDescent="0.35">
      <c r="A246" s="6" t="s">
        <v>1578</v>
      </c>
      <c r="B246" s="6" t="s">
        <v>1578</v>
      </c>
      <c r="C246" s="6" t="s">
        <v>1579</v>
      </c>
      <c r="D246" s="7">
        <v>6.551736</v>
      </c>
      <c r="E246" s="7">
        <v>53.210635000000003</v>
      </c>
      <c r="F246" s="8"/>
      <c r="G246" s="8"/>
      <c r="H246" s="8" t="s">
        <v>3</v>
      </c>
      <c r="I246" s="8" t="s">
        <v>7</v>
      </c>
      <c r="J246" s="8" t="s">
        <v>1580</v>
      </c>
      <c r="K246" s="8" t="s">
        <v>1581</v>
      </c>
      <c r="L246" s="5" t="s">
        <v>1582</v>
      </c>
      <c r="M246" s="5" t="s">
        <v>1583</v>
      </c>
      <c r="N246" s="5" t="s">
        <v>1584</v>
      </c>
    </row>
    <row r="247" spans="1:14" ht="26.5" x14ac:dyDescent="0.35">
      <c r="A247" s="6" t="s">
        <v>1585</v>
      </c>
      <c r="B247" s="6" t="s">
        <v>1585</v>
      </c>
      <c r="C247" s="6" t="s">
        <v>1586</v>
      </c>
      <c r="D247" s="7">
        <v>6.0324109999999997</v>
      </c>
      <c r="E247" s="7">
        <v>53.250515</v>
      </c>
      <c r="F247" s="8"/>
      <c r="G247" s="8"/>
      <c r="H247" s="8" t="s">
        <v>3</v>
      </c>
      <c r="I247" s="8" t="s">
        <v>7</v>
      </c>
      <c r="J247" s="8" t="s">
        <v>1587</v>
      </c>
      <c r="K247" s="8" t="s">
        <v>1588</v>
      </c>
      <c r="L247" s="5" t="s">
        <v>1589</v>
      </c>
      <c r="M247" s="5" t="s">
        <v>1590</v>
      </c>
      <c r="N247" s="5" t="s">
        <v>1586</v>
      </c>
    </row>
    <row r="248" spans="1:14" x14ac:dyDescent="0.35">
      <c r="A248" s="6" t="s">
        <v>1591</v>
      </c>
      <c r="B248" s="6" t="s">
        <v>1591</v>
      </c>
      <c r="C248" s="6" t="s">
        <v>1592</v>
      </c>
      <c r="D248" s="7">
        <v>6.3922189999999999</v>
      </c>
      <c r="E248" s="7">
        <v>53.243104000000002</v>
      </c>
      <c r="F248" s="8"/>
      <c r="G248" s="8"/>
      <c r="H248" s="8" t="s">
        <v>4</v>
      </c>
      <c r="I248" s="8" t="s">
        <v>7</v>
      </c>
      <c r="J248" s="8" t="s">
        <v>1593</v>
      </c>
      <c r="K248" s="8" t="s">
        <v>1594</v>
      </c>
      <c r="L248" s="5" t="s">
        <v>1595</v>
      </c>
      <c r="M248" s="5" t="s">
        <v>1596</v>
      </c>
      <c r="N248" s="5" t="s">
        <v>1592</v>
      </c>
    </row>
    <row r="249" spans="1:14" ht="26.5" x14ac:dyDescent="0.35">
      <c r="A249" s="6" t="s">
        <v>1597</v>
      </c>
      <c r="B249" s="6" t="s">
        <v>1597</v>
      </c>
      <c r="C249" s="6" t="s">
        <v>1598</v>
      </c>
      <c r="D249" s="7">
        <v>6.6018239999999997</v>
      </c>
      <c r="E249" s="7">
        <v>53.198019000000002</v>
      </c>
      <c r="F249" s="8"/>
      <c r="G249" s="8"/>
      <c r="H249" s="8" t="s">
        <v>9</v>
      </c>
      <c r="I249" s="8" t="s">
        <v>7</v>
      </c>
      <c r="J249" s="8" t="s">
        <v>1599</v>
      </c>
      <c r="K249" s="8" t="s">
        <v>1600</v>
      </c>
      <c r="L249" s="5" t="s">
        <v>1601</v>
      </c>
      <c r="M249" s="5" t="s">
        <v>1602</v>
      </c>
      <c r="N249" s="5" t="s">
        <v>1584</v>
      </c>
    </row>
    <row r="250" spans="1:14" ht="26.5" x14ac:dyDescent="0.35">
      <c r="A250" s="6" t="s">
        <v>1603</v>
      </c>
      <c r="B250" s="6" t="s">
        <v>1603</v>
      </c>
      <c r="C250" s="6" t="s">
        <v>1604</v>
      </c>
      <c r="D250" s="7">
        <v>6.777628</v>
      </c>
      <c r="E250" s="7">
        <v>53.159973000000001</v>
      </c>
      <c r="F250" s="8"/>
      <c r="G250" s="8"/>
      <c r="H250" s="8" t="s">
        <v>4</v>
      </c>
      <c r="I250" s="8" t="s">
        <v>7</v>
      </c>
      <c r="J250" s="8" t="s">
        <v>1605</v>
      </c>
      <c r="K250" s="8" t="s">
        <v>1606</v>
      </c>
      <c r="L250" s="5" t="s">
        <v>1607</v>
      </c>
      <c r="M250" s="5" t="s">
        <v>1608</v>
      </c>
      <c r="N250" s="5" t="s">
        <v>1609</v>
      </c>
    </row>
    <row r="251" spans="1:14" x14ac:dyDescent="0.35">
      <c r="A251" s="6" t="s">
        <v>1610</v>
      </c>
      <c r="B251" s="6" t="s">
        <v>1610</v>
      </c>
      <c r="C251" s="6" t="s">
        <v>1611</v>
      </c>
      <c r="D251" s="7">
        <v>6.8830140000000002</v>
      </c>
      <c r="E251" s="7">
        <v>53.162399999999998</v>
      </c>
      <c r="F251" s="8"/>
      <c r="G251" s="8"/>
      <c r="H251" s="8" t="s">
        <v>4</v>
      </c>
      <c r="I251" s="8" t="s">
        <v>7</v>
      </c>
      <c r="J251" s="8" t="s">
        <v>1612</v>
      </c>
      <c r="K251" s="8" t="s">
        <v>1613</v>
      </c>
      <c r="L251" s="5" t="s">
        <v>1614</v>
      </c>
      <c r="M251" s="5" t="s">
        <v>1615</v>
      </c>
      <c r="N251" s="5" t="s">
        <v>1611</v>
      </c>
    </row>
    <row r="252" spans="1:14" ht="26.5" x14ac:dyDescent="0.35">
      <c r="A252" s="6" t="s">
        <v>1616</v>
      </c>
      <c r="B252" s="6" t="s">
        <v>1616</v>
      </c>
      <c r="C252" s="6" t="s">
        <v>1617</v>
      </c>
      <c r="D252" s="7">
        <v>7.0471029999999999</v>
      </c>
      <c r="E252" s="7">
        <v>53.136676999999999</v>
      </c>
      <c r="F252" s="8"/>
      <c r="G252" s="8"/>
      <c r="H252" s="8" t="s">
        <v>4</v>
      </c>
      <c r="I252" s="8" t="s">
        <v>7</v>
      </c>
      <c r="J252" s="8" t="s">
        <v>1618</v>
      </c>
      <c r="K252" s="8" t="s">
        <v>1619</v>
      </c>
      <c r="L252" s="5" t="s">
        <v>1620</v>
      </c>
      <c r="M252" s="5" t="s">
        <v>1621</v>
      </c>
      <c r="N252" s="5" t="s">
        <v>1617</v>
      </c>
    </row>
    <row r="253" spans="1:14" ht="26.5" x14ac:dyDescent="0.35">
      <c r="A253" s="6" t="s">
        <v>1622</v>
      </c>
      <c r="B253" s="6" t="s">
        <v>1622</v>
      </c>
      <c r="C253" s="6" t="s">
        <v>1623</v>
      </c>
      <c r="D253" s="7">
        <v>7.1741700000000002</v>
      </c>
      <c r="E253" s="7">
        <v>53.173386999999998</v>
      </c>
      <c r="F253" s="8"/>
      <c r="G253" s="8"/>
      <c r="H253" s="8" t="s">
        <v>4</v>
      </c>
      <c r="I253" s="8" t="s">
        <v>7</v>
      </c>
      <c r="J253" s="8" t="s">
        <v>1624</v>
      </c>
      <c r="K253" s="8" t="s">
        <v>1625</v>
      </c>
      <c r="L253" s="5" t="s">
        <v>1626</v>
      </c>
      <c r="M253" s="5" t="s">
        <v>1627</v>
      </c>
      <c r="N253" s="5" t="s">
        <v>1628</v>
      </c>
    </row>
    <row r="254" spans="1:14" x14ac:dyDescent="0.35">
      <c r="A254" s="6" t="s">
        <v>1629</v>
      </c>
      <c r="B254" s="6" t="s">
        <v>1629</v>
      </c>
      <c r="C254" s="6" t="s">
        <v>1630</v>
      </c>
      <c r="D254" s="7">
        <v>6.527825</v>
      </c>
      <c r="E254" s="7">
        <v>53.314624999999999</v>
      </c>
      <c r="F254" s="8"/>
      <c r="G254" s="8"/>
      <c r="H254" s="8" t="s">
        <v>4</v>
      </c>
      <c r="I254" s="8" t="s">
        <v>7</v>
      </c>
      <c r="J254" s="8" t="s">
        <v>1631</v>
      </c>
      <c r="K254" s="8" t="s">
        <v>1632</v>
      </c>
      <c r="L254" s="5" t="s">
        <v>1633</v>
      </c>
      <c r="M254" s="5" t="s">
        <v>1634</v>
      </c>
      <c r="N254" s="5" t="s">
        <v>1630</v>
      </c>
    </row>
    <row r="255" spans="1:14" x14ac:dyDescent="0.35">
      <c r="A255" s="6" t="s">
        <v>1635</v>
      </c>
      <c r="B255" s="6" t="s">
        <v>1635</v>
      </c>
      <c r="C255" s="6" t="s">
        <v>1636</v>
      </c>
      <c r="D255" s="7">
        <v>6.6347100000000001</v>
      </c>
      <c r="E255" s="7">
        <v>53.4024103</v>
      </c>
      <c r="F255" s="8"/>
      <c r="G255" s="8"/>
      <c r="H255" s="8" t="s">
        <v>4</v>
      </c>
      <c r="I255" s="8" t="s">
        <v>7</v>
      </c>
      <c r="J255" s="8" t="s">
        <v>1637</v>
      </c>
      <c r="K255" s="8" t="s">
        <v>1638</v>
      </c>
      <c r="L255" s="5" t="s">
        <v>1639</v>
      </c>
      <c r="M255" s="5" t="s">
        <v>1640</v>
      </c>
      <c r="N255" s="5" t="s">
        <v>1641</v>
      </c>
    </row>
    <row r="256" spans="1:14" ht="26.5" x14ac:dyDescent="0.35">
      <c r="A256" s="6" t="s">
        <v>1642</v>
      </c>
      <c r="B256" s="6" t="s">
        <v>1642</v>
      </c>
      <c r="C256" s="6" t="s">
        <v>1643</v>
      </c>
      <c r="D256" s="7">
        <v>5.4236110000000002</v>
      </c>
      <c r="E256" s="7">
        <v>52.946911</v>
      </c>
      <c r="F256" s="8"/>
      <c r="G256" s="8"/>
      <c r="H256" s="8" t="s">
        <v>4</v>
      </c>
      <c r="I256" s="8" t="s">
        <v>19</v>
      </c>
      <c r="J256" s="8" t="s">
        <v>1644</v>
      </c>
      <c r="K256" s="8" t="s">
        <v>1645</v>
      </c>
      <c r="L256" s="5" t="s">
        <v>1646</v>
      </c>
      <c r="M256" s="5" t="s">
        <v>1647</v>
      </c>
      <c r="N256" s="5" t="s">
        <v>1643</v>
      </c>
    </row>
    <row r="257" spans="1:14" ht="26.5" x14ac:dyDescent="0.35">
      <c r="A257" s="6" t="s">
        <v>1648</v>
      </c>
      <c r="B257" s="6" t="s">
        <v>1648</v>
      </c>
      <c r="C257" s="6" t="s">
        <v>1649</v>
      </c>
      <c r="D257" s="7">
        <v>5.4862000000000002</v>
      </c>
      <c r="E257" s="7">
        <v>53.000039999999998</v>
      </c>
      <c r="F257" s="8"/>
      <c r="G257" s="8"/>
      <c r="H257" s="8" t="s">
        <v>15</v>
      </c>
      <c r="I257" s="8" t="s">
        <v>7</v>
      </c>
      <c r="J257" s="8" t="s">
        <v>1650</v>
      </c>
      <c r="K257" s="8" t="s">
        <v>1651</v>
      </c>
      <c r="L257" s="5" t="s">
        <v>1652</v>
      </c>
      <c r="M257" s="5" t="s">
        <v>1653</v>
      </c>
      <c r="N257" s="5" t="s">
        <v>1654</v>
      </c>
    </row>
    <row r="258" spans="1:14" x14ac:dyDescent="0.35">
      <c r="A258" s="6" t="s">
        <v>1655</v>
      </c>
      <c r="B258" s="6" t="s">
        <v>1655</v>
      </c>
      <c r="C258" s="6" t="s">
        <v>1656</v>
      </c>
      <c r="D258" s="7">
        <v>5.6516900000000003</v>
      </c>
      <c r="E258" s="7">
        <v>53.036624000000003</v>
      </c>
      <c r="F258" s="8"/>
      <c r="G258" s="8"/>
      <c r="H258" s="8" t="s">
        <v>4</v>
      </c>
      <c r="I258" s="8" t="s">
        <v>7</v>
      </c>
      <c r="J258" s="8" t="s">
        <v>1657</v>
      </c>
      <c r="K258" s="8" t="s">
        <v>1658</v>
      </c>
      <c r="L258" s="5" t="s">
        <v>1659</v>
      </c>
      <c r="M258" s="5" t="s">
        <v>1660</v>
      </c>
      <c r="N258" s="5" t="s">
        <v>1656</v>
      </c>
    </row>
    <row r="259" spans="1:14" x14ac:dyDescent="0.35">
      <c r="A259" s="6" t="s">
        <v>1661</v>
      </c>
      <c r="B259" s="6" t="s">
        <v>1661</v>
      </c>
      <c r="C259" s="6" t="s">
        <v>1662</v>
      </c>
      <c r="D259" s="7">
        <v>5.6957649999999997</v>
      </c>
      <c r="E259" s="7">
        <v>53.112958999999996</v>
      </c>
      <c r="F259" s="8"/>
      <c r="G259" s="8"/>
      <c r="H259" s="8" t="s">
        <v>17</v>
      </c>
      <c r="I259" s="8" t="s">
        <v>7</v>
      </c>
      <c r="J259" s="8" t="s">
        <v>1663</v>
      </c>
      <c r="K259" s="8" t="s">
        <v>1664</v>
      </c>
      <c r="L259" s="5" t="s">
        <v>1665</v>
      </c>
      <c r="M259" s="5" t="s">
        <v>1666</v>
      </c>
      <c r="N259" s="5" t="s">
        <v>1662</v>
      </c>
    </row>
    <row r="260" spans="1:14" x14ac:dyDescent="0.35">
      <c r="A260" s="6" t="s">
        <v>1667</v>
      </c>
      <c r="B260" s="6" t="s">
        <v>1667</v>
      </c>
      <c r="C260" s="6" t="s">
        <v>1668</v>
      </c>
      <c r="D260" s="7">
        <v>6.6252040000000001</v>
      </c>
      <c r="E260" s="7">
        <v>53.164651999999997</v>
      </c>
      <c r="F260" s="8"/>
      <c r="G260" s="8"/>
      <c r="H260" s="8" t="s">
        <v>4</v>
      </c>
      <c r="I260" s="8" t="s">
        <v>7</v>
      </c>
      <c r="J260" s="8" t="s">
        <v>1669</v>
      </c>
      <c r="K260" s="8" t="s">
        <v>1670</v>
      </c>
      <c r="L260" s="5" t="s">
        <v>1671</v>
      </c>
      <c r="M260" s="5" t="s">
        <v>1672</v>
      </c>
      <c r="N260" s="5" t="s">
        <v>1668</v>
      </c>
    </row>
    <row r="261" spans="1:14" x14ac:dyDescent="0.35">
      <c r="A261" s="6" t="s">
        <v>1673</v>
      </c>
      <c r="B261" s="6" t="s">
        <v>1674</v>
      </c>
      <c r="C261" s="6" t="s">
        <v>1675</v>
      </c>
      <c r="D261" s="7">
        <v>6.6312689999999996</v>
      </c>
      <c r="E261" s="7">
        <v>53.082109000000003</v>
      </c>
      <c r="F261" s="8"/>
      <c r="G261" s="8"/>
      <c r="H261" s="8" t="s">
        <v>4</v>
      </c>
      <c r="I261" s="8" t="s">
        <v>7</v>
      </c>
      <c r="J261" s="8" t="s">
        <v>1676</v>
      </c>
      <c r="K261" s="8" t="s">
        <v>1677</v>
      </c>
      <c r="L261" s="5" t="s">
        <v>1678</v>
      </c>
      <c r="M261" s="5" t="s">
        <v>1679</v>
      </c>
      <c r="N261" s="5" t="s">
        <v>1675</v>
      </c>
    </row>
    <row r="262" spans="1:14" x14ac:dyDescent="0.35">
      <c r="A262" s="6" t="s">
        <v>1680</v>
      </c>
      <c r="B262" s="6" t="s">
        <v>1680</v>
      </c>
      <c r="C262" s="6" t="s">
        <v>1681</v>
      </c>
      <c r="D262" s="7">
        <v>6.5703973500000004</v>
      </c>
      <c r="E262" s="7">
        <v>52.987001749999997</v>
      </c>
      <c r="F262" s="8"/>
      <c r="G262" s="8"/>
      <c r="H262" s="8" t="s">
        <v>13</v>
      </c>
      <c r="I262" s="8" t="s">
        <v>7</v>
      </c>
      <c r="J262" s="8" t="s">
        <v>1682</v>
      </c>
      <c r="K262" s="8" t="s">
        <v>1683</v>
      </c>
      <c r="L262" s="5" t="s">
        <v>1684</v>
      </c>
      <c r="M262" s="5" t="s">
        <v>1685</v>
      </c>
      <c r="N262" s="5" t="s">
        <v>1681</v>
      </c>
    </row>
    <row r="263" spans="1:14" ht="39.5" x14ac:dyDescent="0.35">
      <c r="A263" s="6" t="s">
        <v>1686</v>
      </c>
      <c r="B263" s="6" t="s">
        <v>1686</v>
      </c>
      <c r="C263" s="6" t="s">
        <v>1687</v>
      </c>
      <c r="D263" s="7">
        <v>6.1892839999999998</v>
      </c>
      <c r="E263" s="7">
        <v>52.694608000000002</v>
      </c>
      <c r="F263" s="8"/>
      <c r="G263" s="8"/>
      <c r="H263" s="8" t="s">
        <v>4</v>
      </c>
      <c r="I263" s="8" t="s">
        <v>7</v>
      </c>
      <c r="J263" s="8" t="s">
        <v>1688</v>
      </c>
      <c r="K263" s="8" t="s">
        <v>1689</v>
      </c>
      <c r="L263" s="5" t="s">
        <v>1690</v>
      </c>
      <c r="M263" s="5" t="s">
        <v>1691</v>
      </c>
      <c r="N263" s="5" t="s">
        <v>1692</v>
      </c>
    </row>
    <row r="264" spans="1:14" ht="39.5" x14ac:dyDescent="0.35">
      <c r="A264" s="6" t="s">
        <v>1693</v>
      </c>
      <c r="B264" s="6" t="s">
        <v>1693</v>
      </c>
      <c r="C264" s="6" t="s">
        <v>1694</v>
      </c>
      <c r="D264" s="7">
        <v>6.1244490000000003</v>
      </c>
      <c r="E264" s="7">
        <v>52.787542000000002</v>
      </c>
      <c r="F264" s="8"/>
      <c r="G264" s="8"/>
      <c r="H264" s="8" t="s">
        <v>3</v>
      </c>
      <c r="I264" s="8" t="s">
        <v>7</v>
      </c>
      <c r="J264" s="8" t="s">
        <v>1695</v>
      </c>
      <c r="K264" s="8" t="s">
        <v>1696</v>
      </c>
      <c r="L264" s="5" t="s">
        <v>1697</v>
      </c>
      <c r="M264" s="5" t="s">
        <v>1698</v>
      </c>
      <c r="N264" s="5" t="s">
        <v>1699</v>
      </c>
    </row>
    <row r="265" spans="1:14" ht="39.5" x14ac:dyDescent="0.35">
      <c r="A265" s="6" t="s">
        <v>1700</v>
      </c>
      <c r="B265" s="6" t="s">
        <v>1700</v>
      </c>
      <c r="C265" s="6" t="s">
        <v>1701</v>
      </c>
      <c r="D265" s="7">
        <v>6.0464140000000004</v>
      </c>
      <c r="E265" s="7">
        <v>52.845115999999997</v>
      </c>
      <c r="F265" s="8"/>
      <c r="G265" s="8"/>
      <c r="H265" s="8" t="s">
        <v>4</v>
      </c>
      <c r="I265" s="8" t="s">
        <v>7</v>
      </c>
      <c r="J265" s="8" t="s">
        <v>1702</v>
      </c>
      <c r="K265" s="8" t="s">
        <v>1703</v>
      </c>
      <c r="L265" s="5" t="s">
        <v>1704</v>
      </c>
      <c r="M265" s="5" t="s">
        <v>1705</v>
      </c>
      <c r="N265" s="5" t="s">
        <v>1706</v>
      </c>
    </row>
    <row r="266" spans="1:14" ht="52.5" x14ac:dyDescent="0.35">
      <c r="A266" s="6" t="s">
        <v>1707</v>
      </c>
      <c r="B266" s="6" t="s">
        <v>1707</v>
      </c>
      <c r="C266" s="6" t="s">
        <v>1708</v>
      </c>
      <c r="D266" s="7">
        <v>5.9303739999999996</v>
      </c>
      <c r="E266" s="7">
        <v>52.945000999999998</v>
      </c>
      <c r="F266" s="8"/>
      <c r="G266" s="8"/>
      <c r="H266" s="8" t="s">
        <v>4</v>
      </c>
      <c r="I266" s="8" t="s">
        <v>7</v>
      </c>
      <c r="J266" s="8" t="s">
        <v>1709</v>
      </c>
      <c r="K266" s="8" t="s">
        <v>1710</v>
      </c>
      <c r="L266" s="5" t="s">
        <v>1711</v>
      </c>
      <c r="M266" s="5" t="s">
        <v>1712</v>
      </c>
      <c r="N266" s="5" t="s">
        <v>1713</v>
      </c>
    </row>
    <row r="267" spans="1:14" ht="39.5" x14ac:dyDescent="0.35">
      <c r="A267" s="6" t="s">
        <v>1714</v>
      </c>
      <c r="B267" s="6" t="s">
        <v>1714</v>
      </c>
      <c r="C267" s="6" t="s">
        <v>1715</v>
      </c>
      <c r="D267" s="7">
        <v>5.8275769999999998</v>
      </c>
      <c r="E267" s="7">
        <v>53.083412000000003</v>
      </c>
      <c r="F267" s="8"/>
      <c r="G267" s="8"/>
      <c r="H267" s="8" t="s">
        <v>4</v>
      </c>
      <c r="I267" s="8" t="s">
        <v>7</v>
      </c>
      <c r="J267" s="8" t="s">
        <v>1716</v>
      </c>
      <c r="K267" s="8" t="s">
        <v>1717</v>
      </c>
      <c r="L267" s="5" t="s">
        <v>1718</v>
      </c>
      <c r="M267" s="5" t="s">
        <v>1719</v>
      </c>
      <c r="N267" s="5" t="s">
        <v>1720</v>
      </c>
    </row>
    <row r="268" spans="1:14" x14ac:dyDescent="0.35">
      <c r="A268" s="6" t="s">
        <v>1721</v>
      </c>
      <c r="B268" s="6" t="s">
        <v>1721</v>
      </c>
      <c r="C268" s="6" t="s">
        <v>1722</v>
      </c>
      <c r="D268" s="7">
        <v>6.5288760000000003</v>
      </c>
      <c r="E268" s="7">
        <v>52.867797000000003</v>
      </c>
      <c r="F268" s="8"/>
      <c r="G268" s="8"/>
      <c r="H268" s="8" t="s">
        <v>9</v>
      </c>
      <c r="I268" s="8" t="s">
        <v>7</v>
      </c>
      <c r="J268" s="8" t="s">
        <v>1723</v>
      </c>
      <c r="K268" s="8" t="s">
        <v>1724</v>
      </c>
      <c r="L268" s="5" t="s">
        <v>1725</v>
      </c>
      <c r="M268" s="5" t="s">
        <v>1726</v>
      </c>
      <c r="N268" s="5" t="s">
        <v>1722</v>
      </c>
    </row>
    <row r="269" spans="1:14" x14ac:dyDescent="0.35">
      <c r="A269" s="6" t="s">
        <v>1727</v>
      </c>
      <c r="B269" s="6" t="s">
        <v>1727</v>
      </c>
      <c r="C269" s="6" t="s">
        <v>1728</v>
      </c>
      <c r="D269" s="7">
        <v>6.3189159999999998</v>
      </c>
      <c r="E269" s="7">
        <v>52.695278000000002</v>
      </c>
      <c r="F269" s="8"/>
      <c r="G269" s="8"/>
      <c r="H269" s="8" t="s">
        <v>4</v>
      </c>
      <c r="I269" s="8" t="s">
        <v>7</v>
      </c>
      <c r="J269" s="8" t="s">
        <v>1729</v>
      </c>
      <c r="K269" s="8" t="s">
        <v>1730</v>
      </c>
      <c r="L269" s="5" t="s">
        <v>1731</v>
      </c>
      <c r="M269" s="5" t="s">
        <v>1732</v>
      </c>
      <c r="N269" s="5" t="s">
        <v>1728</v>
      </c>
    </row>
    <row r="270" spans="1:14" ht="26.5" x14ac:dyDescent="0.35">
      <c r="A270" s="6" t="s">
        <v>1733</v>
      </c>
      <c r="B270" s="6" t="s">
        <v>1733</v>
      </c>
      <c r="C270" s="6" t="s">
        <v>1734</v>
      </c>
      <c r="D270" s="7">
        <v>6.4737159999999996</v>
      </c>
      <c r="E270" s="7">
        <v>52.737763999999999</v>
      </c>
      <c r="F270" s="8"/>
      <c r="G270" s="8"/>
      <c r="H270" s="8" t="s">
        <v>9</v>
      </c>
      <c r="I270" s="8" t="s">
        <v>7</v>
      </c>
      <c r="J270" s="8" t="s">
        <v>1735</v>
      </c>
      <c r="K270" s="8" t="s">
        <v>1736</v>
      </c>
      <c r="L270" s="5" t="s">
        <v>1737</v>
      </c>
      <c r="M270" s="5" t="s">
        <v>1738</v>
      </c>
      <c r="N270" s="5" t="s">
        <v>1734</v>
      </c>
    </row>
    <row r="271" spans="1:14" x14ac:dyDescent="0.35">
      <c r="A271" s="6" t="s">
        <v>1739</v>
      </c>
      <c r="B271" s="6" t="s">
        <v>1739</v>
      </c>
      <c r="C271" s="6" t="s">
        <v>1740</v>
      </c>
      <c r="D271" s="7">
        <v>6.2384000000000004</v>
      </c>
      <c r="E271" s="7">
        <v>52.589930000000003</v>
      </c>
      <c r="F271" s="8"/>
      <c r="G271" s="8"/>
      <c r="H271" s="8" t="s">
        <v>9</v>
      </c>
      <c r="I271" s="8" t="s">
        <v>7</v>
      </c>
      <c r="J271" s="8" t="s">
        <v>1741</v>
      </c>
      <c r="K271" s="8" t="s">
        <v>1742</v>
      </c>
      <c r="L271" s="5" t="s">
        <v>1743</v>
      </c>
      <c r="M271" s="5" t="s">
        <v>1744</v>
      </c>
      <c r="N271" s="5" t="s">
        <v>1745</v>
      </c>
    </row>
    <row r="272" spans="1:14" x14ac:dyDescent="0.35">
      <c r="A272" s="6" t="s">
        <v>1746</v>
      </c>
      <c r="B272" s="6" t="s">
        <v>1746</v>
      </c>
      <c r="C272" s="6" t="s">
        <v>1747</v>
      </c>
      <c r="D272" s="7">
        <v>5.9255469999999999</v>
      </c>
      <c r="E272" s="7">
        <v>52.550297</v>
      </c>
      <c r="F272" s="8"/>
      <c r="G272" s="8"/>
      <c r="H272" s="8" t="s">
        <v>13</v>
      </c>
      <c r="I272" s="8" t="s">
        <v>7</v>
      </c>
      <c r="J272" s="8" t="s">
        <v>1748</v>
      </c>
      <c r="K272" s="8" t="s">
        <v>1749</v>
      </c>
      <c r="L272" s="5" t="s">
        <v>1750</v>
      </c>
      <c r="M272" s="5" t="s">
        <v>1751</v>
      </c>
      <c r="N272" s="5" t="s">
        <v>1747</v>
      </c>
    </row>
    <row r="273" spans="1:14" x14ac:dyDescent="0.35">
      <c r="A273" s="6" t="s">
        <v>1752</v>
      </c>
      <c r="B273" s="6" t="s">
        <v>1752</v>
      </c>
      <c r="C273" s="6" t="s">
        <v>1753</v>
      </c>
      <c r="D273" s="7">
        <v>5.4823170000000001</v>
      </c>
      <c r="E273" s="7">
        <v>52.215029999999999</v>
      </c>
      <c r="F273" s="8"/>
      <c r="G273" s="8"/>
      <c r="H273" s="8" t="s">
        <v>5</v>
      </c>
      <c r="I273" s="8" t="s">
        <v>7</v>
      </c>
      <c r="J273" s="8" t="s">
        <v>1754</v>
      </c>
      <c r="K273" s="8" t="s">
        <v>1755</v>
      </c>
      <c r="L273" s="5" t="s">
        <v>1756</v>
      </c>
      <c r="M273" s="5" t="s">
        <v>1757</v>
      </c>
      <c r="N273" s="5" t="s">
        <v>1753</v>
      </c>
    </row>
    <row r="274" spans="1:14" x14ac:dyDescent="0.35">
      <c r="A274" s="6" t="s">
        <v>1758</v>
      </c>
      <c r="B274" s="6" t="s">
        <v>1758</v>
      </c>
      <c r="C274" s="6" t="s">
        <v>1759</v>
      </c>
      <c r="D274" s="7">
        <v>5.5995699999999999</v>
      </c>
      <c r="E274" s="7">
        <v>52.28857</v>
      </c>
      <c r="F274" s="8"/>
      <c r="G274" s="8"/>
      <c r="H274" s="8" t="s">
        <v>4</v>
      </c>
      <c r="I274" s="8" t="s">
        <v>7</v>
      </c>
      <c r="J274" s="8" t="s">
        <v>1760</v>
      </c>
      <c r="K274" s="8" t="s">
        <v>1761</v>
      </c>
      <c r="L274" s="5" t="s">
        <v>1762</v>
      </c>
      <c r="M274" s="5" t="s">
        <v>1763</v>
      </c>
      <c r="N274" s="5" t="s">
        <v>1759</v>
      </c>
    </row>
    <row r="275" spans="1:14" ht="26.5" x14ac:dyDescent="0.35">
      <c r="A275" s="6" t="s">
        <v>1764</v>
      </c>
      <c r="B275" s="6" t="s">
        <v>1764</v>
      </c>
      <c r="C275" s="6" t="s">
        <v>1765</v>
      </c>
      <c r="D275" s="7">
        <v>5.6240240000000004</v>
      </c>
      <c r="E275" s="7">
        <v>52.341965000000002</v>
      </c>
      <c r="F275" s="8"/>
      <c r="G275" s="8"/>
      <c r="H275" s="8" t="s">
        <v>13</v>
      </c>
      <c r="I275" s="8" t="s">
        <v>7</v>
      </c>
      <c r="J275" s="8" t="s">
        <v>1766</v>
      </c>
      <c r="K275" s="8" t="s">
        <v>1767</v>
      </c>
      <c r="L275" s="5" t="s">
        <v>1768</v>
      </c>
      <c r="M275" s="5" t="s">
        <v>1769</v>
      </c>
      <c r="N275" s="5" t="s">
        <v>1765</v>
      </c>
    </row>
    <row r="276" spans="1:14" x14ac:dyDescent="0.35">
      <c r="A276" s="6" t="s">
        <v>1770</v>
      </c>
      <c r="B276" s="6" t="s">
        <v>1770</v>
      </c>
      <c r="C276" s="6" t="s">
        <v>1771</v>
      </c>
      <c r="D276" s="7">
        <v>5.7675599999999996</v>
      </c>
      <c r="E276" s="7">
        <v>52.362740000000002</v>
      </c>
      <c r="F276" s="8"/>
      <c r="G276" s="8"/>
      <c r="H276" s="8" t="s">
        <v>4</v>
      </c>
      <c r="I276" s="8" t="s">
        <v>7</v>
      </c>
      <c r="J276" s="8" t="s">
        <v>1772</v>
      </c>
      <c r="K276" s="8" t="s">
        <v>1773</v>
      </c>
      <c r="L276" s="5" t="s">
        <v>1774</v>
      </c>
      <c r="M276" s="5" t="s">
        <v>1775</v>
      </c>
      <c r="N276" s="5" t="s">
        <v>1771</v>
      </c>
    </row>
    <row r="277" spans="1:14" x14ac:dyDescent="0.35">
      <c r="A277" s="6" t="s">
        <v>1776</v>
      </c>
      <c r="B277" s="6" t="s">
        <v>1776</v>
      </c>
      <c r="C277" s="6" t="s">
        <v>1777</v>
      </c>
      <c r="D277" s="7">
        <v>5.856662</v>
      </c>
      <c r="E277" s="7">
        <v>52.392507999999999</v>
      </c>
      <c r="F277" s="8"/>
      <c r="G277" s="8"/>
      <c r="H277" s="8" t="s">
        <v>4</v>
      </c>
      <c r="I277" s="8" t="s">
        <v>7</v>
      </c>
      <c r="J277" s="8" t="s">
        <v>1778</v>
      </c>
      <c r="K277" s="8" t="s">
        <v>1779</v>
      </c>
      <c r="L277" s="5" t="s">
        <v>1780</v>
      </c>
      <c r="M277" s="5" t="s">
        <v>1781</v>
      </c>
      <c r="N277" s="5" t="s">
        <v>1782</v>
      </c>
    </row>
    <row r="278" spans="1:14" x14ac:dyDescent="0.35">
      <c r="A278" s="6" t="s">
        <v>1783</v>
      </c>
      <c r="B278" s="6" t="s">
        <v>1783</v>
      </c>
      <c r="C278" s="6" t="s">
        <v>1784</v>
      </c>
      <c r="D278" s="7">
        <v>5.9929790000000001</v>
      </c>
      <c r="E278" s="7">
        <v>52.450406000000001</v>
      </c>
      <c r="F278" s="8"/>
      <c r="G278" s="8"/>
      <c r="H278" s="8" t="s">
        <v>4</v>
      </c>
      <c r="I278" s="8" t="s">
        <v>7</v>
      </c>
      <c r="J278" s="8" t="s">
        <v>1785</v>
      </c>
      <c r="K278" s="8" t="s">
        <v>1786</v>
      </c>
      <c r="L278" s="5" t="s">
        <v>1787</v>
      </c>
      <c r="M278" s="5" t="s">
        <v>1788</v>
      </c>
      <c r="N278" s="5" t="s">
        <v>1784</v>
      </c>
    </row>
    <row r="279" spans="1:14" ht="26.5" x14ac:dyDescent="0.35">
      <c r="A279" s="6" t="s">
        <v>1789</v>
      </c>
      <c r="B279" s="6" t="s">
        <v>1789</v>
      </c>
      <c r="C279" s="6" t="s">
        <v>1790</v>
      </c>
      <c r="D279" s="7">
        <v>6.0733550000000003</v>
      </c>
      <c r="E279" s="7">
        <v>52.511744999999998</v>
      </c>
      <c r="F279" s="8"/>
      <c r="G279" s="8"/>
      <c r="H279" s="8" t="s">
        <v>4</v>
      </c>
      <c r="I279" s="8" t="s">
        <v>7</v>
      </c>
      <c r="J279" s="8" t="s">
        <v>1791</v>
      </c>
      <c r="K279" s="8" t="s">
        <v>1792</v>
      </c>
      <c r="L279" s="5" t="s">
        <v>1793</v>
      </c>
      <c r="M279" s="5" t="s">
        <v>1794</v>
      </c>
      <c r="N279" s="5" t="s">
        <v>1790</v>
      </c>
    </row>
    <row r="280" spans="1:14" x14ac:dyDescent="0.35">
      <c r="A280" s="6" t="s">
        <v>1795</v>
      </c>
      <c r="B280" s="6" t="s">
        <v>1795</v>
      </c>
      <c r="C280" s="6" t="s">
        <v>1796</v>
      </c>
      <c r="D280" s="7">
        <v>6.1232199999999999</v>
      </c>
      <c r="E280" s="7">
        <v>52.335929999999998</v>
      </c>
      <c r="F280" s="8"/>
      <c r="G280" s="8"/>
      <c r="H280" s="8" t="s">
        <v>4</v>
      </c>
      <c r="I280" s="8" t="s">
        <v>7</v>
      </c>
      <c r="J280" s="8" t="s">
        <v>1797</v>
      </c>
      <c r="K280" s="8" t="s">
        <v>1798</v>
      </c>
      <c r="L280" s="5" t="s">
        <v>1799</v>
      </c>
      <c r="M280" s="5" t="s">
        <v>1800</v>
      </c>
      <c r="N280" s="5" t="s">
        <v>1796</v>
      </c>
    </row>
    <row r="281" spans="1:14" x14ac:dyDescent="0.35">
      <c r="A281" s="6" t="s">
        <v>1801</v>
      </c>
      <c r="B281" s="6" t="s">
        <v>1801</v>
      </c>
      <c r="C281" s="6" t="s">
        <v>1802</v>
      </c>
      <c r="D281" s="7">
        <v>5.5369039999999998</v>
      </c>
      <c r="E281" s="7">
        <v>52.162947000000003</v>
      </c>
      <c r="F281" s="8"/>
      <c r="G281" s="8"/>
      <c r="H281" s="8" t="s">
        <v>4</v>
      </c>
      <c r="I281" s="8" t="s">
        <v>7</v>
      </c>
      <c r="J281" s="8" t="s">
        <v>1803</v>
      </c>
      <c r="K281" s="8" t="s">
        <v>1804</v>
      </c>
      <c r="L281" s="5" t="s">
        <v>1805</v>
      </c>
      <c r="M281" s="5" t="s">
        <v>1806</v>
      </c>
      <c r="N281" s="5" t="s">
        <v>1807</v>
      </c>
    </row>
    <row r="282" spans="1:14" x14ac:dyDescent="0.35">
      <c r="A282" s="6" t="s">
        <v>1808</v>
      </c>
      <c r="B282" s="6" t="s">
        <v>1808</v>
      </c>
      <c r="C282" s="6" t="s">
        <v>1809</v>
      </c>
      <c r="D282" s="7">
        <v>5.696898</v>
      </c>
      <c r="E282" s="7">
        <v>52.192341999999996</v>
      </c>
      <c r="F282" s="8"/>
      <c r="G282" s="8"/>
      <c r="H282" s="8" t="s">
        <v>4</v>
      </c>
      <c r="I282" s="8" t="s">
        <v>7</v>
      </c>
      <c r="J282" s="8" t="s">
        <v>1810</v>
      </c>
      <c r="K282" s="8" t="s">
        <v>1811</v>
      </c>
      <c r="L282" s="5" t="s">
        <v>1812</v>
      </c>
      <c r="M282" s="5" t="s">
        <v>1813</v>
      </c>
      <c r="N282" s="5" t="s">
        <v>1809</v>
      </c>
    </row>
    <row r="283" spans="1:14" x14ac:dyDescent="0.35">
      <c r="A283" s="6" t="s">
        <v>1814</v>
      </c>
      <c r="B283" s="6" t="s">
        <v>1814</v>
      </c>
      <c r="C283" s="6" t="s">
        <v>1815</v>
      </c>
      <c r="D283" s="7">
        <v>5.8342179999999999</v>
      </c>
      <c r="E283" s="7">
        <v>52.194181999999998</v>
      </c>
      <c r="F283" s="8"/>
      <c r="G283" s="8"/>
      <c r="H283" s="8" t="s">
        <v>4</v>
      </c>
      <c r="I283" s="8" t="s">
        <v>7</v>
      </c>
      <c r="J283" s="8" t="s">
        <v>1816</v>
      </c>
      <c r="K283" s="8" t="s">
        <v>1817</v>
      </c>
      <c r="L283" s="5" t="s">
        <v>1818</v>
      </c>
      <c r="M283" s="5" t="s">
        <v>1819</v>
      </c>
      <c r="N283" s="5" t="s">
        <v>1815</v>
      </c>
    </row>
    <row r="284" spans="1:14" ht="39.5" x14ac:dyDescent="0.35">
      <c r="A284" s="6" t="s">
        <v>1820</v>
      </c>
      <c r="B284" s="6" t="s">
        <v>1820</v>
      </c>
      <c r="C284" s="6" t="s">
        <v>1821</v>
      </c>
      <c r="D284" s="7">
        <v>5.8921200000000002</v>
      </c>
      <c r="E284" s="7">
        <v>52.185890000000001</v>
      </c>
      <c r="F284" s="8"/>
      <c r="G284" s="8"/>
      <c r="H284" s="8" t="s">
        <v>4</v>
      </c>
      <c r="I284" s="8" t="s">
        <v>7</v>
      </c>
      <c r="J284" s="8" t="s">
        <v>1822</v>
      </c>
      <c r="K284" s="8" t="s">
        <v>1823</v>
      </c>
      <c r="L284" s="5" t="s">
        <v>1824</v>
      </c>
      <c r="M284" s="5" t="s">
        <v>1825</v>
      </c>
      <c r="N284" s="5" t="s">
        <v>1826</v>
      </c>
    </row>
    <row r="285" spans="1:14" x14ac:dyDescent="0.35">
      <c r="A285" s="6" t="s">
        <v>1827</v>
      </c>
      <c r="B285" s="6" t="s">
        <v>1827</v>
      </c>
      <c r="C285" s="6" t="s">
        <v>1828</v>
      </c>
      <c r="D285" s="7">
        <v>6.0871589999999998</v>
      </c>
      <c r="E285" s="7">
        <v>52.235621000000002</v>
      </c>
      <c r="F285" s="8"/>
      <c r="G285" s="8"/>
      <c r="H285" s="8" t="s">
        <v>9</v>
      </c>
      <c r="I285" s="8" t="s">
        <v>7</v>
      </c>
      <c r="J285" s="8" t="s">
        <v>1829</v>
      </c>
      <c r="K285" s="8" t="s">
        <v>1830</v>
      </c>
      <c r="L285" s="5" t="s">
        <v>1831</v>
      </c>
      <c r="M285" s="5" t="s">
        <v>1832</v>
      </c>
      <c r="N285" s="5" t="s">
        <v>1833</v>
      </c>
    </row>
    <row r="286" spans="1:14" x14ac:dyDescent="0.35">
      <c r="A286" s="6" t="s">
        <v>1834</v>
      </c>
      <c r="B286" s="6" t="s">
        <v>1834</v>
      </c>
      <c r="C286" s="6" t="s">
        <v>1835</v>
      </c>
      <c r="D286" s="7">
        <v>6.1853280000000002</v>
      </c>
      <c r="E286" s="7">
        <v>52.247996000000001</v>
      </c>
      <c r="F286" s="8"/>
      <c r="G286" s="8"/>
      <c r="H286" s="8" t="s">
        <v>13</v>
      </c>
      <c r="I286" s="8" t="s">
        <v>7</v>
      </c>
      <c r="J286" s="8" t="s">
        <v>1836</v>
      </c>
      <c r="K286" s="8" t="s">
        <v>1837</v>
      </c>
      <c r="L286" s="5" t="s">
        <v>1838</v>
      </c>
      <c r="M286" s="5" t="s">
        <v>1839</v>
      </c>
      <c r="N286" s="5" t="s">
        <v>1840</v>
      </c>
    </row>
    <row r="287" spans="1:14" ht="26.5" x14ac:dyDescent="0.35">
      <c r="A287" s="6" t="s">
        <v>1841</v>
      </c>
      <c r="B287" s="6" t="s">
        <v>1841</v>
      </c>
      <c r="C287" s="6" t="s">
        <v>1842</v>
      </c>
      <c r="D287" s="7">
        <v>6.2876599999999998</v>
      </c>
      <c r="E287" s="7">
        <v>52.253410000000002</v>
      </c>
      <c r="F287" s="8"/>
      <c r="G287" s="8"/>
      <c r="H287" s="8" t="s">
        <v>14</v>
      </c>
      <c r="I287" s="8" t="s">
        <v>7</v>
      </c>
      <c r="J287" s="8" t="s">
        <v>1843</v>
      </c>
      <c r="K287" s="8" t="s">
        <v>1844</v>
      </c>
      <c r="L287" s="5" t="s">
        <v>1845</v>
      </c>
      <c r="M287" s="5" t="s">
        <v>1846</v>
      </c>
      <c r="N287" s="5" t="s">
        <v>1847</v>
      </c>
    </row>
    <row r="288" spans="1:14" x14ac:dyDescent="0.35">
      <c r="A288" s="6" t="s">
        <v>1848</v>
      </c>
      <c r="B288" s="6" t="s">
        <v>1848</v>
      </c>
      <c r="C288" s="6" t="s">
        <v>1849</v>
      </c>
      <c r="D288" s="7">
        <v>6.4196020000000003</v>
      </c>
      <c r="E288" s="7">
        <v>52.292380999999999</v>
      </c>
      <c r="F288" s="8"/>
      <c r="G288" s="8"/>
      <c r="H288" s="8" t="s">
        <v>4</v>
      </c>
      <c r="I288" s="8" t="s">
        <v>7</v>
      </c>
      <c r="J288" s="8" t="s">
        <v>1850</v>
      </c>
      <c r="K288" s="8" t="s">
        <v>1851</v>
      </c>
      <c r="L288" s="5" t="s">
        <v>1852</v>
      </c>
      <c r="M288" s="5" t="s">
        <v>1853</v>
      </c>
      <c r="N288" s="5" t="s">
        <v>1854</v>
      </c>
    </row>
    <row r="289" spans="1:14" x14ac:dyDescent="0.35">
      <c r="A289" s="6" t="s">
        <v>1855</v>
      </c>
      <c r="B289" s="6" t="s">
        <v>1855</v>
      </c>
      <c r="C289" s="6" t="s">
        <v>1856</v>
      </c>
      <c r="D289" s="7">
        <v>6.5192480000000002</v>
      </c>
      <c r="E289" s="7">
        <v>52.309474999999999</v>
      </c>
      <c r="F289" s="8"/>
      <c r="G289" s="8"/>
      <c r="H289" s="8" t="s">
        <v>4</v>
      </c>
      <c r="I289" s="8" t="s">
        <v>7</v>
      </c>
      <c r="J289" s="8" t="s">
        <v>1857</v>
      </c>
      <c r="K289" s="8" t="s">
        <v>1858</v>
      </c>
      <c r="L289" s="5" t="s">
        <v>1859</v>
      </c>
      <c r="M289" s="5" t="s">
        <v>1860</v>
      </c>
      <c r="N289" s="5" t="s">
        <v>1861</v>
      </c>
    </row>
    <row r="290" spans="1:14" x14ac:dyDescent="0.35">
      <c r="A290" s="6" t="s">
        <v>1862</v>
      </c>
      <c r="B290" s="6" t="s">
        <v>1862</v>
      </c>
      <c r="C290" s="6" t="s">
        <v>1863</v>
      </c>
      <c r="D290" s="7">
        <v>6.7489369999999997</v>
      </c>
      <c r="E290" s="7">
        <v>52.299570000000003</v>
      </c>
      <c r="F290" s="8"/>
      <c r="G290" s="8"/>
      <c r="H290" s="8" t="s">
        <v>13</v>
      </c>
      <c r="I290" s="8" t="s">
        <v>7</v>
      </c>
      <c r="J290" s="8" t="s">
        <v>1864</v>
      </c>
      <c r="K290" s="8" t="s">
        <v>1865</v>
      </c>
      <c r="L290" s="5" t="s">
        <v>1866</v>
      </c>
      <c r="M290" s="5" t="s">
        <v>1867</v>
      </c>
      <c r="N290" s="5" t="s">
        <v>1868</v>
      </c>
    </row>
    <row r="291" spans="1:14" ht="26.5" x14ac:dyDescent="0.35">
      <c r="A291" s="6" t="s">
        <v>1869</v>
      </c>
      <c r="B291" s="6" t="s">
        <v>1869</v>
      </c>
      <c r="C291" s="6" t="s">
        <v>1870</v>
      </c>
      <c r="D291" s="7">
        <v>6.7915289999999997</v>
      </c>
      <c r="E291" s="7">
        <v>52.262483000000003</v>
      </c>
      <c r="F291" s="8"/>
      <c r="G291" s="8"/>
      <c r="H291" s="8" t="s">
        <v>13</v>
      </c>
      <c r="I291" s="8" t="s">
        <v>7</v>
      </c>
      <c r="J291" s="8" t="s">
        <v>1871</v>
      </c>
      <c r="K291" s="8" t="s">
        <v>1872</v>
      </c>
      <c r="L291" s="5" t="s">
        <v>1873</v>
      </c>
      <c r="M291" s="5" t="s">
        <v>1874</v>
      </c>
      <c r="N291" s="5" t="s">
        <v>1875</v>
      </c>
    </row>
    <row r="292" spans="1:14" ht="26.5" x14ac:dyDescent="0.35">
      <c r="A292" s="6" t="s">
        <v>1876</v>
      </c>
      <c r="B292" s="6" t="s">
        <v>1876</v>
      </c>
      <c r="C292" s="6" t="s">
        <v>1877</v>
      </c>
      <c r="D292" s="7">
        <v>6.856789</v>
      </c>
      <c r="E292" s="7">
        <v>52.285162</v>
      </c>
      <c r="F292" s="8"/>
      <c r="G292" s="8"/>
      <c r="H292" s="8" t="s">
        <v>4</v>
      </c>
      <c r="I292" s="8" t="s">
        <v>7</v>
      </c>
      <c r="J292" s="8" t="s">
        <v>1878</v>
      </c>
      <c r="K292" s="8" t="s">
        <v>1879</v>
      </c>
      <c r="L292" s="5" t="s">
        <v>1880</v>
      </c>
      <c r="M292" s="5" t="s">
        <v>1881</v>
      </c>
      <c r="N292" s="5" t="s">
        <v>1882</v>
      </c>
    </row>
    <row r="293" spans="1:14" ht="26.5" x14ac:dyDescent="0.35">
      <c r="A293" s="6" t="s">
        <v>1883</v>
      </c>
      <c r="B293" s="6" t="s">
        <v>1884</v>
      </c>
      <c r="C293" s="6" t="s">
        <v>1885</v>
      </c>
      <c r="D293" s="7">
        <v>6.9356</v>
      </c>
      <c r="E293" s="7">
        <v>52.305999999999997</v>
      </c>
      <c r="F293" s="8"/>
      <c r="G293" s="8"/>
      <c r="H293" s="8" t="s">
        <v>4</v>
      </c>
      <c r="I293" s="8" t="s">
        <v>7</v>
      </c>
      <c r="J293" s="8" t="s">
        <v>1886</v>
      </c>
      <c r="K293" s="8" t="s">
        <v>1887</v>
      </c>
      <c r="L293" s="5" t="s">
        <v>1888</v>
      </c>
      <c r="M293" s="5" t="s">
        <v>1889</v>
      </c>
      <c r="N293" s="5" t="s">
        <v>1890</v>
      </c>
    </row>
    <row r="294" spans="1:14" ht="26.5" x14ac:dyDescent="0.35">
      <c r="A294" s="6" t="s">
        <v>1891</v>
      </c>
      <c r="B294" s="6" t="s">
        <v>1891</v>
      </c>
      <c r="C294" s="6" t="s">
        <v>1892</v>
      </c>
      <c r="D294" s="7">
        <v>6.8584259999999997</v>
      </c>
      <c r="E294" s="7">
        <v>52.222141000000001</v>
      </c>
      <c r="F294" s="8"/>
      <c r="G294" s="8"/>
      <c r="H294" s="8" t="s">
        <v>4</v>
      </c>
      <c r="I294" s="8" t="s">
        <v>7</v>
      </c>
      <c r="J294" s="8" t="s">
        <v>1893</v>
      </c>
      <c r="K294" s="8" t="s">
        <v>1894</v>
      </c>
      <c r="L294" s="5" t="s">
        <v>1895</v>
      </c>
      <c r="M294" s="5" t="s">
        <v>1896</v>
      </c>
      <c r="N294" s="5" t="s">
        <v>1897</v>
      </c>
    </row>
    <row r="295" spans="1:14" ht="26.5" x14ac:dyDescent="0.35">
      <c r="A295" s="6" t="s">
        <v>1898</v>
      </c>
      <c r="B295" s="6" t="s">
        <v>1898</v>
      </c>
      <c r="C295" s="6" t="s">
        <v>1899</v>
      </c>
      <c r="D295" s="7">
        <v>6.2233799999999997</v>
      </c>
      <c r="E295" s="7">
        <v>52.214826000000002</v>
      </c>
      <c r="F295" s="8"/>
      <c r="G295" s="8"/>
      <c r="H295" s="8" t="s">
        <v>4</v>
      </c>
      <c r="I295" s="8" t="s">
        <v>7</v>
      </c>
      <c r="J295" s="8" t="s">
        <v>1900</v>
      </c>
      <c r="K295" s="8" t="s">
        <v>1901</v>
      </c>
      <c r="L295" s="5" t="s">
        <v>1902</v>
      </c>
      <c r="M295" s="5" t="s">
        <v>1903</v>
      </c>
      <c r="N295" s="5" t="s">
        <v>1904</v>
      </c>
    </row>
    <row r="296" spans="1:14" ht="26.5" x14ac:dyDescent="0.35">
      <c r="A296" s="6" t="s">
        <v>1905</v>
      </c>
      <c r="B296" s="6" t="s">
        <v>1905</v>
      </c>
      <c r="C296" s="6" t="s">
        <v>1906</v>
      </c>
      <c r="D296" s="7">
        <v>6.2271380000000001</v>
      </c>
      <c r="E296" s="7">
        <v>52.171481</v>
      </c>
      <c r="F296" s="8"/>
      <c r="G296" s="8"/>
      <c r="H296" s="8" t="s">
        <v>10</v>
      </c>
      <c r="I296" s="8" t="s">
        <v>7</v>
      </c>
      <c r="J296" s="8" t="s">
        <v>1907</v>
      </c>
      <c r="K296" s="8" t="s">
        <v>1908</v>
      </c>
      <c r="L296" s="5" t="s">
        <v>1909</v>
      </c>
      <c r="M296" s="5" t="s">
        <v>1910</v>
      </c>
      <c r="N296" s="5" t="s">
        <v>1911</v>
      </c>
    </row>
    <row r="297" spans="1:14" x14ac:dyDescent="0.35">
      <c r="A297" s="6" t="s">
        <v>1912</v>
      </c>
      <c r="B297" s="6" t="s">
        <v>1912</v>
      </c>
      <c r="C297" s="6" t="s">
        <v>1913</v>
      </c>
      <c r="D297" s="7">
        <v>6.3087</v>
      </c>
      <c r="E297" s="7">
        <v>52.164439999999999</v>
      </c>
      <c r="F297" s="8"/>
      <c r="G297" s="8"/>
      <c r="H297" s="8" t="s">
        <v>9</v>
      </c>
      <c r="I297" s="8" t="s">
        <v>7</v>
      </c>
      <c r="J297" s="8" t="s">
        <v>1914</v>
      </c>
      <c r="K297" s="8" t="s">
        <v>1915</v>
      </c>
      <c r="L297" s="5" t="s">
        <v>1916</v>
      </c>
      <c r="M297" s="5" t="s">
        <v>1917</v>
      </c>
      <c r="N297" s="5" t="s">
        <v>1918</v>
      </c>
    </row>
    <row r="298" spans="1:14" ht="26.5" x14ac:dyDescent="0.35">
      <c r="A298" s="6" t="s">
        <v>1919</v>
      </c>
      <c r="B298" s="6" t="s">
        <v>1919</v>
      </c>
      <c r="C298" s="6" t="s">
        <v>1920</v>
      </c>
      <c r="D298" s="7">
        <v>6.4123070000000002</v>
      </c>
      <c r="E298" s="7">
        <v>52.166687000000003</v>
      </c>
      <c r="F298" s="8"/>
      <c r="G298" s="8"/>
      <c r="H298" s="8" t="s">
        <v>13</v>
      </c>
      <c r="I298" s="8" t="s">
        <v>7</v>
      </c>
      <c r="J298" s="8" t="s">
        <v>1921</v>
      </c>
      <c r="K298" s="8" t="s">
        <v>1922</v>
      </c>
      <c r="L298" s="5" t="s">
        <v>1923</v>
      </c>
      <c r="M298" s="5" t="s">
        <v>1924</v>
      </c>
      <c r="N298" s="5" t="s">
        <v>1913</v>
      </c>
    </row>
    <row r="299" spans="1:14" x14ac:dyDescent="0.35">
      <c r="A299" s="6" t="s">
        <v>1925</v>
      </c>
      <c r="B299" s="6" t="s">
        <v>1925</v>
      </c>
      <c r="C299" s="6" t="s">
        <v>1926</v>
      </c>
      <c r="D299" s="7">
        <v>6.5875846999999998</v>
      </c>
      <c r="E299" s="7">
        <v>52.231724120000003</v>
      </c>
      <c r="F299" s="8"/>
      <c r="G299" s="8"/>
      <c r="H299" s="8" t="s">
        <v>16</v>
      </c>
      <c r="I299" s="8" t="s">
        <v>7</v>
      </c>
      <c r="J299" s="8" t="s">
        <v>1927</v>
      </c>
      <c r="K299" s="8" t="s">
        <v>1928</v>
      </c>
      <c r="L299" s="5" t="s">
        <v>1929</v>
      </c>
      <c r="M299" s="5" t="s">
        <v>1930</v>
      </c>
      <c r="N299" s="5" t="s">
        <v>1926</v>
      </c>
    </row>
    <row r="300" spans="1:14" ht="26.5" x14ac:dyDescent="0.35">
      <c r="A300" s="6" t="s">
        <v>1931</v>
      </c>
      <c r="B300" s="6" t="s">
        <v>1931</v>
      </c>
      <c r="C300" s="6" t="s">
        <v>1932</v>
      </c>
      <c r="D300" s="7">
        <v>6.7124519999999999</v>
      </c>
      <c r="E300" s="7">
        <v>52.259790000000002</v>
      </c>
      <c r="F300" s="8"/>
      <c r="G300" s="8"/>
      <c r="H300" s="8" t="s">
        <v>13</v>
      </c>
      <c r="I300" s="8" t="s">
        <v>7</v>
      </c>
      <c r="J300" s="8" t="s">
        <v>1933</v>
      </c>
      <c r="K300" s="8" t="s">
        <v>1934</v>
      </c>
      <c r="L300" s="5" t="s">
        <v>1935</v>
      </c>
      <c r="M300" s="5" t="s">
        <v>1936</v>
      </c>
      <c r="N300" s="5" t="s">
        <v>1937</v>
      </c>
    </row>
    <row r="301" spans="1:14" x14ac:dyDescent="0.35">
      <c r="A301" s="6" t="s">
        <v>1938</v>
      </c>
      <c r="B301" s="6" t="s">
        <v>1938</v>
      </c>
      <c r="C301" s="6" t="s">
        <v>1939</v>
      </c>
      <c r="D301" s="7">
        <v>6.1747009999999998</v>
      </c>
      <c r="E301" s="7">
        <v>52.139360000000003</v>
      </c>
      <c r="F301" s="8"/>
      <c r="G301" s="8"/>
      <c r="H301" s="8" t="s">
        <v>4</v>
      </c>
      <c r="I301" s="8" t="s">
        <v>7</v>
      </c>
      <c r="J301" s="8" t="s">
        <v>1940</v>
      </c>
      <c r="K301" s="8" t="s">
        <v>1941</v>
      </c>
      <c r="L301" s="5" t="s">
        <v>1942</v>
      </c>
      <c r="M301" s="5" t="s">
        <v>1943</v>
      </c>
      <c r="N301" s="5" t="s">
        <v>1944</v>
      </c>
    </row>
    <row r="302" spans="1:14" x14ac:dyDescent="0.35">
      <c r="A302" s="6" t="s">
        <v>1945</v>
      </c>
      <c r="B302" s="6" t="s">
        <v>1945</v>
      </c>
      <c r="C302" s="6" t="s">
        <v>1946</v>
      </c>
      <c r="D302" s="7">
        <v>6.1025593300000001</v>
      </c>
      <c r="E302" s="7">
        <v>52.049522500000002</v>
      </c>
      <c r="F302" s="8"/>
      <c r="G302" s="8"/>
      <c r="H302" s="8" t="s">
        <v>4</v>
      </c>
      <c r="I302" s="8" t="s">
        <v>7</v>
      </c>
      <c r="J302" s="8" t="s">
        <v>1947</v>
      </c>
      <c r="K302" s="8" t="s">
        <v>1948</v>
      </c>
      <c r="L302" s="5" t="s">
        <v>1949</v>
      </c>
      <c r="M302" s="5" t="s">
        <v>1950</v>
      </c>
      <c r="N302" s="5" t="s">
        <v>1951</v>
      </c>
    </row>
    <row r="303" spans="1:14" ht="26.5" x14ac:dyDescent="0.35">
      <c r="A303" s="6" t="s">
        <v>1952</v>
      </c>
      <c r="B303" s="6" t="s">
        <v>1952</v>
      </c>
      <c r="C303" s="6" t="s">
        <v>1953</v>
      </c>
      <c r="D303" s="7">
        <v>6.0569101099999996</v>
      </c>
      <c r="E303" s="7">
        <v>52.018059309999998</v>
      </c>
      <c r="F303" s="8"/>
      <c r="G303" s="8"/>
      <c r="H303" s="8" t="s">
        <v>13</v>
      </c>
      <c r="I303" s="8" t="s">
        <v>7</v>
      </c>
      <c r="J303" s="8" t="s">
        <v>1954</v>
      </c>
      <c r="K303" s="8" t="s">
        <v>1955</v>
      </c>
      <c r="L303" s="5" t="s">
        <v>1956</v>
      </c>
      <c r="M303" s="5" t="s">
        <v>1957</v>
      </c>
      <c r="N303" s="5" t="s">
        <v>1958</v>
      </c>
    </row>
    <row r="304" spans="1:14" ht="39.5" x14ac:dyDescent="0.35">
      <c r="A304" s="6" t="s">
        <v>1959</v>
      </c>
      <c r="B304" s="6" t="s">
        <v>1959</v>
      </c>
      <c r="C304" s="6" t="s">
        <v>1960</v>
      </c>
      <c r="D304" s="7">
        <v>5.9538500000000001</v>
      </c>
      <c r="E304" s="7">
        <v>51.985010000000003</v>
      </c>
      <c r="F304" s="8"/>
      <c r="G304" s="8"/>
      <c r="H304" s="8" t="s">
        <v>13</v>
      </c>
      <c r="I304" s="8" t="s">
        <v>7</v>
      </c>
      <c r="J304" s="8" t="s">
        <v>1961</v>
      </c>
      <c r="K304" s="8" t="s">
        <v>1962</v>
      </c>
      <c r="L304" s="5" t="s">
        <v>1963</v>
      </c>
      <c r="M304" s="5" t="s">
        <v>1964</v>
      </c>
      <c r="N304" s="5" t="s">
        <v>1965</v>
      </c>
    </row>
    <row r="305" spans="1:14" ht="26.5" x14ac:dyDescent="0.35">
      <c r="A305" s="6" t="s">
        <v>1966</v>
      </c>
      <c r="B305" s="6" t="s">
        <v>1966</v>
      </c>
      <c r="C305" s="6" t="s">
        <v>1967</v>
      </c>
      <c r="D305" s="7">
        <v>5.8308245000000003</v>
      </c>
      <c r="E305" s="7">
        <v>51.997422999999998</v>
      </c>
      <c r="F305" s="8"/>
      <c r="G305" s="8"/>
      <c r="H305" s="8" t="s">
        <v>4</v>
      </c>
      <c r="I305" s="8" t="s">
        <v>7</v>
      </c>
      <c r="J305" s="8" t="s">
        <v>1968</v>
      </c>
      <c r="K305" s="8" t="s">
        <v>1969</v>
      </c>
      <c r="L305" s="5" t="s">
        <v>1970</v>
      </c>
      <c r="M305" s="5" t="s">
        <v>1971</v>
      </c>
      <c r="N305" s="5" t="s">
        <v>1967</v>
      </c>
    </row>
    <row r="306" spans="1:14" x14ac:dyDescent="0.35">
      <c r="A306" s="6" t="s">
        <v>1972</v>
      </c>
      <c r="B306" s="6" t="s">
        <v>1972</v>
      </c>
      <c r="C306" s="6" t="s">
        <v>1973</v>
      </c>
      <c r="D306" s="7">
        <v>5.7928129999999998</v>
      </c>
      <c r="E306" s="7">
        <v>52.005142999999997</v>
      </c>
      <c r="F306" s="8"/>
      <c r="G306" s="8"/>
      <c r="H306" s="8" t="s">
        <v>4</v>
      </c>
      <c r="I306" s="8" t="s">
        <v>7</v>
      </c>
      <c r="J306" s="8" t="s">
        <v>1974</v>
      </c>
      <c r="K306" s="8" t="s">
        <v>1975</v>
      </c>
      <c r="L306" s="5" t="s">
        <v>1976</v>
      </c>
      <c r="M306" s="5" t="s">
        <v>1977</v>
      </c>
      <c r="N306" s="5" t="s">
        <v>1973</v>
      </c>
    </row>
    <row r="307" spans="1:14" x14ac:dyDescent="0.35">
      <c r="A307" s="6" t="s">
        <v>1978</v>
      </c>
      <c r="B307" s="6" t="s">
        <v>1978</v>
      </c>
      <c r="C307" s="6" t="s">
        <v>1965</v>
      </c>
      <c r="D307" s="7">
        <v>5.8758699999999999</v>
      </c>
      <c r="E307" s="7">
        <v>51.986310000000003</v>
      </c>
      <c r="F307" s="8"/>
      <c r="G307" s="8"/>
      <c r="H307" s="8" t="s">
        <v>16</v>
      </c>
      <c r="I307" s="8" t="s">
        <v>7</v>
      </c>
      <c r="J307" s="8" t="s">
        <v>1979</v>
      </c>
      <c r="K307" s="8" t="s">
        <v>1980</v>
      </c>
      <c r="L307" s="5" t="s">
        <v>1981</v>
      </c>
      <c r="M307" s="5" t="s">
        <v>1982</v>
      </c>
      <c r="N307" s="5" t="s">
        <v>1983</v>
      </c>
    </row>
    <row r="308" spans="1:14" ht="26.5" x14ac:dyDescent="0.35">
      <c r="A308" s="6" t="s">
        <v>1984</v>
      </c>
      <c r="B308" s="6" t="s">
        <v>1984</v>
      </c>
      <c r="C308" s="6" t="s">
        <v>1985</v>
      </c>
      <c r="D308" s="7">
        <v>5.9037860000000002</v>
      </c>
      <c r="E308" s="7">
        <v>51.984538999999998</v>
      </c>
      <c r="F308" s="8"/>
      <c r="G308" s="8"/>
      <c r="H308" s="8" t="s">
        <v>13</v>
      </c>
      <c r="I308" s="8" t="s">
        <v>20</v>
      </c>
      <c r="J308" s="8" t="s">
        <v>1986</v>
      </c>
      <c r="K308" s="8" t="s">
        <v>1987</v>
      </c>
      <c r="L308" s="5" t="s">
        <v>1988</v>
      </c>
      <c r="M308" s="5" t="s">
        <v>1989</v>
      </c>
      <c r="N308" s="5" t="s">
        <v>1965</v>
      </c>
    </row>
    <row r="309" spans="1:14" x14ac:dyDescent="0.35">
      <c r="A309" s="6" t="s">
        <v>1990</v>
      </c>
      <c r="B309" s="6" t="s">
        <v>1990</v>
      </c>
      <c r="C309" s="6" t="s">
        <v>1991</v>
      </c>
      <c r="D309" s="7">
        <v>5.9990800000000002</v>
      </c>
      <c r="E309" s="7">
        <v>51.948610000000002</v>
      </c>
      <c r="F309" s="8"/>
      <c r="G309" s="8"/>
      <c r="H309" s="8" t="s">
        <v>13</v>
      </c>
      <c r="I309" s="8" t="s">
        <v>7</v>
      </c>
      <c r="J309" s="8" t="s">
        <v>1992</v>
      </c>
      <c r="K309" s="8" t="s">
        <v>1993</v>
      </c>
      <c r="L309" s="5" t="s">
        <v>1994</v>
      </c>
      <c r="M309" s="5" t="s">
        <v>1995</v>
      </c>
      <c r="N309" s="5" t="s">
        <v>1991</v>
      </c>
    </row>
    <row r="310" spans="1:14" x14ac:dyDescent="0.35">
      <c r="A310" s="6" t="s">
        <v>1996</v>
      </c>
      <c r="B310" s="6" t="s">
        <v>1996</v>
      </c>
      <c r="C310" s="6" t="s">
        <v>1997</v>
      </c>
      <c r="D310" s="7">
        <v>6.0754900000000003</v>
      </c>
      <c r="E310" s="7">
        <v>51.921998000000002</v>
      </c>
      <c r="F310" s="8"/>
      <c r="G310" s="8"/>
      <c r="H310" s="8" t="s">
        <v>4</v>
      </c>
      <c r="I310" s="8" t="s">
        <v>20</v>
      </c>
      <c r="J310" s="8" t="s">
        <v>1998</v>
      </c>
      <c r="K310" s="8" t="s">
        <v>1999</v>
      </c>
      <c r="L310" s="5" t="s">
        <v>2000</v>
      </c>
      <c r="M310" s="5" t="s">
        <v>2001</v>
      </c>
      <c r="N310" s="5" t="s">
        <v>1997</v>
      </c>
    </row>
    <row r="311" spans="1:14" x14ac:dyDescent="0.35">
      <c r="A311" s="6" t="s">
        <v>2002</v>
      </c>
      <c r="B311" s="6" t="s">
        <v>2002</v>
      </c>
      <c r="C311" s="6" t="s">
        <v>2003</v>
      </c>
      <c r="D311" s="7">
        <v>6.1555520000000001</v>
      </c>
      <c r="E311" s="7">
        <v>51.848246000000003</v>
      </c>
      <c r="F311" s="8"/>
      <c r="G311" s="8"/>
      <c r="H311" s="8" t="s">
        <v>4</v>
      </c>
      <c r="I311" s="8" t="s">
        <v>7</v>
      </c>
      <c r="J311" s="8" t="s">
        <v>450</v>
      </c>
      <c r="K311" s="8" t="s">
        <v>2004</v>
      </c>
      <c r="L311" s="5" t="s">
        <v>2005</v>
      </c>
      <c r="M311" s="5" t="s">
        <v>2006</v>
      </c>
      <c r="N311" s="5" t="s">
        <v>2003</v>
      </c>
    </row>
    <row r="312" spans="1:14" ht="26.5" x14ac:dyDescent="0.35">
      <c r="A312" s="6" t="s">
        <v>2007</v>
      </c>
      <c r="B312" s="6" t="s">
        <v>2007</v>
      </c>
      <c r="C312" s="6" t="s">
        <v>2008</v>
      </c>
      <c r="D312" s="7">
        <v>5.8518999999999997</v>
      </c>
      <c r="E312" s="7">
        <v>51.954900000000002</v>
      </c>
      <c r="F312" s="8"/>
      <c r="G312" s="8"/>
      <c r="H312" s="8" t="s">
        <v>4</v>
      </c>
      <c r="I312" s="8" t="s">
        <v>20</v>
      </c>
      <c r="J312" s="8" t="s">
        <v>2009</v>
      </c>
      <c r="K312" s="8" t="s">
        <v>2010</v>
      </c>
      <c r="L312" s="5" t="s">
        <v>2011</v>
      </c>
      <c r="M312" s="5" t="s">
        <v>2012</v>
      </c>
      <c r="N312" s="5" t="s">
        <v>1965</v>
      </c>
    </row>
    <row r="313" spans="1:14" ht="26.5" x14ac:dyDescent="0.35">
      <c r="A313" s="6" t="s">
        <v>2013</v>
      </c>
      <c r="B313" s="6" t="s">
        <v>2013</v>
      </c>
      <c r="C313" s="6" t="s">
        <v>2014</v>
      </c>
      <c r="D313" s="7">
        <v>5.7234870000000004</v>
      </c>
      <c r="E313" s="7">
        <v>51.918405</v>
      </c>
      <c r="F313" s="8"/>
      <c r="G313" s="8"/>
      <c r="H313" s="8" t="s">
        <v>9</v>
      </c>
      <c r="I313" s="8" t="s">
        <v>7</v>
      </c>
      <c r="J313" s="8" t="s">
        <v>2015</v>
      </c>
      <c r="K313" s="8" t="s">
        <v>2016</v>
      </c>
      <c r="L313" s="5" t="s">
        <v>2017</v>
      </c>
      <c r="M313" s="5" t="s">
        <v>2018</v>
      </c>
      <c r="N313" s="5" t="s">
        <v>2019</v>
      </c>
    </row>
    <row r="314" spans="1:14" ht="26.5" x14ac:dyDescent="0.35">
      <c r="A314" s="6" t="s">
        <v>2020</v>
      </c>
      <c r="B314" s="6" t="s">
        <v>2020</v>
      </c>
      <c r="C314" s="6" t="s">
        <v>2021</v>
      </c>
      <c r="D314" s="7">
        <v>5.57341</v>
      </c>
      <c r="E314" s="7">
        <v>51.924460000000003</v>
      </c>
      <c r="F314" s="8"/>
      <c r="G314" s="8"/>
      <c r="H314" s="8" t="s">
        <v>9</v>
      </c>
      <c r="I314" s="8" t="s">
        <v>7</v>
      </c>
      <c r="J314" s="8" t="s">
        <v>2022</v>
      </c>
      <c r="K314" s="8" t="s">
        <v>2023</v>
      </c>
      <c r="L314" s="5" t="s">
        <v>2024</v>
      </c>
      <c r="M314" s="5" t="s">
        <v>2025</v>
      </c>
      <c r="N314" s="5" t="s">
        <v>2026</v>
      </c>
    </row>
    <row r="315" spans="1:14" x14ac:dyDescent="0.35">
      <c r="A315" s="6" t="s">
        <v>2027</v>
      </c>
      <c r="B315" s="6" t="s">
        <v>2027</v>
      </c>
      <c r="C315" s="6" t="s">
        <v>2028</v>
      </c>
      <c r="D315" s="7">
        <v>5.4171977699999996</v>
      </c>
      <c r="E315" s="7">
        <v>51.895860859999999</v>
      </c>
      <c r="F315" s="8"/>
      <c r="G315" s="8"/>
      <c r="H315" s="8" t="s">
        <v>4</v>
      </c>
      <c r="I315" s="8" t="s">
        <v>7</v>
      </c>
      <c r="J315" s="8" t="s">
        <v>2029</v>
      </c>
      <c r="K315" s="8" t="s">
        <v>2030</v>
      </c>
      <c r="L315" s="5" t="s">
        <v>2031</v>
      </c>
      <c r="M315" s="5" t="s">
        <v>2032</v>
      </c>
      <c r="N315" s="5" t="s">
        <v>2033</v>
      </c>
    </row>
    <row r="316" spans="1:14" ht="26.5" x14ac:dyDescent="0.35">
      <c r="A316" s="6" t="s">
        <v>2034</v>
      </c>
      <c r="B316" s="6" t="s">
        <v>2034</v>
      </c>
      <c r="C316" s="6" t="s">
        <v>2035</v>
      </c>
      <c r="D316" s="7">
        <v>5.7946179999999998</v>
      </c>
      <c r="E316" s="7">
        <v>51.823448999999997</v>
      </c>
      <c r="F316" s="8"/>
      <c r="G316" s="8"/>
      <c r="H316" s="8" t="s">
        <v>13</v>
      </c>
      <c r="I316" s="8" t="s">
        <v>7</v>
      </c>
      <c r="J316" s="8" t="s">
        <v>2036</v>
      </c>
      <c r="K316" s="8" t="s">
        <v>2037</v>
      </c>
      <c r="L316" s="5" t="s">
        <v>2038</v>
      </c>
      <c r="M316" s="5" t="s">
        <v>2039</v>
      </c>
      <c r="N316" s="5" t="s">
        <v>2040</v>
      </c>
    </row>
    <row r="317" spans="1:14" ht="26.5" x14ac:dyDescent="0.35">
      <c r="A317" s="6" t="s">
        <v>2041</v>
      </c>
      <c r="B317" s="6" t="s">
        <v>2041</v>
      </c>
      <c r="C317" s="6" t="s">
        <v>2042</v>
      </c>
      <c r="D317" s="7">
        <v>6.7603080000000002</v>
      </c>
      <c r="E317" s="7">
        <v>53.418847</v>
      </c>
      <c r="F317" s="8"/>
      <c r="G317" s="8"/>
      <c r="H317" s="8" t="s">
        <v>4</v>
      </c>
      <c r="I317" s="8" t="s">
        <v>7</v>
      </c>
      <c r="J317" s="8" t="s">
        <v>2043</v>
      </c>
      <c r="K317" s="8" t="s">
        <v>2044</v>
      </c>
      <c r="L317" s="5" t="s">
        <v>385</v>
      </c>
      <c r="M317" s="5" t="s">
        <v>2045</v>
      </c>
      <c r="N317" s="5" t="s">
        <v>2042</v>
      </c>
    </row>
    <row r="318" spans="1:14" x14ac:dyDescent="0.35">
      <c r="A318" s="6" t="s">
        <v>2046</v>
      </c>
      <c r="B318" s="6" t="s">
        <v>2046</v>
      </c>
      <c r="C318" s="6" t="s">
        <v>2047</v>
      </c>
      <c r="D318" s="7">
        <v>6.6894479999999996</v>
      </c>
      <c r="E318" s="7">
        <v>53.326489000000002</v>
      </c>
      <c r="F318" s="8"/>
      <c r="G318" s="8"/>
      <c r="H318" s="8" t="s">
        <v>4</v>
      </c>
      <c r="I318" s="8" t="s">
        <v>19</v>
      </c>
      <c r="J318" s="8" t="s">
        <v>2048</v>
      </c>
      <c r="K318" s="8" t="s">
        <v>2049</v>
      </c>
      <c r="L318" s="5" t="s">
        <v>2050</v>
      </c>
      <c r="M318" s="5" t="s">
        <v>2051</v>
      </c>
      <c r="N318" s="5" t="s">
        <v>2047</v>
      </c>
    </row>
    <row r="319" spans="1:14" ht="26.5" x14ac:dyDescent="0.35">
      <c r="A319" s="6" t="s">
        <v>2052</v>
      </c>
      <c r="B319" s="6" t="s">
        <v>2052</v>
      </c>
      <c r="C319" s="6" t="s">
        <v>2053</v>
      </c>
      <c r="D319" s="7">
        <v>6.8573729999999999</v>
      </c>
      <c r="E319" s="7">
        <v>53.323186999999997</v>
      </c>
      <c r="F319" s="8"/>
      <c r="G319" s="8"/>
      <c r="H319" s="8" t="s">
        <v>4</v>
      </c>
      <c r="I319" s="8" t="s">
        <v>7</v>
      </c>
      <c r="J319" s="8" t="s">
        <v>2054</v>
      </c>
      <c r="K319" s="8" t="s">
        <v>2055</v>
      </c>
      <c r="L319" s="5" t="s">
        <v>2056</v>
      </c>
      <c r="M319" s="5" t="s">
        <v>2057</v>
      </c>
      <c r="N319" s="5" t="s">
        <v>2053</v>
      </c>
    </row>
    <row r="320" spans="1:14" x14ac:dyDescent="0.35">
      <c r="A320" s="6" t="s">
        <v>2058</v>
      </c>
      <c r="B320" s="6" t="s">
        <v>2058</v>
      </c>
      <c r="C320" s="6" t="s">
        <v>2059</v>
      </c>
      <c r="D320" s="7">
        <v>6.9029319999999998</v>
      </c>
      <c r="E320" s="7">
        <v>52.779747999999998</v>
      </c>
      <c r="F320" s="8"/>
      <c r="G320" s="8"/>
      <c r="H320" s="8" t="s">
        <v>13</v>
      </c>
      <c r="I320" s="8" t="s">
        <v>7</v>
      </c>
      <c r="J320" s="8" t="s">
        <v>2060</v>
      </c>
      <c r="K320" s="8" t="s">
        <v>2061</v>
      </c>
      <c r="L320" s="5" t="s">
        <v>2062</v>
      </c>
      <c r="M320" s="5" t="s">
        <v>2063</v>
      </c>
      <c r="N320" s="5" t="s">
        <v>2059</v>
      </c>
    </row>
    <row r="321" spans="1:14" x14ac:dyDescent="0.35">
      <c r="A321" s="6" t="s">
        <v>2064</v>
      </c>
      <c r="B321" s="6" t="s">
        <v>2064</v>
      </c>
      <c r="C321" s="6" t="s">
        <v>2065</v>
      </c>
      <c r="D321" s="7">
        <v>6.8480235</v>
      </c>
      <c r="E321" s="7">
        <v>52.71812577</v>
      </c>
      <c r="F321" s="8"/>
      <c r="G321" s="8"/>
      <c r="H321" s="8" t="s">
        <v>13</v>
      </c>
      <c r="I321" s="8" t="s">
        <v>7</v>
      </c>
      <c r="J321" s="8" t="s">
        <v>2066</v>
      </c>
      <c r="K321" s="8" t="s">
        <v>2067</v>
      </c>
      <c r="L321" s="5" t="s">
        <v>2068</v>
      </c>
      <c r="M321" s="5" t="s">
        <v>2069</v>
      </c>
      <c r="N321" s="5" t="s">
        <v>2065</v>
      </c>
    </row>
    <row r="322" spans="1:14" ht="26.5" x14ac:dyDescent="0.35">
      <c r="A322" s="6" t="s">
        <v>2070</v>
      </c>
      <c r="B322" s="6" t="s">
        <v>2070</v>
      </c>
      <c r="C322" s="6" t="s">
        <v>2071</v>
      </c>
      <c r="D322" s="7">
        <v>6.7367699999999999</v>
      </c>
      <c r="E322" s="7">
        <v>52.661450000000002</v>
      </c>
      <c r="F322" s="8"/>
      <c r="G322" s="8"/>
      <c r="H322" s="8" t="s">
        <v>13</v>
      </c>
      <c r="I322" s="8" t="s">
        <v>7</v>
      </c>
      <c r="J322" s="8" t="s">
        <v>2072</v>
      </c>
      <c r="K322" s="8" t="s">
        <v>2073</v>
      </c>
      <c r="L322" s="5" t="s">
        <v>2074</v>
      </c>
      <c r="M322" s="5" t="s">
        <v>2075</v>
      </c>
      <c r="N322" s="5" t="s">
        <v>2071</v>
      </c>
    </row>
    <row r="323" spans="1:14" ht="26.5" x14ac:dyDescent="0.35">
      <c r="A323" s="6" t="s">
        <v>2076</v>
      </c>
      <c r="B323" s="6" t="s">
        <v>2076</v>
      </c>
      <c r="C323" s="6" t="s">
        <v>2077</v>
      </c>
      <c r="D323" s="7">
        <v>6.6335259999999998</v>
      </c>
      <c r="E323" s="7">
        <v>52.558427000000002</v>
      </c>
      <c r="F323" s="8"/>
      <c r="G323" s="8"/>
      <c r="H323" s="8" t="s">
        <v>13</v>
      </c>
      <c r="I323" s="8" t="s">
        <v>7</v>
      </c>
      <c r="J323" s="8" t="s">
        <v>2078</v>
      </c>
      <c r="K323" s="8" t="s">
        <v>2079</v>
      </c>
      <c r="L323" s="5" t="s">
        <v>2080</v>
      </c>
      <c r="M323" s="5" t="s">
        <v>2081</v>
      </c>
      <c r="N323" s="5" t="s">
        <v>2077</v>
      </c>
    </row>
    <row r="324" spans="1:14" x14ac:dyDescent="0.35">
      <c r="A324" s="6" t="s">
        <v>2082</v>
      </c>
      <c r="B324" s="6" t="s">
        <v>2082</v>
      </c>
      <c r="C324" s="6" t="s">
        <v>2083</v>
      </c>
      <c r="D324" s="7">
        <v>6.4427510000000003</v>
      </c>
      <c r="E324" s="7">
        <v>52.508229999999998</v>
      </c>
      <c r="F324" s="8"/>
      <c r="G324" s="8"/>
      <c r="H324" s="8" t="s">
        <v>4</v>
      </c>
      <c r="I324" s="8" t="s">
        <v>7</v>
      </c>
      <c r="J324" s="8" t="s">
        <v>2084</v>
      </c>
      <c r="K324" s="8" t="s">
        <v>2085</v>
      </c>
      <c r="L324" s="5" t="s">
        <v>2086</v>
      </c>
      <c r="M324" s="5" t="s">
        <v>2087</v>
      </c>
      <c r="N324" s="5" t="s">
        <v>2083</v>
      </c>
    </row>
    <row r="325" spans="1:14" x14ac:dyDescent="0.35">
      <c r="A325" s="6" t="s">
        <v>2088</v>
      </c>
      <c r="B325" s="6" t="s">
        <v>2088</v>
      </c>
      <c r="C325" s="6" t="s">
        <v>2089</v>
      </c>
      <c r="D325" s="7">
        <v>6.1431100000000001</v>
      </c>
      <c r="E325" s="7">
        <v>52.488720000000001</v>
      </c>
      <c r="F325" s="8"/>
      <c r="G325" s="8"/>
      <c r="H325" s="8" t="s">
        <v>4</v>
      </c>
      <c r="I325" s="8" t="s">
        <v>7</v>
      </c>
      <c r="J325" s="8" t="s">
        <v>2090</v>
      </c>
      <c r="K325" s="8" t="s">
        <v>2091</v>
      </c>
      <c r="L325" s="5" t="s">
        <v>2092</v>
      </c>
      <c r="M325" s="5" t="s">
        <v>2093</v>
      </c>
      <c r="N325" s="5" t="s">
        <v>2094</v>
      </c>
    </row>
    <row r="326" spans="1:14" x14ac:dyDescent="0.35">
      <c r="A326" s="6" t="s">
        <v>2095</v>
      </c>
      <c r="B326" s="6" t="s">
        <v>2095</v>
      </c>
      <c r="C326" s="6" t="s">
        <v>2096</v>
      </c>
      <c r="D326" s="7">
        <v>6.3230789999999999</v>
      </c>
      <c r="E326" s="7">
        <v>52.501882999999999</v>
      </c>
      <c r="F326" s="8"/>
      <c r="G326" s="8"/>
      <c r="H326" s="8" t="s">
        <v>4</v>
      </c>
      <c r="I326" s="8" t="s">
        <v>7</v>
      </c>
      <c r="J326" s="8" t="s">
        <v>2097</v>
      </c>
      <c r="K326" s="8" t="s">
        <v>2098</v>
      </c>
      <c r="L326" s="5" t="s">
        <v>2099</v>
      </c>
      <c r="M326" s="5" t="s">
        <v>2100</v>
      </c>
      <c r="N326" s="5" t="s">
        <v>2096</v>
      </c>
    </row>
    <row r="327" spans="1:14" ht="26.5" x14ac:dyDescent="0.35">
      <c r="A327" s="6" t="s">
        <v>2101</v>
      </c>
      <c r="B327" s="6" t="s">
        <v>2101</v>
      </c>
      <c r="C327" s="6" t="s">
        <v>2102</v>
      </c>
      <c r="D327" s="7">
        <v>6.5685289999999998</v>
      </c>
      <c r="E327" s="7">
        <v>52.456904000000002</v>
      </c>
      <c r="F327" s="8"/>
      <c r="G327" s="8"/>
      <c r="H327" s="8" t="s">
        <v>4</v>
      </c>
      <c r="I327" s="8" t="s">
        <v>7</v>
      </c>
      <c r="J327" s="8" t="s">
        <v>2103</v>
      </c>
      <c r="K327" s="8" t="s">
        <v>2104</v>
      </c>
      <c r="L327" s="5" t="s">
        <v>2105</v>
      </c>
      <c r="M327" s="5" t="s">
        <v>2106</v>
      </c>
      <c r="N327" s="5" t="s">
        <v>2102</v>
      </c>
    </row>
    <row r="328" spans="1:14" x14ac:dyDescent="0.35">
      <c r="A328" s="6" t="s">
        <v>2107</v>
      </c>
      <c r="B328" s="6" t="s">
        <v>2107</v>
      </c>
      <c r="C328" s="6" t="s">
        <v>2108</v>
      </c>
      <c r="D328" s="7">
        <v>6.2775999999999996</v>
      </c>
      <c r="E328" s="7">
        <v>52.387197</v>
      </c>
      <c r="F328" s="8"/>
      <c r="G328" s="8"/>
      <c r="H328" s="8" t="s">
        <v>13</v>
      </c>
      <c r="I328" s="8" t="s">
        <v>7</v>
      </c>
      <c r="J328" s="8" t="s">
        <v>2109</v>
      </c>
      <c r="K328" s="8" t="s">
        <v>2110</v>
      </c>
      <c r="L328" s="5" t="s">
        <v>2111</v>
      </c>
      <c r="M328" s="5" t="s">
        <v>2112</v>
      </c>
      <c r="N328" s="5" t="s">
        <v>2108</v>
      </c>
    </row>
    <row r="329" spans="1:14" x14ac:dyDescent="0.35">
      <c r="A329" s="6" t="s">
        <v>2113</v>
      </c>
      <c r="B329" s="6" t="s">
        <v>2114</v>
      </c>
      <c r="C329" s="6" t="s">
        <v>2115</v>
      </c>
      <c r="D329" s="7">
        <v>6.4369399999999999</v>
      </c>
      <c r="E329" s="7">
        <v>52.365319999999997</v>
      </c>
      <c r="F329" s="8"/>
      <c r="G329" s="8"/>
      <c r="H329" s="8" t="s">
        <v>5</v>
      </c>
      <c r="I329" s="8" t="s">
        <v>7</v>
      </c>
      <c r="J329" s="8" t="s">
        <v>2116</v>
      </c>
      <c r="K329" s="8" t="s">
        <v>2117</v>
      </c>
      <c r="L329" s="5" t="s">
        <v>2118</v>
      </c>
      <c r="M329" s="5" t="s">
        <v>2119</v>
      </c>
      <c r="N329" s="5" t="s">
        <v>2115</v>
      </c>
    </row>
    <row r="330" spans="1:14" x14ac:dyDescent="0.35">
      <c r="A330" s="6" t="s">
        <v>2120</v>
      </c>
      <c r="B330" s="6" t="s">
        <v>2120</v>
      </c>
      <c r="C330" s="6" t="s">
        <v>2121</v>
      </c>
      <c r="D330" s="7">
        <v>6.5805290000000003</v>
      </c>
      <c r="E330" s="7">
        <v>52.361848000000002</v>
      </c>
      <c r="F330" s="8"/>
      <c r="G330" s="8"/>
      <c r="H330" s="8" t="s">
        <v>3</v>
      </c>
      <c r="I330" s="8" t="s">
        <v>7</v>
      </c>
      <c r="J330" s="8" t="s">
        <v>2122</v>
      </c>
      <c r="K330" s="8" t="s">
        <v>2123</v>
      </c>
      <c r="L330" s="5" t="s">
        <v>2124</v>
      </c>
      <c r="M330" s="5" t="s">
        <v>2125</v>
      </c>
      <c r="N330" s="5" t="s">
        <v>2121</v>
      </c>
    </row>
    <row r="331" spans="1:14" ht="39.5" x14ac:dyDescent="0.35">
      <c r="A331" s="6" t="s">
        <v>2126</v>
      </c>
      <c r="B331" s="6" t="s">
        <v>2126</v>
      </c>
      <c r="C331" s="6" t="s">
        <v>2127</v>
      </c>
      <c r="D331" s="7">
        <v>6.4604889999999999</v>
      </c>
      <c r="E331" s="7">
        <v>52.366370000000003</v>
      </c>
      <c r="F331" s="8"/>
      <c r="G331" s="8"/>
      <c r="H331" s="8" t="s">
        <v>5</v>
      </c>
      <c r="I331" s="8" t="s">
        <v>20</v>
      </c>
      <c r="J331" s="8" t="s">
        <v>2128</v>
      </c>
      <c r="K331" s="8" t="s">
        <v>1453</v>
      </c>
      <c r="L331" s="5" t="s">
        <v>2129</v>
      </c>
      <c r="M331" s="5" t="s">
        <v>2130</v>
      </c>
      <c r="N331" s="5" t="s">
        <v>2131</v>
      </c>
    </row>
    <row r="332" spans="1:14" ht="26.5" x14ac:dyDescent="0.35">
      <c r="A332" s="6" t="s">
        <v>2132</v>
      </c>
      <c r="B332" s="6" t="s">
        <v>2132</v>
      </c>
      <c r="C332" s="6" t="s">
        <v>2133</v>
      </c>
      <c r="D332" s="7">
        <v>6.08707581</v>
      </c>
      <c r="E332" s="7">
        <v>52.17727541</v>
      </c>
      <c r="F332" s="8"/>
      <c r="G332" s="8"/>
      <c r="H332" s="8" t="s">
        <v>4</v>
      </c>
      <c r="I332" s="8" t="s">
        <v>2134</v>
      </c>
      <c r="J332" s="8" t="s">
        <v>2135</v>
      </c>
      <c r="K332" s="8" t="s">
        <v>2136</v>
      </c>
      <c r="L332" s="5" t="s">
        <v>2137</v>
      </c>
      <c r="M332" s="5" t="s">
        <v>2138</v>
      </c>
      <c r="N332" s="5" t="s">
        <v>2133</v>
      </c>
    </row>
    <row r="333" spans="1:14" ht="26.5" x14ac:dyDescent="0.35">
      <c r="A333" s="6" t="s">
        <v>2139</v>
      </c>
      <c r="B333" s="6" t="s">
        <v>2139</v>
      </c>
      <c r="C333" s="6" t="s">
        <v>2140</v>
      </c>
      <c r="D333" s="7">
        <v>6.3259699999999999</v>
      </c>
      <c r="E333" s="7">
        <v>52.107460000000003</v>
      </c>
      <c r="F333" s="8"/>
      <c r="G333" s="8"/>
      <c r="H333" s="8" t="s">
        <v>4</v>
      </c>
      <c r="I333" s="8" t="s">
        <v>7</v>
      </c>
      <c r="J333" s="8" t="s">
        <v>2141</v>
      </c>
      <c r="K333" s="8" t="s">
        <v>2142</v>
      </c>
      <c r="L333" s="5" t="s">
        <v>2143</v>
      </c>
      <c r="M333" s="5" t="s">
        <v>2144</v>
      </c>
      <c r="N333" s="5" t="s">
        <v>2145</v>
      </c>
    </row>
    <row r="334" spans="1:14" x14ac:dyDescent="0.35">
      <c r="A334" s="6" t="s">
        <v>2146</v>
      </c>
      <c r="B334" s="6" t="s">
        <v>2146</v>
      </c>
      <c r="C334" s="6" t="s">
        <v>2147</v>
      </c>
      <c r="D334" s="7">
        <v>6.4646229999999996</v>
      </c>
      <c r="E334" s="7">
        <v>52.079946999999997</v>
      </c>
      <c r="F334" s="8"/>
      <c r="G334" s="8"/>
      <c r="H334" s="8" t="s">
        <v>4</v>
      </c>
      <c r="I334" s="8" t="s">
        <v>7</v>
      </c>
      <c r="J334" s="8" t="s">
        <v>2148</v>
      </c>
      <c r="K334" s="8" t="s">
        <v>2149</v>
      </c>
      <c r="L334" s="5" t="s">
        <v>2150</v>
      </c>
      <c r="M334" s="5" t="s">
        <v>2151</v>
      </c>
      <c r="N334" s="5" t="s">
        <v>2147</v>
      </c>
    </row>
    <row r="335" spans="1:14" x14ac:dyDescent="0.35">
      <c r="A335" s="6" t="s">
        <v>2152</v>
      </c>
      <c r="B335" s="6" t="s">
        <v>2152</v>
      </c>
      <c r="C335" s="6" t="s">
        <v>2153</v>
      </c>
      <c r="D335" s="7">
        <v>6.5942509999999999</v>
      </c>
      <c r="E335" s="7">
        <v>52.012776000000002</v>
      </c>
      <c r="F335" s="8"/>
      <c r="G335" s="8"/>
      <c r="H335" s="8" t="s">
        <v>4</v>
      </c>
      <c r="I335" s="8" t="s">
        <v>19</v>
      </c>
      <c r="J335" s="8" t="s">
        <v>2154</v>
      </c>
      <c r="K335" s="8" t="s">
        <v>2155</v>
      </c>
      <c r="L335" s="5" t="s">
        <v>2156</v>
      </c>
      <c r="M335" s="5" t="s">
        <v>2157</v>
      </c>
      <c r="N335" s="5" t="s">
        <v>2153</v>
      </c>
    </row>
    <row r="336" spans="1:14" ht="26.5" x14ac:dyDescent="0.35">
      <c r="A336" s="6" t="s">
        <v>2158</v>
      </c>
      <c r="B336" s="6" t="s">
        <v>2158</v>
      </c>
      <c r="C336" s="6" t="s">
        <v>2159</v>
      </c>
      <c r="D336" s="7">
        <v>6.719392</v>
      </c>
      <c r="E336" s="7">
        <v>51.964159000000002</v>
      </c>
      <c r="F336" s="8"/>
      <c r="G336" s="8"/>
      <c r="H336" s="8" t="s">
        <v>4</v>
      </c>
      <c r="I336" s="8" t="s">
        <v>19</v>
      </c>
      <c r="J336" s="8" t="s">
        <v>2160</v>
      </c>
      <c r="K336" s="8" t="s">
        <v>2161</v>
      </c>
      <c r="L336" s="5" t="s">
        <v>2162</v>
      </c>
      <c r="M336" s="5" t="s">
        <v>2163</v>
      </c>
      <c r="N336" s="5" t="s">
        <v>2159</v>
      </c>
    </row>
    <row r="337" spans="1:14" x14ac:dyDescent="0.35">
      <c r="A337" s="6" t="s">
        <v>2164</v>
      </c>
      <c r="B337" s="6" t="s">
        <v>2164</v>
      </c>
      <c r="C337" s="6" t="s">
        <v>2165</v>
      </c>
      <c r="D337" s="7">
        <v>5.616282</v>
      </c>
      <c r="E337" s="7">
        <v>52.086253999999997</v>
      </c>
      <c r="F337" s="8"/>
      <c r="G337" s="8"/>
      <c r="H337" s="8" t="s">
        <v>4</v>
      </c>
      <c r="I337" s="8" t="s">
        <v>7</v>
      </c>
      <c r="J337" s="8" t="s">
        <v>2166</v>
      </c>
      <c r="K337" s="8" t="s">
        <v>2167</v>
      </c>
      <c r="L337" s="5" t="s">
        <v>2168</v>
      </c>
      <c r="M337" s="5" t="s">
        <v>2169</v>
      </c>
      <c r="N337" s="5" t="s">
        <v>2165</v>
      </c>
    </row>
    <row r="338" spans="1:14" ht="26.5" x14ac:dyDescent="0.35">
      <c r="A338" s="6" t="s">
        <v>2170</v>
      </c>
      <c r="B338" s="6" t="s">
        <v>2170</v>
      </c>
      <c r="C338" s="6" t="s">
        <v>2171</v>
      </c>
      <c r="D338" s="7">
        <v>5.6741650000000003</v>
      </c>
      <c r="E338" s="7">
        <v>52.042338000000001</v>
      </c>
      <c r="F338" s="8"/>
      <c r="G338" s="8"/>
      <c r="H338" s="8" t="s">
        <v>3</v>
      </c>
      <c r="I338" s="8" t="s">
        <v>7</v>
      </c>
      <c r="J338" s="8" t="s">
        <v>2172</v>
      </c>
      <c r="K338" s="8" t="s">
        <v>2173</v>
      </c>
      <c r="L338" s="5" t="s">
        <v>2174</v>
      </c>
      <c r="M338" s="5" t="s">
        <v>2175</v>
      </c>
      <c r="N338" s="5" t="s">
        <v>2176</v>
      </c>
    </row>
    <row r="339" spans="1:14" x14ac:dyDescent="0.35">
      <c r="A339" s="6" t="s">
        <v>2177</v>
      </c>
      <c r="B339" s="6" t="s">
        <v>2177</v>
      </c>
      <c r="C339" s="6" t="s">
        <v>2178</v>
      </c>
      <c r="D339" s="7">
        <v>6.1362800000000002</v>
      </c>
      <c r="E339" s="7">
        <v>51.935042000000003</v>
      </c>
      <c r="F339" s="8"/>
      <c r="G339" s="8"/>
      <c r="H339" s="8" t="s">
        <v>5</v>
      </c>
      <c r="I339" s="8" t="s">
        <v>7</v>
      </c>
      <c r="J339" s="8" t="s">
        <v>2179</v>
      </c>
      <c r="K339" s="8" t="s">
        <v>2180</v>
      </c>
      <c r="L339" s="5" t="s">
        <v>2181</v>
      </c>
      <c r="M339" s="5" t="s">
        <v>2182</v>
      </c>
      <c r="N339" s="5" t="s">
        <v>2178</v>
      </c>
    </row>
    <row r="340" spans="1:14" x14ac:dyDescent="0.35">
      <c r="A340" s="6" t="s">
        <v>2183</v>
      </c>
      <c r="B340" s="6" t="s">
        <v>2183</v>
      </c>
      <c r="C340" s="6" t="s">
        <v>2184</v>
      </c>
      <c r="D340" s="7">
        <v>6.2131489999999996</v>
      </c>
      <c r="E340" s="7">
        <v>51.957171000000002</v>
      </c>
      <c r="F340" s="8"/>
      <c r="G340" s="8"/>
      <c r="H340" s="8" t="s">
        <v>15</v>
      </c>
      <c r="I340" s="8" t="s">
        <v>7</v>
      </c>
      <c r="J340" s="8" t="s">
        <v>2185</v>
      </c>
      <c r="K340" s="8" t="s">
        <v>2186</v>
      </c>
      <c r="L340" s="5" t="s">
        <v>2187</v>
      </c>
      <c r="M340" s="5" t="s">
        <v>2188</v>
      </c>
      <c r="N340" s="5" t="s">
        <v>2184</v>
      </c>
    </row>
    <row r="341" spans="1:14" ht="39.5" x14ac:dyDescent="0.35">
      <c r="A341" s="6" t="s">
        <v>2189</v>
      </c>
      <c r="B341" s="6" t="s">
        <v>2189</v>
      </c>
      <c r="C341" s="6" t="s">
        <v>2190</v>
      </c>
      <c r="D341" s="7">
        <v>6.3110929999999996</v>
      </c>
      <c r="E341" s="7">
        <v>51.955891999999999</v>
      </c>
      <c r="F341" s="8"/>
      <c r="G341" s="8"/>
      <c r="H341" s="8" t="s">
        <v>11</v>
      </c>
      <c r="I341" s="8" t="s">
        <v>7</v>
      </c>
      <c r="J341" s="8" t="s">
        <v>2191</v>
      </c>
      <c r="K341" s="8" t="s">
        <v>2192</v>
      </c>
      <c r="L341" s="5" t="s">
        <v>2193</v>
      </c>
      <c r="M341" s="5" t="s">
        <v>2194</v>
      </c>
      <c r="N341" s="5" t="s">
        <v>2195</v>
      </c>
    </row>
    <row r="342" spans="1:14" ht="26.5" x14ac:dyDescent="0.35">
      <c r="A342" s="6" t="s">
        <v>2196</v>
      </c>
      <c r="B342" s="6" t="s">
        <v>2196</v>
      </c>
      <c r="C342" s="6" t="s">
        <v>2197</v>
      </c>
      <c r="D342" s="7">
        <v>6.3593500000000001</v>
      </c>
      <c r="E342" s="7">
        <v>51.922150000000002</v>
      </c>
      <c r="F342" s="8"/>
      <c r="G342" s="8"/>
      <c r="H342" s="8" t="s">
        <v>13</v>
      </c>
      <c r="I342" s="8" t="s">
        <v>7</v>
      </c>
      <c r="J342" s="8" t="s">
        <v>2198</v>
      </c>
      <c r="K342" s="8" t="s">
        <v>2199</v>
      </c>
      <c r="L342" s="5" t="s">
        <v>2200</v>
      </c>
      <c r="M342" s="5" t="s">
        <v>2201</v>
      </c>
      <c r="N342" s="5" t="s">
        <v>2202</v>
      </c>
    </row>
    <row r="343" spans="1:14" ht="39.5" x14ac:dyDescent="0.35">
      <c r="A343" s="6" t="s">
        <v>2203</v>
      </c>
      <c r="B343" s="6" t="s">
        <v>2204</v>
      </c>
      <c r="C343" s="6" t="s">
        <v>2205</v>
      </c>
      <c r="D343" s="7">
        <v>6.455711</v>
      </c>
      <c r="E343" s="7">
        <v>51.944831999999998</v>
      </c>
      <c r="F343" s="8"/>
      <c r="G343" s="8"/>
      <c r="H343" s="8" t="s">
        <v>4</v>
      </c>
      <c r="I343" s="8" t="s">
        <v>7</v>
      </c>
      <c r="J343" s="8" t="s">
        <v>2206</v>
      </c>
      <c r="K343" s="8" t="s">
        <v>2207</v>
      </c>
      <c r="L343" s="5" t="s">
        <v>2208</v>
      </c>
      <c r="M343" s="5" t="s">
        <v>2209</v>
      </c>
      <c r="N343" s="5" t="s">
        <v>2210</v>
      </c>
    </row>
    <row r="344" spans="1:14" x14ac:dyDescent="0.35">
      <c r="A344" s="6" t="s">
        <v>2211</v>
      </c>
      <c r="B344" s="6" t="s">
        <v>2211</v>
      </c>
      <c r="C344" s="6" t="s">
        <v>2212</v>
      </c>
      <c r="D344" s="7">
        <v>6.59931</v>
      </c>
      <c r="E344" s="7">
        <v>51.92568</v>
      </c>
      <c r="F344" s="8"/>
      <c r="G344" s="8"/>
      <c r="H344" s="8" t="s">
        <v>4</v>
      </c>
      <c r="I344" s="8" t="s">
        <v>7</v>
      </c>
      <c r="J344" s="8" t="s">
        <v>2213</v>
      </c>
      <c r="K344" s="8" t="s">
        <v>2214</v>
      </c>
      <c r="L344" s="5" t="s">
        <v>2215</v>
      </c>
      <c r="M344" s="5" t="s">
        <v>2216</v>
      </c>
      <c r="N344" s="5" t="s">
        <v>2212</v>
      </c>
    </row>
    <row r="345" spans="1:14" x14ac:dyDescent="0.35">
      <c r="A345" s="6" t="s">
        <v>2217</v>
      </c>
      <c r="B345" s="6" t="s">
        <v>2217</v>
      </c>
      <c r="C345" s="6" t="s">
        <v>1840</v>
      </c>
      <c r="D345" s="7">
        <v>6.1450620000000002</v>
      </c>
      <c r="E345" s="7">
        <v>52.275813999999997</v>
      </c>
      <c r="F345" s="8"/>
      <c r="G345" s="8"/>
      <c r="H345" s="8" t="s">
        <v>13</v>
      </c>
      <c r="I345" s="8" t="s">
        <v>7</v>
      </c>
      <c r="J345" s="8" t="s">
        <v>2218</v>
      </c>
      <c r="K345" s="8" t="s">
        <v>2219</v>
      </c>
      <c r="L345" s="5" t="s">
        <v>2220</v>
      </c>
      <c r="M345" s="5" t="s">
        <v>2221</v>
      </c>
      <c r="N345" s="5" t="s">
        <v>1840</v>
      </c>
    </row>
    <row r="346" spans="1:14" x14ac:dyDescent="0.35">
      <c r="A346" s="6" t="s">
        <v>2222</v>
      </c>
      <c r="B346" s="6" t="s">
        <v>2223</v>
      </c>
      <c r="C346" s="6" t="s">
        <v>2224</v>
      </c>
      <c r="D346" s="7">
        <v>5.8622930000000002</v>
      </c>
      <c r="E346" s="7">
        <v>51.909869999999998</v>
      </c>
      <c r="F346" s="8"/>
      <c r="G346" s="8"/>
      <c r="H346" s="8" t="s">
        <v>4</v>
      </c>
      <c r="I346" s="8" t="s">
        <v>7</v>
      </c>
      <c r="J346" s="8" t="s">
        <v>2225</v>
      </c>
      <c r="K346" s="8" t="s">
        <v>2226</v>
      </c>
      <c r="L346" s="5" t="s">
        <v>2227</v>
      </c>
      <c r="M346" s="5" t="s">
        <v>2228</v>
      </c>
      <c r="N346" s="5" t="s">
        <v>515</v>
      </c>
    </row>
    <row r="347" spans="1:14" x14ac:dyDescent="0.35">
      <c r="A347" s="6" t="s">
        <v>2229</v>
      </c>
      <c r="B347" s="6" t="s">
        <v>2229</v>
      </c>
      <c r="C347" s="6" t="s">
        <v>657</v>
      </c>
      <c r="D347" s="7">
        <v>5.8527509999999996</v>
      </c>
      <c r="E347" s="7">
        <v>51.842165000000001</v>
      </c>
      <c r="F347" s="8"/>
      <c r="G347" s="8"/>
      <c r="H347" s="8" t="s">
        <v>13</v>
      </c>
      <c r="I347" s="8" t="s">
        <v>7</v>
      </c>
      <c r="J347" s="8" t="s">
        <v>2230</v>
      </c>
      <c r="K347" s="8" t="s">
        <v>2231</v>
      </c>
      <c r="L347" s="5" t="s">
        <v>2232</v>
      </c>
      <c r="M347" s="5" t="s">
        <v>2233</v>
      </c>
      <c r="N347" s="5" t="s">
        <v>657</v>
      </c>
    </row>
    <row r="348" spans="1:14" x14ac:dyDescent="0.35">
      <c r="A348" s="6" t="s">
        <v>2234</v>
      </c>
      <c r="B348" s="6" t="s">
        <v>2234</v>
      </c>
      <c r="C348" s="6" t="s">
        <v>2235</v>
      </c>
      <c r="D348" s="7">
        <v>6.6522649999999999</v>
      </c>
      <c r="E348" s="7">
        <v>52.365506000000003</v>
      </c>
      <c r="F348" s="8"/>
      <c r="G348" s="8"/>
      <c r="H348" s="8" t="s">
        <v>4</v>
      </c>
      <c r="I348" s="8" t="s">
        <v>7</v>
      </c>
      <c r="J348" s="8" t="s">
        <v>2236</v>
      </c>
      <c r="K348" s="8" t="s">
        <v>2237</v>
      </c>
      <c r="L348" s="5" t="s">
        <v>2238</v>
      </c>
      <c r="M348" s="5" t="s">
        <v>2239</v>
      </c>
      <c r="N348" s="5" t="s">
        <v>2235</v>
      </c>
    </row>
    <row r="349" spans="1:14" ht="26.5" x14ac:dyDescent="0.35">
      <c r="A349" s="6" t="s">
        <v>2240</v>
      </c>
      <c r="B349" s="6" t="s">
        <v>2240</v>
      </c>
      <c r="C349" s="6" t="s">
        <v>2241</v>
      </c>
      <c r="D349" s="7">
        <v>5.9660700000000002</v>
      </c>
      <c r="E349" s="7">
        <v>52.20966</v>
      </c>
      <c r="F349" s="8"/>
      <c r="G349" s="8"/>
      <c r="H349" s="8" t="s">
        <v>13</v>
      </c>
      <c r="I349" s="8" t="s">
        <v>7</v>
      </c>
      <c r="J349" s="8" t="s">
        <v>2242</v>
      </c>
      <c r="K349" s="8" t="s">
        <v>2243</v>
      </c>
      <c r="L349" s="5" t="s">
        <v>2244</v>
      </c>
      <c r="M349" s="5" t="s">
        <v>2245</v>
      </c>
      <c r="N349" s="5" t="s">
        <v>2241</v>
      </c>
    </row>
    <row r="350" spans="1:14" x14ac:dyDescent="0.35">
      <c r="A350" s="6" t="s">
        <v>2246</v>
      </c>
      <c r="B350" s="6" t="s">
        <v>2246</v>
      </c>
      <c r="C350" s="6" t="s">
        <v>1807</v>
      </c>
      <c r="D350" s="7">
        <v>5.6101099999999997</v>
      </c>
      <c r="E350" s="7">
        <v>52.164960000000001</v>
      </c>
      <c r="F350" s="8"/>
      <c r="G350" s="8"/>
      <c r="H350" s="8" t="s">
        <v>4</v>
      </c>
      <c r="I350" s="8" t="s">
        <v>7</v>
      </c>
      <c r="J350" s="8" t="s">
        <v>2247</v>
      </c>
      <c r="K350" s="8" t="s">
        <v>2248</v>
      </c>
      <c r="L350" s="5" t="s">
        <v>2249</v>
      </c>
      <c r="M350" s="5" t="s">
        <v>2250</v>
      </c>
      <c r="N350" s="5" t="s">
        <v>1807</v>
      </c>
    </row>
    <row r="351" spans="1:14" x14ac:dyDescent="0.35">
      <c r="A351" s="6" t="s">
        <v>2251</v>
      </c>
      <c r="B351" s="6" t="s">
        <v>2251</v>
      </c>
      <c r="C351" s="6" t="s">
        <v>2176</v>
      </c>
      <c r="D351" s="7">
        <v>5.64527</v>
      </c>
      <c r="E351" s="7">
        <v>52.033119999999997</v>
      </c>
      <c r="F351" s="8"/>
      <c r="G351" s="8"/>
      <c r="H351" s="8" t="s">
        <v>9</v>
      </c>
      <c r="I351" s="8" t="s">
        <v>7</v>
      </c>
      <c r="J351" s="8" t="s">
        <v>2252</v>
      </c>
      <c r="K351" s="8" t="s">
        <v>2253</v>
      </c>
      <c r="L351" s="5" t="s">
        <v>2254</v>
      </c>
      <c r="M351" s="5" t="s">
        <v>2255</v>
      </c>
      <c r="N351" s="5" t="s">
        <v>2176</v>
      </c>
    </row>
    <row r="352" spans="1:14" ht="26.5" x14ac:dyDescent="0.35">
      <c r="A352" s="6" t="s">
        <v>2256</v>
      </c>
      <c r="B352" s="6" t="s">
        <v>2256</v>
      </c>
      <c r="C352" s="6" t="s">
        <v>2257</v>
      </c>
      <c r="D352" s="7">
        <v>6.5727609999999999</v>
      </c>
      <c r="E352" s="7">
        <v>52.509017999999998</v>
      </c>
      <c r="F352" s="8"/>
      <c r="G352" s="8"/>
      <c r="H352" s="8" t="s">
        <v>13</v>
      </c>
      <c r="I352" s="8" t="s">
        <v>7</v>
      </c>
      <c r="J352" s="8" t="s">
        <v>2258</v>
      </c>
      <c r="K352" s="8" t="s">
        <v>2259</v>
      </c>
      <c r="L352" s="5" t="s">
        <v>2260</v>
      </c>
      <c r="M352" s="5" t="s">
        <v>2261</v>
      </c>
      <c r="N352" s="5" t="s">
        <v>2257</v>
      </c>
    </row>
    <row r="353" spans="1:14" x14ac:dyDescent="0.35">
      <c r="A353" s="6" t="s">
        <v>2262</v>
      </c>
      <c r="B353" s="6" t="s">
        <v>2262</v>
      </c>
      <c r="C353" s="6" t="s">
        <v>2263</v>
      </c>
      <c r="D353" s="7">
        <v>5.8080949999999998</v>
      </c>
      <c r="E353" s="7">
        <v>51.039228000000001</v>
      </c>
      <c r="F353" s="8"/>
      <c r="G353" s="8"/>
      <c r="H353" s="8" t="s">
        <v>4</v>
      </c>
      <c r="I353" s="8" t="s">
        <v>20</v>
      </c>
      <c r="J353" s="8" t="s">
        <v>2264</v>
      </c>
      <c r="K353" s="8" t="s">
        <v>2265</v>
      </c>
      <c r="L353" s="5" t="s">
        <v>2266</v>
      </c>
      <c r="M353" s="5" t="s">
        <v>2267</v>
      </c>
      <c r="N353" s="5" t="s">
        <v>2268</v>
      </c>
    </row>
    <row r="354" spans="1:14" ht="26.5" x14ac:dyDescent="0.35">
      <c r="A354" s="6" t="s">
        <v>2269</v>
      </c>
      <c r="B354" s="6" t="s">
        <v>2269</v>
      </c>
      <c r="C354" s="6" t="s">
        <v>2270</v>
      </c>
      <c r="D354" s="7">
        <v>4.314235</v>
      </c>
      <c r="E354" s="7">
        <v>51.889724999999999</v>
      </c>
      <c r="F354" s="8"/>
      <c r="G354" s="8"/>
      <c r="H354" s="8" t="s">
        <v>5</v>
      </c>
      <c r="I354" s="8" t="s">
        <v>7</v>
      </c>
      <c r="J354" s="8" t="s">
        <v>2271</v>
      </c>
      <c r="K354" s="8" t="s">
        <v>2272</v>
      </c>
      <c r="L354" s="5" t="s">
        <v>2273</v>
      </c>
      <c r="M354" s="5" t="s">
        <v>595</v>
      </c>
      <c r="N354" s="5" t="s">
        <v>1127</v>
      </c>
    </row>
    <row r="355" spans="1:14" ht="26.5" x14ac:dyDescent="0.35">
      <c r="A355" s="6" t="s">
        <v>2274</v>
      </c>
      <c r="B355" s="6" t="s">
        <v>2274</v>
      </c>
      <c r="C355" s="6" t="s">
        <v>2275</v>
      </c>
      <c r="D355" s="7">
        <v>4.1838761099999999</v>
      </c>
      <c r="E355" s="7">
        <v>51.932798609999999</v>
      </c>
      <c r="F355" s="8"/>
      <c r="G355" s="8"/>
      <c r="H355" s="8" t="s">
        <v>4</v>
      </c>
      <c r="I355" s="8" t="s">
        <v>20</v>
      </c>
      <c r="J355" s="8" t="s">
        <v>2276</v>
      </c>
      <c r="K355" s="8" t="s">
        <v>2277</v>
      </c>
      <c r="L355" s="5" t="s">
        <v>2278</v>
      </c>
      <c r="M355" s="5" t="s">
        <v>2279</v>
      </c>
      <c r="N355" s="5" t="s">
        <v>1127</v>
      </c>
    </row>
    <row r="356" spans="1:14" ht="26.5" x14ac:dyDescent="0.35">
      <c r="A356" s="6" t="s">
        <v>2280</v>
      </c>
      <c r="B356" s="6" t="s">
        <v>2281</v>
      </c>
      <c r="C356" s="6" t="s">
        <v>2282</v>
      </c>
      <c r="D356" s="7">
        <v>4.1211328399999996</v>
      </c>
      <c r="E356" s="7">
        <v>51.954039309999999</v>
      </c>
      <c r="F356" s="8"/>
      <c r="G356" s="8"/>
      <c r="H356" s="8" t="s">
        <v>4</v>
      </c>
      <c r="I356" s="8" t="s">
        <v>20</v>
      </c>
      <c r="J356" s="8" t="s">
        <v>2283</v>
      </c>
      <c r="K356" s="8" t="s">
        <v>2284</v>
      </c>
      <c r="L356" s="5" t="s">
        <v>2285</v>
      </c>
      <c r="M356" s="5" t="s">
        <v>2286</v>
      </c>
      <c r="N356" s="5" t="s">
        <v>1127</v>
      </c>
    </row>
    <row r="357" spans="1:14" x14ac:dyDescent="0.35">
      <c r="A357" s="6" t="s">
        <v>2287</v>
      </c>
      <c r="B357" s="6" t="s">
        <v>2287</v>
      </c>
      <c r="C357" s="6" t="s">
        <v>2288</v>
      </c>
      <c r="D357" s="7">
        <v>4.6025436700000002</v>
      </c>
      <c r="E357" s="7">
        <v>51.681999419999997</v>
      </c>
      <c r="F357" s="8"/>
      <c r="G357" s="8"/>
      <c r="H357" s="8" t="s">
        <v>15</v>
      </c>
      <c r="I357" s="8" t="s">
        <v>7</v>
      </c>
      <c r="J357" s="8" t="s">
        <v>2289</v>
      </c>
      <c r="K357" s="8" t="s">
        <v>2290</v>
      </c>
      <c r="L357" s="5" t="s">
        <v>2291</v>
      </c>
      <c r="M357" s="5" t="s">
        <v>2292</v>
      </c>
      <c r="N357" s="5" t="s">
        <v>2288</v>
      </c>
    </row>
    <row r="358" spans="1:14" x14ac:dyDescent="0.35">
      <c r="A358" s="6" t="s">
        <v>2293</v>
      </c>
      <c r="B358" s="6" t="s">
        <v>2293</v>
      </c>
      <c r="C358" s="6" t="s">
        <v>2294</v>
      </c>
      <c r="D358" s="7">
        <v>4.3748040000000001</v>
      </c>
      <c r="E358" s="7">
        <v>51.893442</v>
      </c>
      <c r="F358" s="8"/>
      <c r="G358" s="8"/>
      <c r="H358" s="8" t="s">
        <v>4</v>
      </c>
      <c r="I358" s="8" t="s">
        <v>7</v>
      </c>
      <c r="J358" s="8" t="s">
        <v>2295</v>
      </c>
      <c r="K358" s="8" t="s">
        <v>2296</v>
      </c>
      <c r="L358" s="5" t="s">
        <v>2297</v>
      </c>
      <c r="M358" s="5" t="s">
        <v>2298</v>
      </c>
      <c r="N358" s="5" t="s">
        <v>1127</v>
      </c>
    </row>
    <row r="359" spans="1:14" ht="26.5" x14ac:dyDescent="0.35">
      <c r="A359" s="6" t="s">
        <v>2299</v>
      </c>
      <c r="B359" s="6" t="s">
        <v>2299</v>
      </c>
      <c r="C359" s="6" t="s">
        <v>2300</v>
      </c>
      <c r="D359" s="7">
        <v>3.6991999999999998</v>
      </c>
      <c r="E359" s="7">
        <v>51.482199999999999</v>
      </c>
      <c r="F359" s="8"/>
      <c r="G359" s="8"/>
      <c r="H359" s="8" t="s">
        <v>17</v>
      </c>
      <c r="I359" s="8" t="s">
        <v>7</v>
      </c>
      <c r="J359" s="8" t="s">
        <v>2301</v>
      </c>
      <c r="K359" s="8" t="s">
        <v>2302</v>
      </c>
      <c r="L359" s="5" t="s">
        <v>2303</v>
      </c>
      <c r="M359" s="5" t="s">
        <v>2304</v>
      </c>
      <c r="N359" s="5" t="s">
        <v>2305</v>
      </c>
    </row>
    <row r="360" spans="1:14" ht="26.5" x14ac:dyDescent="0.35">
      <c r="A360" s="6" t="s">
        <v>2306</v>
      </c>
      <c r="B360" s="6" t="s">
        <v>2306</v>
      </c>
      <c r="C360" s="6" t="s">
        <v>2307</v>
      </c>
      <c r="D360" s="7">
        <v>4.4165820499999997</v>
      </c>
      <c r="E360" s="7">
        <v>51.897372240000003</v>
      </c>
      <c r="F360" s="8"/>
      <c r="G360" s="8"/>
      <c r="H360" s="8" t="s">
        <v>13</v>
      </c>
      <c r="I360" s="8" t="s">
        <v>7</v>
      </c>
      <c r="J360" s="8" t="s">
        <v>2308</v>
      </c>
      <c r="K360" s="8" t="s">
        <v>2309</v>
      </c>
      <c r="L360" s="5" t="s">
        <v>2310</v>
      </c>
      <c r="M360" s="5" t="s">
        <v>2311</v>
      </c>
      <c r="N360" s="5" t="s">
        <v>2312</v>
      </c>
    </row>
    <row r="361" spans="1:14" x14ac:dyDescent="0.35">
      <c r="A361" s="6" t="s">
        <v>2313</v>
      </c>
      <c r="B361" s="6" t="s">
        <v>2313</v>
      </c>
      <c r="C361" s="6" t="s">
        <v>2314</v>
      </c>
      <c r="D361" s="7">
        <v>3.8475860000000002</v>
      </c>
      <c r="E361" s="7">
        <v>51.270533</v>
      </c>
      <c r="F361" s="8"/>
      <c r="G361" s="8"/>
      <c r="H361" s="8" t="s">
        <v>15</v>
      </c>
      <c r="I361" s="8" t="s">
        <v>7</v>
      </c>
      <c r="J361" s="8" t="s">
        <v>2315</v>
      </c>
      <c r="K361" s="8" t="s">
        <v>2316</v>
      </c>
      <c r="L361" s="5" t="s">
        <v>2317</v>
      </c>
      <c r="M361" s="5" t="s">
        <v>2318</v>
      </c>
      <c r="N361" s="5" t="s">
        <v>2319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1BBD-A4AF-4245-AFC7-2EA90A908807}">
  <sheetPr codeName="Sheet1"/>
  <dimension ref="A1:R849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44.36328125" defaultRowHeight="10" x14ac:dyDescent="0.2"/>
  <cols>
    <col min="1" max="1" width="10.453125" style="24" customWidth="1"/>
    <col min="2" max="2" width="10.36328125" style="25" customWidth="1"/>
    <col min="3" max="3" width="4.6328125" style="25" customWidth="1"/>
    <col min="4" max="4" width="29" style="24" bestFit="1" customWidth="1"/>
    <col min="5" max="5" width="12.6328125" style="24" bestFit="1" customWidth="1"/>
    <col min="6" max="6" width="18.08984375" style="24" customWidth="1"/>
    <col min="7" max="7" width="14.54296875" style="24" bestFit="1" customWidth="1"/>
    <col min="8" max="8" width="12.90625" style="24" customWidth="1"/>
    <col min="9" max="9" width="21.81640625" style="24" customWidth="1"/>
    <col min="10" max="10" width="18.1796875" style="24" customWidth="1"/>
    <col min="11" max="11" width="6.90625" style="24" customWidth="1"/>
    <col min="12" max="12" width="7" style="24" customWidth="1"/>
    <col min="13" max="13" width="7.81640625" style="24" customWidth="1"/>
    <col min="14" max="14" width="8.6328125" style="24" customWidth="1"/>
    <col min="15" max="15" width="4.1796875" style="24" customWidth="1"/>
    <col min="16" max="16" width="26.08984375" style="24" customWidth="1"/>
    <col min="17" max="17" width="17.36328125" style="24" customWidth="1"/>
    <col min="18" max="18" width="18.453125" style="24" customWidth="1"/>
    <col min="19" max="16384" width="44.36328125" style="24"/>
  </cols>
  <sheetData>
    <row r="1" spans="1:18" s="16" customFormat="1" x14ac:dyDescent="0.2">
      <c r="A1" s="14" t="s">
        <v>26</v>
      </c>
      <c r="B1" s="14" t="s">
        <v>2320</v>
      </c>
      <c r="C1" s="14" t="s">
        <v>2321</v>
      </c>
      <c r="D1" s="14" t="s">
        <v>28</v>
      </c>
      <c r="E1" s="14" t="s">
        <v>29</v>
      </c>
      <c r="F1" s="14" t="s">
        <v>30</v>
      </c>
      <c r="G1" s="15" t="s">
        <v>33</v>
      </c>
      <c r="H1" s="15" t="s">
        <v>2322</v>
      </c>
      <c r="I1" s="51" t="s">
        <v>2576</v>
      </c>
      <c r="J1" s="51" t="s">
        <v>2577</v>
      </c>
      <c r="K1" s="15" t="s">
        <v>35</v>
      </c>
      <c r="L1" s="15" t="s">
        <v>36</v>
      </c>
      <c r="M1" s="15" t="s">
        <v>37</v>
      </c>
      <c r="N1" s="15" t="s">
        <v>38</v>
      </c>
      <c r="O1" s="15" t="s">
        <v>39</v>
      </c>
      <c r="P1" s="16" t="s">
        <v>2323</v>
      </c>
      <c r="Q1" s="16" t="s">
        <v>31</v>
      </c>
      <c r="R1" s="16" t="s">
        <v>2356</v>
      </c>
    </row>
    <row r="2" spans="1:18" s="20" customFormat="1" x14ac:dyDescent="0.2">
      <c r="A2" s="17" t="s">
        <v>40</v>
      </c>
      <c r="B2" s="18" t="str">
        <f t="shared" ref="B2:B64" si="0">VLOOKUP(A2,sitesNAW,1,FALSE)</f>
        <v>A03512610A</v>
      </c>
      <c r="C2" s="18" t="str">
        <f t="shared" ref="C2:C22" si="1">IF(A2=B2,"match","Verschillend")</f>
        <v>match</v>
      </c>
      <c r="D2" s="17" t="s">
        <v>41</v>
      </c>
      <c r="E2" s="19">
        <v>5.32348</v>
      </c>
      <c r="F2" s="19">
        <v>52.064830000000001</v>
      </c>
      <c r="G2" s="20" t="str">
        <f t="shared" ref="G2:G17" si="2">VLOOKUP(A2,sitesNAW,8,FALSE)</f>
        <v>Greenfield</v>
      </c>
      <c r="H2" s="20" t="str">
        <f t="shared" ref="H2:H64" si="3">VLOOKUP(A2,sitesNAW,9,FALSE)</f>
        <v>Derden</v>
      </c>
      <c r="I2" s="20" t="str">
        <f t="shared" ref="I2:J65" si="4">VLOOKUP(A2,landlords,5,FALSE)</f>
        <v>Vodafone</v>
      </c>
      <c r="J2" s="20">
        <f t="shared" ref="J2:J65" si="5">VLOOKUP(A2,landlords,6,FALSE)</f>
        <v>0</v>
      </c>
      <c r="K2" s="20" t="str">
        <f t="shared" ref="K2:K64" si="6">VLOOKUP(A2,sitesNAW,10,FALSE)</f>
        <v>NE003RD0155</v>
      </c>
      <c r="L2" s="20" t="str">
        <f t="shared" ref="L2:L64" si="7">VLOOKUP(A2,sitesNAW,11,FALSE)</f>
        <v>3645</v>
      </c>
      <c r="M2" s="20" t="str">
        <f t="shared" ref="M2:M64" si="8">VLOOKUP(A2,sitesNAW,12,FALSE)</f>
        <v>Rijksweg A12. PP Mollebos</v>
      </c>
      <c r="N2" s="20" t="str">
        <f t="shared" ref="N2:N64" si="9">VLOOKUP(A2,sitesNAW,13,FALSE)</f>
        <v>3971 AG</v>
      </c>
      <c r="O2" s="20" t="str">
        <f t="shared" ref="O2:O64" si="10">VLOOKUP(A2,sitesNAW,14,FALSE)</f>
        <v>Driebergen</v>
      </c>
      <c r="P2" s="20" t="s">
        <v>2324</v>
      </c>
      <c r="R2" s="20">
        <f t="shared" ref="R2:R65" si="11">VLOOKUP(A2,sites,11,FALSE)</f>
        <v>29.1</v>
      </c>
    </row>
    <row r="3" spans="1:18" s="20" customFormat="1" x14ac:dyDescent="0.2">
      <c r="A3" s="17" t="s">
        <v>46</v>
      </c>
      <c r="B3" s="18" t="str">
        <f t="shared" si="0"/>
        <v>A03513110C</v>
      </c>
      <c r="C3" s="18" t="str">
        <f t="shared" si="1"/>
        <v>match</v>
      </c>
      <c r="D3" s="17" t="s">
        <v>47</v>
      </c>
      <c r="E3" s="19">
        <v>5.1783700000000001</v>
      </c>
      <c r="F3" s="19">
        <v>52.061050000000002</v>
      </c>
      <c r="G3" s="20" t="str">
        <f t="shared" si="2"/>
        <v>Greenfield</v>
      </c>
      <c r="H3" s="20" t="str">
        <f t="shared" si="3"/>
        <v>Derden</v>
      </c>
      <c r="I3" s="20" t="str">
        <f t="shared" si="4"/>
        <v>Cellnex</v>
      </c>
      <c r="J3" s="20">
        <f t="shared" si="5"/>
        <v>0</v>
      </c>
      <c r="K3" s="20" t="str">
        <f t="shared" si="6"/>
        <v>NE003RD0180</v>
      </c>
      <c r="L3" s="20" t="str">
        <f t="shared" si="7"/>
        <v>4796</v>
      </c>
      <c r="M3" s="20" t="str">
        <f t="shared" si="8"/>
        <v>Tankstation A12 "Slagmaat"</v>
      </c>
      <c r="N3" s="20" t="str">
        <f t="shared" si="9"/>
        <v>3981 HA</v>
      </c>
      <c r="O3" s="20" t="str">
        <f t="shared" si="10"/>
        <v>Bunnik</v>
      </c>
      <c r="P3" s="20" t="s">
        <v>2324</v>
      </c>
      <c r="R3" s="20">
        <f t="shared" si="11"/>
        <v>20</v>
      </c>
    </row>
    <row r="4" spans="1:18" s="20" customFormat="1" x14ac:dyDescent="0.2">
      <c r="A4" s="17" t="s">
        <v>52</v>
      </c>
      <c r="B4" s="18" t="str">
        <f t="shared" si="0"/>
        <v>A03514010A</v>
      </c>
      <c r="C4" s="18" t="str">
        <f t="shared" si="1"/>
        <v>match</v>
      </c>
      <c r="D4" s="17" t="s">
        <v>53</v>
      </c>
      <c r="E4" s="19">
        <v>5.4644300000000001</v>
      </c>
      <c r="F4" s="19">
        <v>52.052160000000001</v>
      </c>
      <c r="G4" s="20" t="str">
        <f t="shared" si="2"/>
        <v>Hoogspanningsmast</v>
      </c>
      <c r="H4" s="20" t="str">
        <f t="shared" si="3"/>
        <v>Derden</v>
      </c>
      <c r="I4" s="20" t="str">
        <f t="shared" si="4"/>
        <v>Novec</v>
      </c>
      <c r="J4" s="20">
        <f t="shared" si="5"/>
        <v>0</v>
      </c>
      <c r="K4" s="20" t="str">
        <f t="shared" si="6"/>
        <v>NE003RD0144</v>
      </c>
      <c r="L4" s="20" t="str">
        <f t="shared" si="7"/>
        <v>5693</v>
      </c>
      <c r="M4" s="20" t="str">
        <f t="shared" si="8"/>
        <v>Oudenhorsterpad HVP 110</v>
      </c>
      <c r="N4" s="20" t="str">
        <f t="shared" si="9"/>
        <v>3931 PR</v>
      </c>
      <c r="O4" s="20" t="str">
        <f t="shared" si="10"/>
        <v>Woudenberg</v>
      </c>
      <c r="P4" s="20" t="s">
        <v>2324</v>
      </c>
      <c r="R4" s="20">
        <f t="shared" si="11"/>
        <v>31.5</v>
      </c>
    </row>
    <row r="5" spans="1:18" s="20" customFormat="1" x14ac:dyDescent="0.2">
      <c r="A5" s="17" t="s">
        <v>65</v>
      </c>
      <c r="B5" s="18" t="str">
        <f t="shared" si="0"/>
        <v>A07301110A</v>
      </c>
      <c r="C5" s="18" t="str">
        <f t="shared" si="1"/>
        <v>match</v>
      </c>
      <c r="D5" s="17" t="s">
        <v>66</v>
      </c>
      <c r="E5" s="19">
        <v>4.7670899999999996</v>
      </c>
      <c r="F5" s="19">
        <v>52.93085</v>
      </c>
      <c r="G5" s="20" t="str">
        <f t="shared" si="2"/>
        <v>Greenfield</v>
      </c>
      <c r="H5" s="20" t="str">
        <f t="shared" si="3"/>
        <v>Derden</v>
      </c>
      <c r="I5" s="20" t="str">
        <f t="shared" si="4"/>
        <v>Alticom BV</v>
      </c>
      <c r="J5" s="20">
        <f t="shared" si="5"/>
        <v>0</v>
      </c>
      <c r="K5" s="20" t="str">
        <f t="shared" si="6"/>
        <v>NE003RD0156</v>
      </c>
      <c r="L5" s="20" t="str">
        <f t="shared" si="7"/>
        <v>0309</v>
      </c>
      <c r="M5" s="20" t="str">
        <f t="shared" si="8"/>
        <v>Landmetersweg 15A</v>
      </c>
      <c r="N5" s="20" t="str">
        <f t="shared" si="9"/>
        <v>1785 HA</v>
      </c>
      <c r="O5" s="20" t="str">
        <f t="shared" si="10"/>
        <v>Den Helder</v>
      </c>
      <c r="P5" s="20" t="s">
        <v>2324</v>
      </c>
      <c r="R5" s="20">
        <f t="shared" si="11"/>
        <v>31.1</v>
      </c>
    </row>
    <row r="6" spans="1:18" s="20" customFormat="1" x14ac:dyDescent="0.2">
      <c r="A6" s="17" t="s">
        <v>72</v>
      </c>
      <c r="B6" s="18" t="str">
        <f t="shared" si="0"/>
        <v>A07301210B</v>
      </c>
      <c r="C6" s="18" t="str">
        <f t="shared" si="1"/>
        <v>match</v>
      </c>
      <c r="D6" s="17" t="s">
        <v>73</v>
      </c>
      <c r="E6" s="19">
        <v>4.8042100000000003</v>
      </c>
      <c r="F6" s="19">
        <v>52.850270000000002</v>
      </c>
      <c r="G6" s="20" t="str">
        <f t="shared" si="2"/>
        <v>Hoogspanningsmast</v>
      </c>
      <c r="H6" s="20" t="str">
        <f t="shared" si="3"/>
        <v>Derden</v>
      </c>
      <c r="I6" s="20" t="str">
        <f t="shared" si="4"/>
        <v>Novec</v>
      </c>
      <c r="J6" s="20" t="str">
        <f t="shared" si="5"/>
        <v>Particulier</v>
      </c>
      <c r="K6" s="20" t="str">
        <f t="shared" si="6"/>
        <v>NE003RD0272</v>
      </c>
      <c r="L6" s="20" t="str">
        <f t="shared" si="7"/>
        <v>9419</v>
      </c>
      <c r="M6" s="20" t="str">
        <f t="shared" si="8"/>
        <v>Boermansweg 3 - HVP nr. 68</v>
      </c>
      <c r="N6" s="20" t="str">
        <f t="shared" si="9"/>
        <v>1761 LK</v>
      </c>
      <c r="O6" s="20" t="str">
        <f t="shared" si="10"/>
        <v>Anna Paulowna</v>
      </c>
      <c r="P6" s="20" t="s">
        <v>2324</v>
      </c>
      <c r="R6" s="20">
        <f t="shared" si="11"/>
        <v>28.5</v>
      </c>
    </row>
    <row r="7" spans="1:18" s="20" customFormat="1" x14ac:dyDescent="0.2">
      <c r="A7" s="17" t="s">
        <v>79</v>
      </c>
      <c r="B7" s="18" t="str">
        <f t="shared" si="0"/>
        <v>A07301310A</v>
      </c>
      <c r="C7" s="18" t="str">
        <f t="shared" si="1"/>
        <v>match</v>
      </c>
      <c r="D7" s="17" t="s">
        <v>80</v>
      </c>
      <c r="E7" s="19">
        <v>4.8116849999999998</v>
      </c>
      <c r="F7" s="19">
        <v>52.781944000000003</v>
      </c>
      <c r="G7" s="20" t="str">
        <f t="shared" si="2"/>
        <v>Greenfield</v>
      </c>
      <c r="H7" s="20" t="str">
        <f t="shared" si="3"/>
        <v>Derden</v>
      </c>
      <c r="I7" s="20" t="str">
        <f t="shared" si="4"/>
        <v>Vodafone</v>
      </c>
      <c r="J7" s="20">
        <f t="shared" si="5"/>
        <v>0</v>
      </c>
      <c r="K7" s="20" t="str">
        <f t="shared" si="6"/>
        <v>NE003RD0094</v>
      </c>
      <c r="L7" s="20" t="str">
        <f t="shared" si="7"/>
        <v>9303</v>
      </c>
      <c r="M7" s="20" t="str">
        <f t="shared" si="8"/>
        <v>Grote Wallerweg 1A</v>
      </c>
      <c r="N7" s="20" t="str">
        <f t="shared" si="9"/>
        <v>1742 NM</v>
      </c>
      <c r="O7" s="20" t="str">
        <f t="shared" si="10"/>
        <v>Schagen</v>
      </c>
      <c r="P7" s="20" t="s">
        <v>2324</v>
      </c>
      <c r="R7" s="20">
        <f t="shared" si="11"/>
        <v>35</v>
      </c>
    </row>
    <row r="8" spans="1:18" s="20" customFormat="1" x14ac:dyDescent="0.2">
      <c r="A8" s="17" t="s">
        <v>86</v>
      </c>
      <c r="B8" s="18" t="str">
        <f t="shared" si="0"/>
        <v>A07301410C</v>
      </c>
      <c r="C8" s="18" t="str">
        <f t="shared" si="1"/>
        <v>match</v>
      </c>
      <c r="D8" s="17" t="s">
        <v>87</v>
      </c>
      <c r="E8" s="19">
        <v>4.8333304999999998</v>
      </c>
      <c r="F8" s="19">
        <v>52.690112720000002</v>
      </c>
      <c r="G8" s="20" t="str">
        <f t="shared" si="2"/>
        <v>Greenfield</v>
      </c>
      <c r="H8" s="20" t="str">
        <f t="shared" si="3"/>
        <v>Derden</v>
      </c>
      <c r="I8" s="20" t="str">
        <f t="shared" si="4"/>
        <v>Cellnex</v>
      </c>
      <c r="J8" s="20">
        <f t="shared" si="5"/>
        <v>0</v>
      </c>
      <c r="K8" s="20" t="str">
        <f t="shared" si="6"/>
        <v>NE003RD0028</v>
      </c>
      <c r="L8" s="20" t="str">
        <f t="shared" si="7"/>
        <v>3306</v>
      </c>
      <c r="M8" s="20" t="str">
        <f t="shared" si="8"/>
        <v>Amperestraat / Newtonstraat</v>
      </c>
      <c r="N8" s="20" t="str">
        <f t="shared" si="9"/>
        <v>1704 SN</v>
      </c>
      <c r="O8" s="20" t="str">
        <f t="shared" si="10"/>
        <v>Heerhugowaard</v>
      </c>
      <c r="P8" s="20" t="s">
        <v>2324</v>
      </c>
      <c r="R8" s="20">
        <f t="shared" si="11"/>
        <v>23</v>
      </c>
    </row>
    <row r="9" spans="1:18" s="20" customFormat="1" x14ac:dyDescent="0.2">
      <c r="A9" s="17" t="s">
        <v>92</v>
      </c>
      <c r="B9" s="18" t="str">
        <f t="shared" si="0"/>
        <v>A07402510D</v>
      </c>
      <c r="C9" s="18" t="str">
        <f t="shared" si="1"/>
        <v>match</v>
      </c>
      <c r="D9" s="17" t="s">
        <v>98</v>
      </c>
      <c r="E9" s="19">
        <v>4.7410290000000002</v>
      </c>
      <c r="F9" s="19">
        <v>52.642274</v>
      </c>
      <c r="G9" s="20" t="str">
        <f t="shared" si="2"/>
        <v>Greenfield</v>
      </c>
      <c r="H9" s="20" t="str">
        <f t="shared" si="3"/>
        <v>Derden</v>
      </c>
      <c r="I9" s="20" t="str">
        <f t="shared" si="4"/>
        <v>KPN (mast)</v>
      </c>
      <c r="J9" s="20">
        <f t="shared" si="5"/>
        <v>0</v>
      </c>
      <c r="K9" s="20" t="str">
        <f t="shared" si="6"/>
        <v>NE003RD0242</v>
      </c>
      <c r="L9" s="20" t="str">
        <f t="shared" si="7"/>
        <v>4393</v>
      </c>
      <c r="M9" s="20" t="str">
        <f t="shared" si="8"/>
        <v>Helderseweg 28</v>
      </c>
      <c r="N9" s="20" t="str">
        <f t="shared" si="9"/>
        <v>1817 BA</v>
      </c>
      <c r="O9" s="20" t="str">
        <f t="shared" si="10"/>
        <v>Alkmaar</v>
      </c>
      <c r="P9" s="20" t="s">
        <v>2324</v>
      </c>
      <c r="R9" s="20">
        <f t="shared" si="11"/>
        <v>36.6</v>
      </c>
    </row>
    <row r="10" spans="1:18" s="20" customFormat="1" x14ac:dyDescent="0.2">
      <c r="A10" s="17" t="s">
        <v>99</v>
      </c>
      <c r="B10" s="18" t="str">
        <f t="shared" si="0"/>
        <v>A07502410V</v>
      </c>
      <c r="C10" s="18" t="str">
        <f t="shared" si="1"/>
        <v>match</v>
      </c>
      <c r="D10" s="17" t="s">
        <v>100</v>
      </c>
      <c r="E10" s="19">
        <v>4.66536974</v>
      </c>
      <c r="F10" s="19">
        <v>52.562069569999998</v>
      </c>
      <c r="G10" s="20" t="str">
        <f t="shared" si="2"/>
        <v>Greenfield</v>
      </c>
      <c r="H10" s="20" t="str">
        <f t="shared" si="3"/>
        <v>Derden</v>
      </c>
      <c r="I10" s="20" t="str">
        <f t="shared" si="4"/>
        <v>Novec</v>
      </c>
      <c r="J10" s="20">
        <f t="shared" si="5"/>
        <v>0</v>
      </c>
      <c r="K10" s="20" t="str">
        <f t="shared" si="6"/>
        <v>NE003RD0057</v>
      </c>
      <c r="L10" s="20" t="str">
        <f t="shared" si="7"/>
        <v>9001</v>
      </c>
      <c r="M10" s="20" t="str">
        <f t="shared" si="8"/>
        <v>Van Haerlemlaan 31</v>
      </c>
      <c r="N10" s="20" t="str">
        <f t="shared" si="9"/>
        <v>1901 JM</v>
      </c>
      <c r="O10" s="20" t="str">
        <f t="shared" si="10"/>
        <v>Castricum</v>
      </c>
      <c r="P10" s="20" t="s">
        <v>2324</v>
      </c>
      <c r="R10" s="20">
        <f t="shared" si="11"/>
        <v>37</v>
      </c>
    </row>
    <row r="11" spans="1:18" s="20" customFormat="1" x14ac:dyDescent="0.2">
      <c r="A11" s="17" t="s">
        <v>106</v>
      </c>
      <c r="B11" s="18" t="str">
        <f t="shared" si="0"/>
        <v>A07602210D</v>
      </c>
      <c r="C11" s="18" t="str">
        <f t="shared" si="1"/>
        <v>match</v>
      </c>
      <c r="D11" s="17" t="s">
        <v>107</v>
      </c>
      <c r="E11" s="19">
        <v>4.6717320000000004</v>
      </c>
      <c r="F11" s="19">
        <v>52.483272999999997</v>
      </c>
      <c r="G11" s="20" t="str">
        <f t="shared" si="2"/>
        <v>Greenfield</v>
      </c>
      <c r="H11" s="20" t="str">
        <f t="shared" si="3"/>
        <v>Derden</v>
      </c>
      <c r="I11" s="20" t="str">
        <f t="shared" si="4"/>
        <v>Novec</v>
      </c>
      <c r="J11" s="20">
        <f t="shared" si="5"/>
        <v>0</v>
      </c>
      <c r="K11" s="20" t="str">
        <f t="shared" si="6"/>
        <v>NE003RD0320</v>
      </c>
      <c r="L11" s="20" t="str">
        <f t="shared" si="7"/>
        <v>0326</v>
      </c>
      <c r="M11" s="20" t="str">
        <f t="shared" si="8"/>
        <v>Sint Aagtendijk 4</v>
      </c>
      <c r="N11" s="20" t="str">
        <f t="shared" si="9"/>
        <v>1947 PH</v>
      </c>
      <c r="O11" s="20" t="str">
        <f t="shared" si="10"/>
        <v>Beverwijk</v>
      </c>
      <c r="P11" s="20" t="s">
        <v>2324</v>
      </c>
      <c r="R11" s="20">
        <f t="shared" si="11"/>
        <v>26</v>
      </c>
    </row>
    <row r="12" spans="1:18" s="20" customFormat="1" x14ac:dyDescent="0.2">
      <c r="A12" s="17" t="s">
        <v>113</v>
      </c>
      <c r="B12" s="18" t="str">
        <f t="shared" si="0"/>
        <v>A07603610A</v>
      </c>
      <c r="C12" s="18" t="str">
        <f t="shared" si="1"/>
        <v>match</v>
      </c>
      <c r="D12" s="17" t="s">
        <v>114</v>
      </c>
      <c r="E12" s="19">
        <v>4.6533199999999999</v>
      </c>
      <c r="F12" s="19">
        <v>52.462833000000003</v>
      </c>
      <c r="G12" s="20" t="s">
        <v>4</v>
      </c>
      <c r="H12" s="20" t="str">
        <f t="shared" si="3"/>
        <v>ProRail</v>
      </c>
      <c r="I12" s="20" t="str">
        <f t="shared" si="4"/>
        <v>ProRail</v>
      </c>
      <c r="J12" s="20">
        <f t="shared" si="5"/>
        <v>0</v>
      </c>
      <c r="K12" s="20" t="str">
        <f t="shared" si="6"/>
        <v>NE003RD0342</v>
      </c>
      <c r="L12" s="20" t="str">
        <f t="shared" si="7"/>
        <v/>
      </c>
      <c r="M12" s="20" t="str">
        <f t="shared" si="8"/>
        <v>Oude Pontweg 9</v>
      </c>
      <c r="N12" s="20" t="str">
        <f t="shared" si="9"/>
        <v>1981 AT</v>
      </c>
      <c r="O12" s="20" t="str">
        <f t="shared" si="10"/>
        <v>IJmuiden</v>
      </c>
      <c r="P12" s="20" t="s">
        <v>2324</v>
      </c>
      <c r="R12" s="20">
        <f t="shared" si="11"/>
        <v>5</v>
      </c>
    </row>
    <row r="13" spans="1:18" s="20" customFormat="1" x14ac:dyDescent="0.2">
      <c r="A13" s="17" t="s">
        <v>120</v>
      </c>
      <c r="B13" s="18" t="str">
        <f t="shared" si="0"/>
        <v>A07702110A</v>
      </c>
      <c r="C13" s="18" t="str">
        <f t="shared" si="1"/>
        <v>match</v>
      </c>
      <c r="D13" s="17" t="s">
        <v>121</v>
      </c>
      <c r="E13" s="19">
        <v>4.6345679999999998</v>
      </c>
      <c r="F13" s="19">
        <v>52.454459999999997</v>
      </c>
      <c r="G13" s="20" t="str">
        <f t="shared" si="2"/>
        <v>Lichtmast</v>
      </c>
      <c r="H13" s="20" t="str">
        <f t="shared" si="3"/>
        <v>Derden</v>
      </c>
      <c r="I13" s="20" t="str">
        <f t="shared" si="4"/>
        <v>Single site landlord</v>
      </c>
      <c r="J13" s="20" t="str">
        <f t="shared" si="5"/>
        <v>Telstar 1963 NV</v>
      </c>
      <c r="K13" s="20" t="str">
        <f t="shared" si="6"/>
        <v>NE003RD0136</v>
      </c>
      <c r="L13" s="20" t="str">
        <f t="shared" si="7"/>
        <v>6268</v>
      </c>
      <c r="M13" s="20" t="str">
        <f t="shared" si="8"/>
        <v>Tolsduinerlaan 10A</v>
      </c>
      <c r="N13" s="20" t="str">
        <f t="shared" si="9"/>
        <v>1981 EG</v>
      </c>
      <c r="O13" s="20" t="str">
        <f t="shared" si="10"/>
        <v>Velsen-Zuid</v>
      </c>
      <c r="P13" s="20" t="s">
        <v>2324</v>
      </c>
      <c r="R13" s="20">
        <f t="shared" si="11"/>
        <v>35</v>
      </c>
    </row>
    <row r="14" spans="1:18" s="20" customFormat="1" x14ac:dyDescent="0.2">
      <c r="A14" s="17" t="s">
        <v>127</v>
      </c>
      <c r="B14" s="18" t="str">
        <f t="shared" si="0"/>
        <v>A07802310A</v>
      </c>
      <c r="C14" s="18" t="str">
        <f t="shared" si="1"/>
        <v>match</v>
      </c>
      <c r="D14" s="17" t="s">
        <v>128</v>
      </c>
      <c r="E14" s="19">
        <v>4.7014899999999997</v>
      </c>
      <c r="F14" s="19">
        <v>52.522399999999998</v>
      </c>
      <c r="G14" s="20" t="str">
        <f t="shared" si="2"/>
        <v>Rooftop</v>
      </c>
      <c r="H14" s="20" t="str">
        <f t="shared" si="3"/>
        <v>ProRail</v>
      </c>
      <c r="I14" s="20" t="str">
        <f t="shared" si="4"/>
        <v>Single site landlord</v>
      </c>
      <c r="J14" s="20" t="str">
        <f t="shared" si="5"/>
        <v>Liander</v>
      </c>
      <c r="K14" s="20" t="str">
        <f t="shared" si="6"/>
        <v>NE003RD0159</v>
      </c>
      <c r="L14" s="20" t="str">
        <f t="shared" si="7"/>
        <v>4042</v>
      </c>
      <c r="M14" s="20" t="str">
        <f t="shared" si="8"/>
        <v>Stationsplein</v>
      </c>
      <c r="N14" s="20" t="str">
        <f t="shared" si="9"/>
        <v>1911 MV</v>
      </c>
      <c r="O14" s="20" t="str">
        <f t="shared" si="10"/>
        <v>Uitgeest</v>
      </c>
      <c r="P14" s="20" t="s">
        <v>2324</v>
      </c>
      <c r="R14" s="20">
        <f t="shared" si="11"/>
        <v>18</v>
      </c>
    </row>
    <row r="15" spans="1:18" s="20" customFormat="1" x14ac:dyDescent="0.2">
      <c r="A15" s="17" t="s">
        <v>134</v>
      </c>
      <c r="B15" s="18" t="str">
        <f t="shared" si="0"/>
        <v>A07803210A</v>
      </c>
      <c r="C15" s="18" t="str">
        <f t="shared" si="1"/>
        <v>match</v>
      </c>
      <c r="D15" s="17" t="s">
        <v>135</v>
      </c>
      <c r="E15" s="19">
        <v>4.7710749999999997</v>
      </c>
      <c r="F15" s="19">
        <v>52.493504999999999</v>
      </c>
      <c r="G15" s="20" t="str">
        <f t="shared" si="2"/>
        <v>Schoorsteen</v>
      </c>
      <c r="H15" s="20" t="str">
        <f t="shared" si="3"/>
        <v>ProRail</v>
      </c>
      <c r="I15" s="20" t="str">
        <f t="shared" si="4"/>
        <v>Single site landlord</v>
      </c>
      <c r="J15" s="20" t="str">
        <f t="shared" si="5"/>
        <v>RIB (ProRail??)</v>
      </c>
      <c r="K15" s="20" t="str">
        <f t="shared" si="6"/>
        <v>NE003RD0256</v>
      </c>
      <c r="L15" s="20" t="str">
        <f t="shared" si="7"/>
        <v>9344</v>
      </c>
      <c r="M15" s="20" t="str">
        <f t="shared" si="8"/>
        <v>Provincialeweg N203</v>
      </c>
      <c r="N15" s="20" t="str">
        <f t="shared" si="9"/>
        <v>1561 AA</v>
      </c>
      <c r="O15" s="20" t="str">
        <f t="shared" si="10"/>
        <v>Krommenie</v>
      </c>
      <c r="P15" s="20" t="s">
        <v>2324</v>
      </c>
      <c r="R15" s="20">
        <f t="shared" si="11"/>
        <v>13.5</v>
      </c>
    </row>
    <row r="16" spans="1:18" s="20" customFormat="1" x14ac:dyDescent="0.2">
      <c r="A16" s="17" t="s">
        <v>141</v>
      </c>
      <c r="B16" s="18" t="str">
        <f t="shared" si="0"/>
        <v>A07901910B</v>
      </c>
      <c r="C16" s="18" t="str">
        <f t="shared" si="1"/>
        <v>match</v>
      </c>
      <c r="D16" s="17" t="s">
        <v>142</v>
      </c>
      <c r="E16" s="19">
        <v>4.9967600000000001</v>
      </c>
      <c r="F16" s="19">
        <v>52.578830000000004</v>
      </c>
      <c r="G16" s="20" t="str">
        <f t="shared" si="2"/>
        <v>Greenfield</v>
      </c>
      <c r="H16" s="20" t="str">
        <f t="shared" si="3"/>
        <v>Derden</v>
      </c>
      <c r="I16" s="20" t="str">
        <f t="shared" si="4"/>
        <v>Cellnex</v>
      </c>
      <c r="J16" s="20">
        <f t="shared" si="5"/>
        <v>0</v>
      </c>
      <c r="K16" s="20" t="str">
        <f t="shared" si="6"/>
        <v>NE003RD0025</v>
      </c>
      <c r="L16" s="20" t="str">
        <f t="shared" si="7"/>
        <v>0108</v>
      </c>
      <c r="M16" s="20" t="str">
        <f t="shared" si="8"/>
        <v>Beetsdijkje 2</v>
      </c>
      <c r="N16" s="20" t="str">
        <f t="shared" si="9"/>
        <v>1474 HR</v>
      </c>
      <c r="O16" s="20" t="str">
        <f t="shared" si="10"/>
        <v>Oosthuizen</v>
      </c>
      <c r="P16" s="20" t="s">
        <v>2324</v>
      </c>
      <c r="R16" s="20">
        <f t="shared" si="11"/>
        <v>36</v>
      </c>
    </row>
    <row r="17" spans="1:18" s="20" customFormat="1" x14ac:dyDescent="0.2">
      <c r="A17" s="17" t="s">
        <v>148</v>
      </c>
      <c r="B17" s="18" t="str">
        <f t="shared" si="0"/>
        <v>A07903410B</v>
      </c>
      <c r="C17" s="18" t="str">
        <f t="shared" si="1"/>
        <v>match</v>
      </c>
      <c r="D17" s="17" t="s">
        <v>149</v>
      </c>
      <c r="E17" s="19">
        <v>4.8322545100000003</v>
      </c>
      <c r="F17" s="19">
        <v>52.458037509999997</v>
      </c>
      <c r="G17" s="20" t="str">
        <f t="shared" si="2"/>
        <v>Hoogspanningsmast</v>
      </c>
      <c r="H17" s="20" t="str">
        <f t="shared" si="3"/>
        <v>Derden</v>
      </c>
      <c r="I17" s="20" t="str">
        <f t="shared" si="4"/>
        <v>Novec</v>
      </c>
      <c r="J17" s="20" t="str">
        <f t="shared" si="5"/>
        <v>Geemente Zaanstad</v>
      </c>
      <c r="K17" s="20" t="str">
        <f t="shared" si="6"/>
        <v>NE003RD0310</v>
      </c>
      <c r="L17" s="20" t="str">
        <f t="shared" si="7"/>
        <v>9492</v>
      </c>
      <c r="M17" s="20" t="str">
        <f t="shared" si="8"/>
        <v>Perzikkruidweg 14 - HVP nr. 33</v>
      </c>
      <c r="N17" s="20" t="str">
        <f t="shared" si="9"/>
        <v>1508 AW</v>
      </c>
      <c r="O17" s="20" t="str">
        <f t="shared" si="10"/>
        <v>Zaandam</v>
      </c>
      <c r="P17" s="20" t="s">
        <v>2324</v>
      </c>
      <c r="R17" s="20">
        <f t="shared" si="11"/>
        <v>35</v>
      </c>
    </row>
    <row r="18" spans="1:18" s="20" customFormat="1" x14ac:dyDescent="0.2">
      <c r="A18" s="17" t="s">
        <v>155</v>
      </c>
      <c r="B18" s="18" t="str">
        <f t="shared" si="0"/>
        <v>A07905010C</v>
      </c>
      <c r="C18" s="18" t="str">
        <f t="shared" si="1"/>
        <v>match</v>
      </c>
      <c r="D18" s="17" t="s">
        <v>156</v>
      </c>
      <c r="E18" s="19">
        <v>4.9700879999999996</v>
      </c>
      <c r="F18" s="19">
        <v>52.511271999999998</v>
      </c>
      <c r="G18" s="20" t="s">
        <v>23</v>
      </c>
      <c r="H18" s="20" t="s">
        <v>20</v>
      </c>
      <c r="I18" s="20" t="str">
        <f t="shared" si="4"/>
        <v>Single site landlord</v>
      </c>
      <c r="J18" s="20" t="str">
        <f t="shared" si="5"/>
        <v>VVE de Boeier</v>
      </c>
      <c r="P18" s="20" t="s">
        <v>2324</v>
      </c>
      <c r="R18" s="20">
        <f t="shared" si="11"/>
        <v>39</v>
      </c>
    </row>
    <row r="19" spans="1:18" s="20" customFormat="1" x14ac:dyDescent="0.2">
      <c r="A19" s="17" t="s">
        <v>157</v>
      </c>
      <c r="B19" s="18" t="str">
        <f t="shared" si="0"/>
        <v>A08011010A</v>
      </c>
      <c r="C19" s="18" t="str">
        <f t="shared" si="1"/>
        <v>match</v>
      </c>
      <c r="D19" s="17" t="s">
        <v>158</v>
      </c>
      <c r="E19" s="19">
        <v>5.00962</v>
      </c>
      <c r="F19" s="19">
        <v>52.241950000000003</v>
      </c>
      <c r="G19" s="20" t="str">
        <f>VLOOKUP(A19,sitesNAW,8,FALSE)</f>
        <v>Hoogspanningsmast</v>
      </c>
      <c r="H19" s="20" t="str">
        <f t="shared" si="3"/>
        <v>Derden</v>
      </c>
      <c r="I19" s="20" t="str">
        <f t="shared" si="4"/>
        <v>Novec</v>
      </c>
      <c r="J19" s="20" t="str">
        <f t="shared" si="5"/>
        <v>ProRail</v>
      </c>
      <c r="K19" s="20" t="str">
        <f t="shared" si="6"/>
        <v>NE003RD0135</v>
      </c>
      <c r="L19" s="20" t="str">
        <f t="shared" si="7"/>
        <v>9401</v>
      </c>
      <c r="M19" s="20" t="str">
        <f t="shared" si="8"/>
        <v>Westkanaaldijk. HVP 58</v>
      </c>
      <c r="N19" s="20" t="str">
        <f t="shared" si="9"/>
        <v>1396 LA</v>
      </c>
      <c r="O19" s="20" t="str">
        <f t="shared" si="10"/>
        <v>Abcoude</v>
      </c>
      <c r="P19" s="20" t="s">
        <v>2324</v>
      </c>
      <c r="R19" s="20">
        <f t="shared" si="11"/>
        <v>30.5</v>
      </c>
    </row>
    <row r="20" spans="1:18" s="20" customFormat="1" x14ac:dyDescent="0.2">
      <c r="A20" s="17" t="s">
        <v>164</v>
      </c>
      <c r="B20" s="18" t="str">
        <f t="shared" si="0"/>
        <v>A08014210A</v>
      </c>
      <c r="C20" s="18" t="str">
        <f t="shared" si="1"/>
        <v>match</v>
      </c>
      <c r="D20" s="17" t="s">
        <v>165</v>
      </c>
      <c r="E20" s="19">
        <v>4.955165</v>
      </c>
      <c r="F20" s="19">
        <v>52.306603000000003</v>
      </c>
      <c r="G20" s="20" t="str">
        <f>VLOOKUP(A20,sitesNAW,8,FALSE)</f>
        <v>Rooftop</v>
      </c>
      <c r="H20" s="20" t="str">
        <f t="shared" si="3"/>
        <v>Derden</v>
      </c>
      <c r="I20" s="20" t="str">
        <f t="shared" si="4"/>
        <v>Single site landlord</v>
      </c>
      <c r="J20" s="20" t="str">
        <f t="shared" si="5"/>
        <v>Rochdale</v>
      </c>
      <c r="K20" s="20" t="str">
        <f t="shared" si="6"/>
        <v>NE003RD0303</v>
      </c>
      <c r="L20" s="20" t="str">
        <f t="shared" si="7"/>
        <v>9318</v>
      </c>
      <c r="M20" s="20" t="str">
        <f t="shared" si="8"/>
        <v>Karspeldreef 3-907</v>
      </c>
      <c r="N20" s="20" t="str">
        <f t="shared" si="9"/>
        <v>1102 LA</v>
      </c>
      <c r="O20" s="20" t="str">
        <f t="shared" si="10"/>
        <v>Diemen (Bullewijk)</v>
      </c>
      <c r="P20" s="20" t="s">
        <v>2324</v>
      </c>
      <c r="R20" s="20">
        <f t="shared" si="11"/>
        <v>34.200000000000003</v>
      </c>
    </row>
    <row r="21" spans="1:18" s="20" customFormat="1" x14ac:dyDescent="0.2">
      <c r="A21" s="17" t="s">
        <v>171</v>
      </c>
      <c r="B21" s="18" t="str">
        <f t="shared" si="0"/>
        <v>A08203720A</v>
      </c>
      <c r="C21" s="18" t="str">
        <f t="shared" si="1"/>
        <v>match</v>
      </c>
      <c r="D21" s="17" t="s">
        <v>172</v>
      </c>
      <c r="E21" s="19">
        <v>4.6300611199999997</v>
      </c>
      <c r="F21" s="19">
        <v>52.408283339999997</v>
      </c>
      <c r="G21" s="20" t="str">
        <f>VLOOKUP(A21,sitesNAW,8,FALSE)</f>
        <v>Lichtmast</v>
      </c>
      <c r="H21" s="20" t="str">
        <f t="shared" si="3"/>
        <v>Derden</v>
      </c>
      <c r="I21" s="20" t="str">
        <f t="shared" si="4"/>
        <v>Single site landlord</v>
      </c>
      <c r="J21" s="20" t="str">
        <f t="shared" si="5"/>
        <v>Gemeente Haarlem</v>
      </c>
      <c r="K21" s="20" t="str">
        <f t="shared" si="6"/>
        <v>NE003RD0269</v>
      </c>
      <c r="L21" s="20" t="str">
        <f t="shared" si="7"/>
        <v>9317</v>
      </c>
      <c r="M21" s="20" t="str">
        <f t="shared" si="8"/>
        <v>Jaap Edenlaan 3</v>
      </c>
      <c r="N21" s="20" t="str">
        <f t="shared" si="9"/>
        <v>2024 BW</v>
      </c>
      <c r="O21" s="20" t="str">
        <f t="shared" si="10"/>
        <v>Haarlem</v>
      </c>
      <c r="P21" s="20" t="s">
        <v>2324</v>
      </c>
      <c r="R21" s="20">
        <f t="shared" si="11"/>
        <v>20</v>
      </c>
    </row>
    <row r="22" spans="1:18" s="20" customFormat="1" x14ac:dyDescent="0.2">
      <c r="A22" s="17" t="s">
        <v>178</v>
      </c>
      <c r="B22" s="18" t="str">
        <f t="shared" si="0"/>
        <v>A08303010B</v>
      </c>
      <c r="C22" s="18" t="str">
        <f t="shared" si="1"/>
        <v>match</v>
      </c>
      <c r="D22" s="17" t="s">
        <v>184</v>
      </c>
      <c r="E22" s="19">
        <v>4.5258333400000001</v>
      </c>
      <c r="F22" s="19">
        <v>52.373333340000002</v>
      </c>
      <c r="G22" s="20" t="str">
        <f>VLOOKUP(A22,sitesNAW,8,FALSE)</f>
        <v>Rooftop</v>
      </c>
      <c r="H22" s="20" t="str">
        <f t="shared" si="3"/>
        <v>Derden</v>
      </c>
      <c r="I22" s="20" t="str">
        <f t="shared" si="4"/>
        <v>Single site landlord</v>
      </c>
      <c r="J22" s="20" t="str">
        <f t="shared" si="5"/>
        <v>Jansen en Kooy VOF</v>
      </c>
      <c r="K22" s="20" t="str">
        <f t="shared" si="6"/>
        <v>NE003RD0229</v>
      </c>
      <c r="L22" s="20" t="str">
        <f t="shared" si="7"/>
        <v>2637</v>
      </c>
      <c r="M22" s="20" t="str">
        <f t="shared" si="8"/>
        <v>De Favaugeplein 21</v>
      </c>
      <c r="N22" s="20" t="str">
        <f t="shared" si="9"/>
        <v>2042 TN</v>
      </c>
      <c r="O22" s="20" t="str">
        <f t="shared" si="10"/>
        <v>Zandvoort</v>
      </c>
      <c r="P22" s="20" t="s">
        <v>2324</v>
      </c>
      <c r="R22" s="20">
        <f t="shared" si="11"/>
        <v>42.4</v>
      </c>
    </row>
    <row r="23" spans="1:18" s="20" customFormat="1" ht="10.5" x14ac:dyDescent="0.25">
      <c r="A23" s="17" t="s">
        <v>2325</v>
      </c>
      <c r="B23" s="18"/>
      <c r="C23" s="18"/>
      <c r="D23" s="21" t="s">
        <v>186</v>
      </c>
      <c r="E23" s="19">
        <v>4.6002260000000001</v>
      </c>
      <c r="F23" s="19">
        <v>52.392288000000001</v>
      </c>
      <c r="G23" s="20" t="s">
        <v>4</v>
      </c>
      <c r="H23" s="20" t="s">
        <v>7</v>
      </c>
      <c r="I23" s="20" t="e">
        <f t="shared" si="4"/>
        <v>#N/A</v>
      </c>
      <c r="J23" s="20" t="e">
        <f t="shared" si="5"/>
        <v>#N/A</v>
      </c>
      <c r="P23" s="20" t="s">
        <v>2324</v>
      </c>
      <c r="R23" s="20">
        <f t="shared" si="11"/>
        <v>42.5</v>
      </c>
    </row>
    <row r="24" spans="1:18" s="20" customFormat="1" x14ac:dyDescent="0.2">
      <c r="A24" s="17" t="s">
        <v>192</v>
      </c>
      <c r="B24" s="18" t="str">
        <f t="shared" si="0"/>
        <v>A08402610B</v>
      </c>
      <c r="C24" s="18" t="str">
        <f t="shared" ref="C24:C30" si="12">IF(A24=B24,"match","Verschillend")</f>
        <v>match</v>
      </c>
      <c r="D24" s="17" t="s">
        <v>193</v>
      </c>
      <c r="E24" s="19">
        <v>4.8378899999999998</v>
      </c>
      <c r="F24" s="19">
        <v>52.389031000000003</v>
      </c>
      <c r="G24" s="20" t="str">
        <f t="shared" ref="G24:G30" si="13">VLOOKUP(A24,sitesNAW,8,FALSE)</f>
        <v>Rooftop</v>
      </c>
      <c r="H24" s="20" t="str">
        <f t="shared" si="3"/>
        <v>NS</v>
      </c>
      <c r="I24" s="20" t="str">
        <f t="shared" si="4"/>
        <v>Single site landlord</v>
      </c>
      <c r="J24" s="20" t="str">
        <f t="shared" si="5"/>
        <v>NS Vastgoed</v>
      </c>
      <c r="K24" s="20" t="str">
        <f t="shared" si="6"/>
        <v>NE003RD0077</v>
      </c>
      <c r="L24" s="20" t="str">
        <f t="shared" si="7"/>
        <v>9334</v>
      </c>
      <c r="M24" s="20" t="str">
        <f t="shared" si="8"/>
        <v>Orlyplein105 (Station Sloterdijk)</v>
      </c>
      <c r="N24" s="20" t="str">
        <f t="shared" si="9"/>
        <v>1043 DT</v>
      </c>
      <c r="O24" s="20" t="str">
        <f t="shared" si="10"/>
        <v>Amsterdam</v>
      </c>
      <c r="P24" s="20" t="s">
        <v>2324</v>
      </c>
      <c r="R24" s="20">
        <f t="shared" si="11"/>
        <v>25.5</v>
      </c>
    </row>
    <row r="25" spans="1:18" s="20" customFormat="1" x14ac:dyDescent="0.2">
      <c r="A25" s="17" t="s">
        <v>199</v>
      </c>
      <c r="B25" s="18" t="str">
        <f t="shared" si="0"/>
        <v>A08402710A</v>
      </c>
      <c r="C25" s="18" t="str">
        <f t="shared" si="12"/>
        <v>match</v>
      </c>
      <c r="D25" s="17" t="s">
        <v>200</v>
      </c>
      <c r="E25" s="19">
        <v>4.7527815899999997</v>
      </c>
      <c r="F25" s="19">
        <v>52.385252059999999</v>
      </c>
      <c r="G25" s="20" t="str">
        <f t="shared" si="13"/>
        <v>Greenfield</v>
      </c>
      <c r="H25" s="20" t="str">
        <f t="shared" si="3"/>
        <v>Derden</v>
      </c>
      <c r="I25" s="20" t="str">
        <f t="shared" si="4"/>
        <v>C2000</v>
      </c>
      <c r="J25" s="20">
        <f t="shared" si="5"/>
        <v>0</v>
      </c>
      <c r="K25" s="20" t="str">
        <f t="shared" si="6"/>
        <v>NE003RD0160</v>
      </c>
      <c r="L25" s="20" t="str">
        <f t="shared" si="7"/>
        <v>9490</v>
      </c>
      <c r="M25" s="20" t="str">
        <f t="shared" si="8"/>
        <v>Teding van Berkhoutweg 3</v>
      </c>
      <c r="N25" s="20" t="str">
        <f t="shared" si="9"/>
        <v>1165 LZ</v>
      </c>
      <c r="O25" s="20" t="str">
        <f t="shared" si="10"/>
        <v>Halfweg</v>
      </c>
      <c r="P25" s="20" t="s">
        <v>2324</v>
      </c>
      <c r="R25" s="20">
        <f t="shared" si="11"/>
        <v>39</v>
      </c>
    </row>
    <row r="26" spans="1:18" s="20" customFormat="1" x14ac:dyDescent="0.2">
      <c r="A26" s="17" t="s">
        <v>206</v>
      </c>
      <c r="B26" s="18" t="str">
        <f t="shared" si="0"/>
        <v>A08503110A</v>
      </c>
      <c r="C26" s="18" t="str">
        <f t="shared" si="12"/>
        <v>match</v>
      </c>
      <c r="D26" s="17" t="s">
        <v>207</v>
      </c>
      <c r="E26" s="19">
        <v>4.6075840000000001</v>
      </c>
      <c r="F26" s="19">
        <v>52.359963999999998</v>
      </c>
      <c r="G26" s="20" t="str">
        <f t="shared" si="13"/>
        <v>Rooftop</v>
      </c>
      <c r="H26" s="20" t="str">
        <f t="shared" si="3"/>
        <v>Derden</v>
      </c>
      <c r="I26" s="20" t="str">
        <f t="shared" si="4"/>
        <v>Single site landlord</v>
      </c>
      <c r="J26" s="20" t="str">
        <f t="shared" si="5"/>
        <v>Stichting Beko</v>
      </c>
      <c r="K26" s="20" t="str">
        <f t="shared" si="6"/>
        <v>NE003RD0150</v>
      </c>
      <c r="L26" s="20" t="str">
        <f t="shared" si="7"/>
        <v>0132</v>
      </c>
      <c r="M26" s="20" t="str">
        <f t="shared" si="8"/>
        <v>Leidschevaartweg 99</v>
      </c>
      <c r="N26" s="20" t="str">
        <f t="shared" si="9"/>
        <v>2106 AS</v>
      </c>
      <c r="O26" s="20" t="str">
        <f t="shared" si="10"/>
        <v>Heemstede</v>
      </c>
      <c r="P26" s="20" t="s">
        <v>2324</v>
      </c>
      <c r="R26" s="20">
        <f t="shared" si="11"/>
        <v>37.700000000000003</v>
      </c>
    </row>
    <row r="27" spans="1:18" s="20" customFormat="1" x14ac:dyDescent="0.2">
      <c r="A27" s="17" t="s">
        <v>213</v>
      </c>
      <c r="B27" s="18" t="str">
        <f t="shared" si="0"/>
        <v>A08711310A</v>
      </c>
      <c r="C27" s="18" t="str">
        <f t="shared" si="12"/>
        <v>match</v>
      </c>
      <c r="D27" s="17" t="s">
        <v>214</v>
      </c>
      <c r="E27" s="19">
        <v>5.1503399999999999</v>
      </c>
      <c r="F27" s="19">
        <v>52.289279999999998</v>
      </c>
      <c r="G27" s="20" t="str">
        <f t="shared" si="13"/>
        <v>Rooftop</v>
      </c>
      <c r="H27" s="20" t="str">
        <f t="shared" si="3"/>
        <v>Derden</v>
      </c>
      <c r="I27" s="20" t="str">
        <f t="shared" si="4"/>
        <v>Single site landlord</v>
      </c>
      <c r="J27" s="20" t="str">
        <f t="shared" si="5"/>
        <v>VVE torenflat Naerdincklant</v>
      </c>
      <c r="K27" s="20" t="str">
        <f t="shared" si="6"/>
        <v>NE003RD0312</v>
      </c>
      <c r="L27" s="20" t="str">
        <f t="shared" si="7"/>
        <v>9370</v>
      </c>
      <c r="M27" s="20" t="str">
        <f t="shared" si="8"/>
        <v>Graaf Willem de Oudelaan 175</v>
      </c>
      <c r="N27" s="20" t="str">
        <f t="shared" si="9"/>
        <v>1412 AR</v>
      </c>
      <c r="O27" s="20" t="str">
        <f t="shared" si="10"/>
        <v>Naarden / Bussum</v>
      </c>
      <c r="P27" s="20" t="s">
        <v>2324</v>
      </c>
      <c r="R27" s="20">
        <f t="shared" si="11"/>
        <v>36.1</v>
      </c>
    </row>
    <row r="28" spans="1:18" s="20" customFormat="1" x14ac:dyDescent="0.2">
      <c r="A28" s="17" t="s">
        <v>220</v>
      </c>
      <c r="B28" s="18" t="str">
        <f t="shared" si="0"/>
        <v>A08813810D</v>
      </c>
      <c r="C28" s="18" t="str">
        <f t="shared" si="12"/>
        <v>match</v>
      </c>
      <c r="D28" s="17" t="s">
        <v>221</v>
      </c>
      <c r="E28" s="19">
        <v>5.2777399999999997</v>
      </c>
      <c r="F28" s="19">
        <v>52.209220000000002</v>
      </c>
      <c r="G28" s="20" t="str">
        <f t="shared" si="13"/>
        <v>Portaal</v>
      </c>
      <c r="H28" s="20" t="str">
        <f t="shared" si="3"/>
        <v>ProRail</v>
      </c>
      <c r="I28" s="20" t="str">
        <f t="shared" si="4"/>
        <v>Single site landlord</v>
      </c>
      <c r="J28" s="20" t="str">
        <f t="shared" si="5"/>
        <v>RIB (ProRail??)</v>
      </c>
      <c r="K28" s="20" t="str">
        <f t="shared" si="6"/>
        <v>NE003RD0311</v>
      </c>
      <c r="L28" s="20" t="str">
        <f t="shared" si="7"/>
        <v>9359</v>
      </c>
      <c r="M28" s="20" t="str">
        <f t="shared" si="8"/>
        <v>G. VD Veenlaan / Zandheuvelweg</v>
      </c>
      <c r="N28" s="20" t="str">
        <f t="shared" si="9"/>
        <v>3743 JA</v>
      </c>
      <c r="O28" s="20" t="str">
        <f t="shared" si="10"/>
        <v>Emplacement Baarn</v>
      </c>
      <c r="P28" s="20" t="s">
        <v>2324</v>
      </c>
      <c r="R28" s="20">
        <f t="shared" si="11"/>
        <v>11.3</v>
      </c>
    </row>
    <row r="29" spans="1:18" s="20" customFormat="1" x14ac:dyDescent="0.2">
      <c r="A29" s="17" t="s">
        <v>227</v>
      </c>
      <c r="B29" s="18" t="str">
        <f t="shared" si="0"/>
        <v>A08813910D</v>
      </c>
      <c r="C29" s="18" t="str">
        <f t="shared" si="12"/>
        <v>match</v>
      </c>
      <c r="D29" s="17" t="s">
        <v>228</v>
      </c>
      <c r="E29" s="19">
        <v>5.2201370000000002</v>
      </c>
      <c r="F29" s="19">
        <v>52.215909000000003</v>
      </c>
      <c r="G29" s="20" t="str">
        <f t="shared" si="13"/>
        <v>Portaal</v>
      </c>
      <c r="H29" s="20" t="str">
        <f t="shared" si="3"/>
        <v>ProRail</v>
      </c>
      <c r="I29" s="20" t="str">
        <f t="shared" si="4"/>
        <v>ProRail</v>
      </c>
      <c r="J29" s="20">
        <f t="shared" si="5"/>
        <v>0</v>
      </c>
      <c r="K29" s="20" t="str">
        <f t="shared" si="6"/>
        <v>NE003RD0324</v>
      </c>
      <c r="L29" s="20" t="str">
        <f t="shared" si="7"/>
        <v>9365</v>
      </c>
      <c r="M29" s="20" t="str">
        <f t="shared" si="8"/>
        <v>Docter Albert Schweitzerweg</v>
      </c>
      <c r="N29" s="20" t="str">
        <f t="shared" si="9"/>
        <v>3744 MG</v>
      </c>
      <c r="O29" s="20" t="str">
        <f t="shared" si="10"/>
        <v>Baanvak Hilversum Baarn ( Baarn)</v>
      </c>
      <c r="P29" s="20" t="s">
        <v>2324</v>
      </c>
      <c r="R29" s="20">
        <f t="shared" si="11"/>
        <v>11.3</v>
      </c>
    </row>
    <row r="30" spans="1:18" s="20" customFormat="1" x14ac:dyDescent="0.2">
      <c r="A30" s="17" t="s">
        <v>234</v>
      </c>
      <c r="B30" s="18" t="str">
        <f t="shared" si="0"/>
        <v>A09113210A</v>
      </c>
      <c r="C30" s="18" t="str">
        <f t="shared" si="12"/>
        <v>match</v>
      </c>
      <c r="D30" s="17" t="s">
        <v>235</v>
      </c>
      <c r="E30" s="19">
        <v>5.272526</v>
      </c>
      <c r="F30" s="19">
        <v>52.148530000000001</v>
      </c>
      <c r="G30" s="20" t="str">
        <f t="shared" si="13"/>
        <v>Hoogspanningsmast</v>
      </c>
      <c r="H30" s="20" t="str">
        <f t="shared" si="3"/>
        <v>Derden</v>
      </c>
      <c r="I30" s="20" t="str">
        <f t="shared" si="4"/>
        <v>Novec</v>
      </c>
      <c r="J30" s="20" t="str">
        <f t="shared" si="5"/>
        <v>Gemeente Soest</v>
      </c>
      <c r="K30" s="20" t="str">
        <f t="shared" si="6"/>
        <v>NE003RD0296</v>
      </c>
      <c r="L30" s="20" t="str">
        <f t="shared" si="7"/>
        <v>9477</v>
      </c>
      <c r="M30" s="20" t="str">
        <f t="shared" si="8"/>
        <v>Berkenlaantje HVP 47</v>
      </c>
      <c r="N30" s="20" t="str">
        <f t="shared" si="9"/>
        <v>3768 MJ</v>
      </c>
      <c r="O30" s="20" t="str">
        <f t="shared" si="10"/>
        <v>Soest</v>
      </c>
      <c r="P30" s="20" t="s">
        <v>2324</v>
      </c>
      <c r="R30" s="20">
        <f t="shared" si="11"/>
        <v>30</v>
      </c>
    </row>
    <row r="31" spans="1:18" s="20" customFormat="1" x14ac:dyDescent="0.2">
      <c r="A31" s="17" t="s">
        <v>2327</v>
      </c>
      <c r="B31" s="18" t="e">
        <f t="shared" si="0"/>
        <v>#N/A</v>
      </c>
      <c r="C31" s="18"/>
      <c r="D31" s="17" t="s">
        <v>2328</v>
      </c>
      <c r="E31" s="19">
        <v>5.094722</v>
      </c>
      <c r="F31" s="19">
        <v>52.098674000000003</v>
      </c>
      <c r="G31" s="20" t="s">
        <v>13</v>
      </c>
      <c r="H31" s="20" t="s">
        <v>19</v>
      </c>
      <c r="I31" s="20" t="str">
        <f t="shared" si="4"/>
        <v>ProRail</v>
      </c>
      <c r="J31" s="20">
        <f t="shared" si="5"/>
        <v>0</v>
      </c>
      <c r="P31" s="20" t="s">
        <v>2324</v>
      </c>
      <c r="R31" s="20">
        <f t="shared" si="11"/>
        <v>38</v>
      </c>
    </row>
    <row r="32" spans="1:18" s="20" customFormat="1" x14ac:dyDescent="0.2">
      <c r="A32" s="17" t="s">
        <v>2329</v>
      </c>
      <c r="B32" s="18" t="e">
        <f t="shared" si="0"/>
        <v>#N/A</v>
      </c>
      <c r="C32" s="18"/>
      <c r="D32" s="17" t="s">
        <v>2330</v>
      </c>
      <c r="E32" s="19">
        <v>5.094722</v>
      </c>
      <c r="F32" s="19">
        <v>52.098674000000003</v>
      </c>
      <c r="G32" s="20" t="s">
        <v>13</v>
      </c>
      <c r="H32" s="20" t="s">
        <v>19</v>
      </c>
      <c r="I32" s="20" t="str">
        <f t="shared" si="4"/>
        <v>ProRail</v>
      </c>
      <c r="J32" s="20">
        <f t="shared" si="5"/>
        <v>0</v>
      </c>
      <c r="P32" s="20" t="s">
        <v>2324</v>
      </c>
      <c r="R32" s="20">
        <f t="shared" si="11"/>
        <v>38</v>
      </c>
    </row>
    <row r="33" spans="1:18" s="20" customFormat="1" x14ac:dyDescent="0.2">
      <c r="A33" s="17" t="s">
        <v>251</v>
      </c>
      <c r="B33" s="18" t="str">
        <f t="shared" si="0"/>
        <v>A09510910C</v>
      </c>
      <c r="C33" s="18" t="str">
        <f>IF(A33=B33,"match","Verschillend")</f>
        <v>match</v>
      </c>
      <c r="D33" s="17" t="s">
        <v>252</v>
      </c>
      <c r="E33" s="19">
        <v>5.1849100000000004</v>
      </c>
      <c r="F33" s="19">
        <v>52.200209999999998</v>
      </c>
      <c r="G33" s="20" t="str">
        <f>VLOOKUP(A33,sitesNAW,8,FALSE)</f>
        <v>Greenfield</v>
      </c>
      <c r="H33" s="20" t="str">
        <f t="shared" si="3"/>
        <v>NS</v>
      </c>
      <c r="I33" s="20" t="str">
        <f t="shared" si="4"/>
        <v>Novec</v>
      </c>
      <c r="J33" s="20">
        <f t="shared" si="5"/>
        <v>0</v>
      </c>
      <c r="K33" s="20" t="str">
        <f t="shared" si="6"/>
        <v>NE003RD0316</v>
      </c>
      <c r="L33" s="20" t="str">
        <f t="shared" si="7"/>
        <v>7077</v>
      </c>
      <c r="M33" s="20" t="str">
        <f t="shared" si="8"/>
        <v>Maartensdijkseweg</v>
      </c>
      <c r="N33" s="20" t="str">
        <f t="shared" si="9"/>
        <v>1213 RG</v>
      </c>
      <c r="O33" s="20" t="str">
        <f t="shared" si="10"/>
        <v>Hilversum</v>
      </c>
      <c r="P33" s="20" t="s">
        <v>2324</v>
      </c>
      <c r="R33" s="20">
        <f t="shared" si="11"/>
        <v>38.5</v>
      </c>
    </row>
    <row r="34" spans="1:18" s="20" customFormat="1" x14ac:dyDescent="0.2">
      <c r="A34" s="17" t="s">
        <v>258</v>
      </c>
      <c r="B34" s="18" t="str">
        <f t="shared" si="0"/>
        <v>A10912110B</v>
      </c>
      <c r="C34" s="18" t="str">
        <f>IF(A34=B34,"match","Verschillend")</f>
        <v>match</v>
      </c>
      <c r="D34" s="17" t="s">
        <v>259</v>
      </c>
      <c r="E34" s="19">
        <v>5.5529900000000003</v>
      </c>
      <c r="F34" s="19">
        <v>52.023850000000003</v>
      </c>
      <c r="G34" s="20" t="str">
        <f>VLOOKUP(A34,sitesNAW,8,FALSE)</f>
        <v>Rooftop</v>
      </c>
      <c r="H34" s="20" t="str">
        <f t="shared" si="3"/>
        <v>Derden</v>
      </c>
      <c r="I34" s="20" t="str">
        <f t="shared" si="4"/>
        <v>Single site landlord</v>
      </c>
      <c r="J34" s="20" t="str">
        <f t="shared" si="5"/>
        <v>Stichting Patrimonium Woonservice</v>
      </c>
      <c r="K34" s="20" t="str">
        <f t="shared" si="6"/>
        <v>NE003RD0054</v>
      </c>
      <c r="L34" s="20" t="str">
        <f t="shared" si="7"/>
        <v>3793</v>
      </c>
      <c r="M34" s="20" t="str">
        <f t="shared" si="8"/>
        <v>Duivenwal 106-160</v>
      </c>
      <c r="N34" s="20" t="str">
        <f t="shared" si="9"/>
        <v>3901 ZA</v>
      </c>
      <c r="O34" s="20" t="str">
        <f t="shared" si="10"/>
        <v>Veenendaal</v>
      </c>
      <c r="P34" s="20" t="s">
        <v>2324</v>
      </c>
      <c r="R34" s="20">
        <f t="shared" si="11"/>
        <v>34.200000000000003</v>
      </c>
    </row>
    <row r="35" spans="1:18" s="20" customFormat="1" x14ac:dyDescent="0.2">
      <c r="A35" s="17" t="s">
        <v>264</v>
      </c>
      <c r="B35" s="18" t="str">
        <f t="shared" si="0"/>
        <v>A11710610B</v>
      </c>
      <c r="C35" s="18" t="str">
        <f>IF(A35=B35,"match","Verschillend")</f>
        <v>match</v>
      </c>
      <c r="D35" s="17" t="s">
        <v>265</v>
      </c>
      <c r="E35" s="19">
        <v>5.1713500000000003</v>
      </c>
      <c r="F35" s="19">
        <v>52.0304</v>
      </c>
      <c r="G35" s="20" t="str">
        <f>VLOOKUP(A35,sitesNAW,8,FALSE)</f>
        <v>Indoor</v>
      </c>
      <c r="H35" s="20" t="str">
        <f t="shared" si="3"/>
        <v>Derden</v>
      </c>
      <c r="I35" s="20" t="str">
        <f t="shared" si="4"/>
        <v>Single site landlord</v>
      </c>
      <c r="J35" s="20" t="str">
        <f t="shared" si="5"/>
        <v>Dekker Onroerend Goed Beheer</v>
      </c>
      <c r="K35" s="20" t="str">
        <f t="shared" si="6"/>
        <v>NE003RD0016</v>
      </c>
      <c r="L35" s="20" t="str">
        <f t="shared" si="7"/>
        <v>7073</v>
      </c>
      <c r="M35" s="20" t="str">
        <f t="shared" si="8"/>
        <v>Standerdmolen 8</v>
      </c>
      <c r="N35" s="20" t="str">
        <f t="shared" si="9"/>
        <v>3995 AA</v>
      </c>
      <c r="O35" s="20" t="str">
        <f t="shared" si="10"/>
        <v>Houten</v>
      </c>
      <c r="P35" s="20" t="s">
        <v>2324</v>
      </c>
      <c r="R35" s="20">
        <f t="shared" si="11"/>
        <v>19.5</v>
      </c>
    </row>
    <row r="36" spans="1:18" s="20" customFormat="1" x14ac:dyDescent="0.2">
      <c r="A36" s="17" t="s">
        <v>2331</v>
      </c>
      <c r="B36" s="18" t="e">
        <f t="shared" si="0"/>
        <v>#N/A</v>
      </c>
      <c r="C36" s="18"/>
      <c r="D36" s="17" t="s">
        <v>2332</v>
      </c>
      <c r="E36" s="19">
        <v>5.206798</v>
      </c>
      <c r="F36" s="19">
        <v>51.968519999999998</v>
      </c>
      <c r="G36" s="20" t="s">
        <v>4</v>
      </c>
      <c r="H36" s="20" t="s">
        <v>7</v>
      </c>
      <c r="I36" s="20" t="e">
        <f t="shared" si="4"/>
        <v>#N/A</v>
      </c>
      <c r="J36" s="20" t="e">
        <f t="shared" si="5"/>
        <v>#N/A</v>
      </c>
      <c r="P36" s="20" t="s">
        <v>2324</v>
      </c>
      <c r="R36" s="20">
        <f t="shared" si="11"/>
        <v>26.4</v>
      </c>
    </row>
    <row r="37" spans="1:18" s="20" customFormat="1" x14ac:dyDescent="0.2">
      <c r="A37" s="17" t="s">
        <v>276</v>
      </c>
      <c r="B37" s="18" t="str">
        <f t="shared" si="0"/>
        <v>A12811210D</v>
      </c>
      <c r="C37" s="18" t="str">
        <f t="shared" ref="C37:C68" si="14">IF(A37=B37,"match","Verschillend")</f>
        <v>match</v>
      </c>
      <c r="D37" s="17" t="s">
        <v>277</v>
      </c>
      <c r="E37" s="19">
        <v>5.0770099999999996</v>
      </c>
      <c r="F37" s="19">
        <v>52.31176</v>
      </c>
      <c r="G37" s="20" t="str">
        <f t="shared" ref="G37:G42" si="15">VLOOKUP(A37,sitesNAW,8,FALSE)</f>
        <v>Hoogspanningsmast</v>
      </c>
      <c r="H37" s="20" t="str">
        <f t="shared" si="3"/>
        <v>Derden</v>
      </c>
      <c r="I37" s="20" t="str">
        <f t="shared" si="4"/>
        <v>Novec</v>
      </c>
      <c r="J37" s="20" t="str">
        <f t="shared" si="5"/>
        <v>Particulier</v>
      </c>
      <c r="K37" s="20" t="str">
        <f t="shared" si="6"/>
        <v>NE003RD0276</v>
      </c>
      <c r="L37" s="20" t="str">
        <f t="shared" si="7"/>
        <v>9493</v>
      </c>
      <c r="M37" s="20" t="str">
        <f t="shared" si="8"/>
        <v>Reaalpolderweg - HVP nr. 17</v>
      </c>
      <c r="N37" s="20" t="str">
        <f t="shared" si="9"/>
        <v>1381 HZ</v>
      </c>
      <c r="O37" s="20" t="str">
        <f t="shared" si="10"/>
        <v>Weesp</v>
      </c>
      <c r="P37" s="20" t="s">
        <v>2324</v>
      </c>
      <c r="R37" s="20">
        <f t="shared" si="11"/>
        <v>18.7</v>
      </c>
    </row>
    <row r="38" spans="1:18" s="20" customFormat="1" x14ac:dyDescent="0.2">
      <c r="A38" s="17" t="s">
        <v>282</v>
      </c>
      <c r="B38" s="18" t="str">
        <f t="shared" si="0"/>
        <v>A13300120A</v>
      </c>
      <c r="C38" s="18" t="str">
        <f t="shared" si="14"/>
        <v>match</v>
      </c>
      <c r="D38" s="17" t="s">
        <v>283</v>
      </c>
      <c r="E38" s="19">
        <v>4.5636150000000004</v>
      </c>
      <c r="F38" s="19">
        <v>52.240771000000002</v>
      </c>
      <c r="G38" s="20" t="str">
        <f t="shared" si="15"/>
        <v>Hoogspanningsmast</v>
      </c>
      <c r="H38" s="20" t="str">
        <f t="shared" si="3"/>
        <v>Derden</v>
      </c>
      <c r="I38" s="20" t="str">
        <f t="shared" si="4"/>
        <v>Novec</v>
      </c>
      <c r="J38" s="20" t="str">
        <f t="shared" si="5"/>
        <v>Gemeente Lisse</v>
      </c>
      <c r="K38" s="20" t="str">
        <f t="shared" si="6"/>
        <v>NE003RD0214</v>
      </c>
      <c r="L38" s="20" t="str">
        <f t="shared" si="7"/>
        <v>9329</v>
      </c>
      <c r="M38" s="20" t="str">
        <f t="shared" si="8"/>
        <v>Vrijheidstraat thv 30  - HVP nr. 36</v>
      </c>
      <c r="N38" s="20" t="str">
        <f t="shared" si="9"/>
        <v>2162 JP</v>
      </c>
      <c r="O38" s="20" t="str">
        <f t="shared" si="10"/>
        <v>Buitenkaag (Lisse)</v>
      </c>
      <c r="P38" s="20" t="s">
        <v>2324</v>
      </c>
      <c r="R38" s="20">
        <f t="shared" si="11"/>
        <v>41</v>
      </c>
    </row>
    <row r="39" spans="1:18" s="20" customFormat="1" x14ac:dyDescent="0.2">
      <c r="A39" s="17" t="s">
        <v>289</v>
      </c>
      <c r="B39" s="18" t="str">
        <f t="shared" si="0"/>
        <v>A13300210D</v>
      </c>
      <c r="C39" s="18" t="str">
        <f t="shared" si="14"/>
        <v>match</v>
      </c>
      <c r="D39" s="17" t="s">
        <v>290</v>
      </c>
      <c r="E39" s="19">
        <v>4.7019887000000002</v>
      </c>
      <c r="F39" s="19">
        <v>52.29340363</v>
      </c>
      <c r="G39" s="20" t="str">
        <f t="shared" si="15"/>
        <v>Rooftop</v>
      </c>
      <c r="H39" s="20" t="str">
        <f t="shared" si="3"/>
        <v>Derden</v>
      </c>
      <c r="I39" s="20" t="str">
        <f t="shared" si="4"/>
        <v>Single site landlord</v>
      </c>
      <c r="J39" s="20" t="str">
        <f t="shared" si="5"/>
        <v>FN2 BV</v>
      </c>
      <c r="K39" s="20" t="str">
        <f t="shared" si="6"/>
        <v>NE003RD0211</v>
      </c>
      <c r="L39" s="20" t="str">
        <f t="shared" si="7"/>
        <v>6027</v>
      </c>
      <c r="M39" s="20" t="str">
        <f t="shared" si="8"/>
        <v>Scorpius 1</v>
      </c>
      <c r="N39" s="20" t="str">
        <f t="shared" si="9"/>
        <v>2132 LR</v>
      </c>
      <c r="O39" s="20" t="str">
        <f t="shared" si="10"/>
        <v>Hoofddorp</v>
      </c>
      <c r="P39" s="20" t="s">
        <v>2324</v>
      </c>
      <c r="R39" s="20">
        <f t="shared" si="11"/>
        <v>43</v>
      </c>
    </row>
    <row r="40" spans="1:18" s="20" customFormat="1" x14ac:dyDescent="0.2">
      <c r="A40" s="17" t="s">
        <v>296</v>
      </c>
      <c r="B40" s="18" t="str">
        <f t="shared" si="0"/>
        <v>A13300310A</v>
      </c>
      <c r="C40" s="18" t="str">
        <f t="shared" si="14"/>
        <v>match</v>
      </c>
      <c r="D40" s="17" t="s">
        <v>297</v>
      </c>
      <c r="E40" s="19">
        <v>4.763738</v>
      </c>
      <c r="F40" s="19">
        <v>52.310765000000004</v>
      </c>
      <c r="G40" s="20" t="str">
        <f t="shared" si="15"/>
        <v>Tunnel</v>
      </c>
      <c r="H40" s="20" t="str">
        <f t="shared" si="3"/>
        <v>ProRail</v>
      </c>
      <c r="I40" s="20" t="str">
        <f t="shared" si="4"/>
        <v>ProRail</v>
      </c>
      <c r="J40" s="20">
        <f t="shared" si="5"/>
        <v>0</v>
      </c>
      <c r="K40" s="20" t="str">
        <f t="shared" si="6"/>
        <v>NE003GD0010</v>
      </c>
      <c r="L40" s="20" t="str">
        <f t="shared" si="7"/>
        <v/>
      </c>
      <c r="M40" s="20" t="str">
        <f t="shared" si="8"/>
        <v>Aankomstpassage</v>
      </c>
      <c r="N40" s="20" t="str">
        <f t="shared" si="9"/>
        <v>2132 MP</v>
      </c>
      <c r="O40" s="20" t="str">
        <f t="shared" si="10"/>
        <v>Haarlemmermeer</v>
      </c>
      <c r="P40" s="20" t="s">
        <v>2324</v>
      </c>
      <c r="R40" s="20">
        <f t="shared" si="11"/>
        <v>10</v>
      </c>
    </row>
    <row r="41" spans="1:18" s="20" customFormat="1" x14ac:dyDescent="0.2">
      <c r="A41" s="17" t="s">
        <v>302</v>
      </c>
      <c r="B41" s="18" t="str">
        <f t="shared" si="0"/>
        <v>A13300410A</v>
      </c>
      <c r="C41" s="18" t="str">
        <f t="shared" si="14"/>
        <v>match</v>
      </c>
      <c r="D41" s="17" t="s">
        <v>303</v>
      </c>
      <c r="E41" s="19">
        <v>4.80945</v>
      </c>
      <c r="F41" s="19">
        <v>52.337679999999999</v>
      </c>
      <c r="G41" s="20" t="str">
        <f t="shared" si="15"/>
        <v>Reclamemast</v>
      </c>
      <c r="H41" s="20" t="str">
        <f t="shared" si="3"/>
        <v>Derden</v>
      </c>
      <c r="I41" s="20" t="str">
        <f t="shared" si="4"/>
        <v>Single site landlord</v>
      </c>
      <c r="J41" s="20" t="str">
        <f t="shared" si="5"/>
        <v>Spectate BV</v>
      </c>
      <c r="K41" s="20" t="str">
        <f t="shared" si="6"/>
        <v>NE003RD0253</v>
      </c>
      <c r="L41" s="20" t="str">
        <f t="shared" si="7"/>
        <v>6338</v>
      </c>
      <c r="M41" s="20" t="str">
        <f t="shared" si="8"/>
        <v>Sloterweg 1043</v>
      </c>
      <c r="N41" s="20" t="str">
        <f t="shared" si="9"/>
        <v>1066 CC</v>
      </c>
      <c r="O41" s="20" t="str">
        <f t="shared" si="10"/>
        <v>Amsterdam</v>
      </c>
      <c r="P41" s="20" t="s">
        <v>2324</v>
      </c>
      <c r="R41" s="20">
        <f t="shared" si="11"/>
        <v>26.2</v>
      </c>
    </row>
    <row r="42" spans="1:18" s="20" customFormat="1" x14ac:dyDescent="0.2">
      <c r="A42" s="17" t="s">
        <v>308</v>
      </c>
      <c r="B42" s="18" t="str">
        <f t="shared" si="0"/>
        <v>A13512310F</v>
      </c>
      <c r="C42" s="18" t="str">
        <f t="shared" si="14"/>
        <v>match</v>
      </c>
      <c r="D42" s="17" t="s">
        <v>309</v>
      </c>
      <c r="E42" s="19">
        <v>5.2361899999999997</v>
      </c>
      <c r="F42" s="19">
        <v>52.351300000000002</v>
      </c>
      <c r="G42" s="20" t="str">
        <f t="shared" si="15"/>
        <v>Greenfield</v>
      </c>
      <c r="H42" s="20" t="str">
        <f t="shared" si="3"/>
        <v>Derden</v>
      </c>
      <c r="I42" s="20" t="str">
        <f t="shared" si="4"/>
        <v>Cellnex</v>
      </c>
      <c r="J42" s="20">
        <f t="shared" si="5"/>
        <v>0</v>
      </c>
      <c r="K42" s="20" t="str">
        <f t="shared" si="6"/>
        <v>NE003RD0263</v>
      </c>
      <c r="L42" s="20" t="str">
        <f t="shared" si="7"/>
        <v>3481</v>
      </c>
      <c r="M42" s="20" t="str">
        <f t="shared" si="8"/>
        <v>Oude Waterlandseweg</v>
      </c>
      <c r="N42" s="20" t="str">
        <f t="shared" si="9"/>
        <v>1358 HH</v>
      </c>
      <c r="O42" s="20" t="str">
        <f t="shared" si="10"/>
        <v>Almere Haven</v>
      </c>
      <c r="P42" s="20" t="s">
        <v>2324</v>
      </c>
      <c r="R42" s="20">
        <f t="shared" si="11"/>
        <v>41</v>
      </c>
    </row>
    <row r="43" spans="1:18" s="20" customFormat="1" x14ac:dyDescent="0.2">
      <c r="A43" s="17" t="s">
        <v>315</v>
      </c>
      <c r="B43" s="18" t="str">
        <f t="shared" si="0"/>
        <v>A13512410A</v>
      </c>
      <c r="C43" s="18" t="str">
        <f t="shared" si="14"/>
        <v>match</v>
      </c>
      <c r="D43" s="17" t="s">
        <v>316</v>
      </c>
      <c r="E43" s="19">
        <v>5.3722589999999997</v>
      </c>
      <c r="F43" s="19">
        <v>52.414892000000002</v>
      </c>
      <c r="G43" s="20" t="s">
        <v>9</v>
      </c>
      <c r="H43" s="20" t="s">
        <v>7</v>
      </c>
      <c r="I43" s="20" t="e">
        <f t="shared" si="4"/>
        <v>#N/A</v>
      </c>
      <c r="J43" s="20" t="e">
        <f t="shared" si="5"/>
        <v>#N/A</v>
      </c>
      <c r="P43" s="20" t="s">
        <v>2324</v>
      </c>
      <c r="R43" s="20">
        <f t="shared" si="11"/>
        <v>47.9</v>
      </c>
    </row>
    <row r="44" spans="1:18" s="20" customFormat="1" x14ac:dyDescent="0.2">
      <c r="A44" s="17" t="s">
        <v>317</v>
      </c>
      <c r="B44" s="18" t="str">
        <f t="shared" si="0"/>
        <v>A13512510A</v>
      </c>
      <c r="C44" s="18" t="str">
        <f t="shared" si="14"/>
        <v>match</v>
      </c>
      <c r="D44" s="17" t="s">
        <v>318</v>
      </c>
      <c r="E44" s="19">
        <v>5.47614</v>
      </c>
      <c r="F44" s="19">
        <v>52.494979999999998</v>
      </c>
      <c r="G44" s="20" t="str">
        <f t="shared" ref="G44:G49" si="16">VLOOKUP(A44,sitesNAW,8,FALSE)</f>
        <v>Greenfield</v>
      </c>
      <c r="H44" s="20" t="str">
        <f t="shared" si="3"/>
        <v>Derden</v>
      </c>
      <c r="I44" s="20" t="str">
        <f t="shared" si="4"/>
        <v>Cellnex</v>
      </c>
      <c r="J44" s="20">
        <f t="shared" si="5"/>
        <v>0</v>
      </c>
      <c r="K44" s="20" t="str">
        <f t="shared" si="6"/>
        <v>NE003RD0097</v>
      </c>
      <c r="L44" s="20" t="str">
        <f t="shared" si="7"/>
        <v>3243</v>
      </c>
      <c r="M44" s="20" t="str">
        <f t="shared" si="8"/>
        <v>Middendreef 298</v>
      </c>
      <c r="N44" s="20" t="str">
        <f t="shared" si="9"/>
        <v>8233 GS</v>
      </c>
      <c r="O44" s="20" t="str">
        <f t="shared" si="10"/>
        <v>Lelystad</v>
      </c>
      <c r="P44" s="20" t="s">
        <v>2324</v>
      </c>
      <c r="R44" s="20">
        <f t="shared" si="11"/>
        <v>30.4</v>
      </c>
    </row>
    <row r="45" spans="1:18" s="20" customFormat="1" x14ac:dyDescent="0.2">
      <c r="A45" s="17" t="s">
        <v>323</v>
      </c>
      <c r="B45" s="18" t="str">
        <f t="shared" si="0"/>
        <v>A13513610A</v>
      </c>
      <c r="C45" s="18" t="str">
        <f t="shared" si="14"/>
        <v>match</v>
      </c>
      <c r="D45" s="17" t="s">
        <v>324</v>
      </c>
      <c r="E45" s="19">
        <v>5.4864899999999999</v>
      </c>
      <c r="F45" s="19">
        <v>52.548250000000003</v>
      </c>
      <c r="G45" s="20" t="str">
        <f t="shared" si="16"/>
        <v>Windmolen</v>
      </c>
      <c r="H45" s="20" t="str">
        <f t="shared" si="3"/>
        <v>Derden</v>
      </c>
      <c r="I45" s="20" t="str">
        <f t="shared" si="4"/>
        <v>Single site landlord</v>
      </c>
      <c r="J45" s="20" t="str">
        <f t="shared" si="5"/>
        <v>Hoving projecten</v>
      </c>
      <c r="K45" s="20" t="str">
        <f t="shared" si="6"/>
        <v>NE003RD0201</v>
      </c>
      <c r="L45" s="20" t="str">
        <f t="shared" si="7"/>
        <v>1389</v>
      </c>
      <c r="M45" s="20" t="str">
        <f t="shared" si="8"/>
        <v>Zuigerplasdreef 2</v>
      </c>
      <c r="N45" s="20" t="str">
        <f t="shared" si="9"/>
        <v>8222 RA</v>
      </c>
      <c r="O45" s="20" t="str">
        <f t="shared" si="10"/>
        <v>Lelystad</v>
      </c>
      <c r="P45" s="20" t="s">
        <v>2324</v>
      </c>
      <c r="R45" s="20">
        <f t="shared" si="11"/>
        <v>19.5</v>
      </c>
    </row>
    <row r="46" spans="1:18" s="20" customFormat="1" x14ac:dyDescent="0.2">
      <c r="A46" s="17" t="s">
        <v>329</v>
      </c>
      <c r="B46" s="18" t="str">
        <f t="shared" si="0"/>
        <v>A13903510A</v>
      </c>
      <c r="C46" s="18" t="str">
        <f t="shared" si="14"/>
        <v>match</v>
      </c>
      <c r="D46" s="17" t="s">
        <v>330</v>
      </c>
      <c r="E46" s="19">
        <v>4.8147500000000001</v>
      </c>
      <c r="F46" s="19">
        <v>52.427660000000003</v>
      </c>
      <c r="G46" s="20" t="s">
        <v>3</v>
      </c>
      <c r="H46" s="20" t="str">
        <f t="shared" si="3"/>
        <v>ProRail</v>
      </c>
      <c r="I46" s="20" t="str">
        <f t="shared" si="4"/>
        <v>ProRail</v>
      </c>
      <c r="J46" s="20">
        <f t="shared" si="5"/>
        <v>0</v>
      </c>
      <c r="K46" s="20" t="str">
        <f t="shared" si="6"/>
        <v>AD003S7220E</v>
      </c>
      <c r="L46" s="20" t="str">
        <f t="shared" si="7"/>
        <v/>
      </c>
      <c r="M46" s="20" t="str">
        <f t="shared" si="8"/>
        <v>Gerrit Bolkade</v>
      </c>
      <c r="N46" s="20" t="str">
        <f t="shared" si="9"/>
        <v>1507 BR</v>
      </c>
      <c r="O46" s="20" t="str">
        <f t="shared" si="10"/>
        <v>Zaandam</v>
      </c>
      <c r="P46" s="20" t="s">
        <v>2324</v>
      </c>
      <c r="R46" s="20">
        <f t="shared" si="11"/>
        <v>5</v>
      </c>
    </row>
    <row r="47" spans="1:18" s="20" customFormat="1" x14ac:dyDescent="0.2">
      <c r="A47" s="17" t="s">
        <v>334</v>
      </c>
      <c r="B47" s="18" t="str">
        <f t="shared" si="0"/>
        <v>A14400510C</v>
      </c>
      <c r="C47" s="18" t="str">
        <f t="shared" si="14"/>
        <v>match</v>
      </c>
      <c r="D47" s="17" t="s">
        <v>335</v>
      </c>
      <c r="E47" s="19">
        <v>4.8886799999999999</v>
      </c>
      <c r="F47" s="19">
        <v>52.335099999999997</v>
      </c>
      <c r="G47" s="20" t="str">
        <f t="shared" si="16"/>
        <v>Rooftop</v>
      </c>
      <c r="H47" s="20" t="str">
        <f t="shared" si="3"/>
        <v>Derden</v>
      </c>
      <c r="I47" s="20" t="str">
        <f t="shared" si="4"/>
        <v>Single site landlord</v>
      </c>
      <c r="J47" s="20" t="str">
        <f t="shared" si="5"/>
        <v>Holiday Inns BV</v>
      </c>
      <c r="K47" s="20" t="str">
        <f t="shared" si="6"/>
        <v>NE003RD0283</v>
      </c>
      <c r="L47" s="20" t="str">
        <f t="shared" si="7"/>
        <v>9439</v>
      </c>
      <c r="M47" s="20" t="str">
        <f t="shared" si="8"/>
        <v>De Boelelaan 2</v>
      </c>
      <c r="N47" s="20" t="str">
        <f t="shared" si="9"/>
        <v>1083 HJ</v>
      </c>
      <c r="O47" s="20" t="str">
        <f t="shared" si="10"/>
        <v>Amsterdam</v>
      </c>
      <c r="P47" s="20" t="s">
        <v>2324</v>
      </c>
      <c r="R47" s="20">
        <f t="shared" si="11"/>
        <v>49.3</v>
      </c>
    </row>
    <row r="48" spans="1:18" s="20" customFormat="1" x14ac:dyDescent="0.2">
      <c r="A48" s="17" t="s">
        <v>340</v>
      </c>
      <c r="B48" s="18" t="str">
        <f t="shared" si="0"/>
        <v>A16100210A</v>
      </c>
      <c r="C48" s="18" t="str">
        <f t="shared" si="14"/>
        <v>match</v>
      </c>
      <c r="D48" s="17" t="s">
        <v>341</v>
      </c>
      <c r="E48" s="19">
        <v>5.6016769999999996</v>
      </c>
      <c r="F48" s="19">
        <v>52.548696</v>
      </c>
      <c r="G48" s="20" t="str">
        <f t="shared" si="16"/>
        <v>Greenfield</v>
      </c>
      <c r="H48" s="20" t="str">
        <f t="shared" si="3"/>
        <v>ProRail</v>
      </c>
      <c r="I48" s="20" t="str">
        <f t="shared" si="4"/>
        <v>ProRail</v>
      </c>
      <c r="J48" s="52" t="str">
        <f t="shared" si="4"/>
        <v>ProRail</v>
      </c>
      <c r="K48" s="20" t="str">
        <f t="shared" si="6"/>
        <v>NE003GD0021</v>
      </c>
      <c r="L48" s="20" t="str">
        <f t="shared" si="7"/>
        <v>9360</v>
      </c>
      <c r="M48" s="20" t="str">
        <f t="shared" si="8"/>
        <v>Vuursteenweg t.h.v 32</v>
      </c>
      <c r="N48" s="20" t="str">
        <f t="shared" si="9"/>
        <v>8255 PR</v>
      </c>
      <c r="O48" s="20" t="str">
        <f t="shared" si="10"/>
        <v>Swifterbant</v>
      </c>
      <c r="P48" s="20" t="s">
        <v>2333</v>
      </c>
      <c r="R48" s="20">
        <f t="shared" si="11"/>
        <v>20</v>
      </c>
    </row>
    <row r="49" spans="1:18" s="20" customFormat="1" x14ac:dyDescent="0.2">
      <c r="A49" s="17" t="s">
        <v>346</v>
      </c>
      <c r="B49" s="18" t="str">
        <f t="shared" si="0"/>
        <v>A16100410A</v>
      </c>
      <c r="C49" s="18" t="str">
        <f t="shared" si="14"/>
        <v>match</v>
      </c>
      <c r="D49" s="17" t="s">
        <v>347</v>
      </c>
      <c r="E49" s="19">
        <v>5.7275329900000003</v>
      </c>
      <c r="F49" s="19">
        <v>52.533838359999997</v>
      </c>
      <c r="G49" s="20" t="str">
        <f t="shared" si="16"/>
        <v>Greenfield</v>
      </c>
      <c r="H49" s="20" t="str">
        <f t="shared" si="3"/>
        <v>ProRail</v>
      </c>
      <c r="I49" s="20" t="str">
        <f t="shared" si="4"/>
        <v>ProRail</v>
      </c>
      <c r="J49" s="52" t="str">
        <f t="shared" si="4"/>
        <v>ProRail</v>
      </c>
      <c r="K49" s="20" t="str">
        <f t="shared" si="6"/>
        <v>NE003GD0020</v>
      </c>
      <c r="L49" s="20" t="str">
        <f t="shared" si="7"/>
        <v>9361</v>
      </c>
      <c r="M49" s="20" t="str">
        <f t="shared" si="8"/>
        <v>Fazantendreef / Ondernemingsweg 30</v>
      </c>
      <c r="N49" s="20" t="str">
        <f t="shared" si="9"/>
        <v>8251 KW</v>
      </c>
      <c r="O49" s="20" t="str">
        <f t="shared" si="10"/>
        <v>Dronten</v>
      </c>
      <c r="P49" s="20" t="s">
        <v>2333</v>
      </c>
      <c r="R49" s="20">
        <f t="shared" si="11"/>
        <v>32</v>
      </c>
    </row>
    <row r="50" spans="1:18" s="20" customFormat="1" x14ac:dyDescent="0.2">
      <c r="A50" s="17" t="s">
        <v>352</v>
      </c>
      <c r="B50" s="18" t="str">
        <f t="shared" si="0"/>
        <v>A16100610B</v>
      </c>
      <c r="C50" s="18" t="str">
        <f t="shared" si="14"/>
        <v>match</v>
      </c>
      <c r="D50" s="17" t="s">
        <v>353</v>
      </c>
      <c r="E50" s="19">
        <v>5.8525752999999998</v>
      </c>
      <c r="F50" s="19">
        <v>52.524702300000001</v>
      </c>
      <c r="G50" s="20" t="s">
        <v>4</v>
      </c>
      <c r="H50" s="20" t="s">
        <v>20</v>
      </c>
      <c r="I50" s="52" t="s">
        <v>20</v>
      </c>
      <c r="J50" s="52" t="s">
        <v>20</v>
      </c>
      <c r="P50" s="20" t="s">
        <v>2333</v>
      </c>
      <c r="R50" s="20">
        <f t="shared" si="11"/>
        <v>28</v>
      </c>
    </row>
    <row r="51" spans="1:18" s="20" customFormat="1" x14ac:dyDescent="0.2">
      <c r="A51" s="17" t="s">
        <v>354</v>
      </c>
      <c r="B51" s="18" t="str">
        <f t="shared" si="0"/>
        <v>A16100810A</v>
      </c>
      <c r="C51" s="18" t="str">
        <f t="shared" si="14"/>
        <v>match</v>
      </c>
      <c r="D51" s="17" t="s">
        <v>355</v>
      </c>
      <c r="E51" s="19">
        <v>5.9437733599999998</v>
      </c>
      <c r="F51" s="19">
        <v>52.511387020000001</v>
      </c>
      <c r="G51" s="20" t="str">
        <f t="shared" ref="G51:G60" si="17">VLOOKUP(A51,sitesNAW,8,FALSE)</f>
        <v>Greenfield</v>
      </c>
      <c r="H51" s="20" t="str">
        <f t="shared" si="3"/>
        <v>ProRail</v>
      </c>
      <c r="I51" s="20" t="str">
        <f t="shared" si="4"/>
        <v>ProRail</v>
      </c>
      <c r="J51" s="52" t="str">
        <f t="shared" si="4"/>
        <v>ProRail</v>
      </c>
      <c r="K51" s="20" t="str">
        <f t="shared" si="6"/>
        <v>NE003GD0018</v>
      </c>
      <c r="L51" s="20" t="str">
        <f t="shared" si="7"/>
        <v>9363</v>
      </c>
      <c r="M51" s="20" t="str">
        <f t="shared" si="8"/>
        <v>Jules van Hasseltweg t.h.v 4</v>
      </c>
      <c r="N51" s="20" t="str">
        <f t="shared" si="9"/>
        <v>8278 AE</v>
      </c>
      <c r="O51" s="20" t="str">
        <f t="shared" si="10"/>
        <v>Kamperveen</v>
      </c>
      <c r="P51" s="20" t="s">
        <v>2333</v>
      </c>
      <c r="R51" s="20">
        <f t="shared" si="11"/>
        <v>20</v>
      </c>
    </row>
    <row r="52" spans="1:18" s="20" customFormat="1" x14ac:dyDescent="0.2">
      <c r="A52" s="17" t="s">
        <v>360</v>
      </c>
      <c r="B52" s="18" t="str">
        <f t="shared" si="0"/>
        <v>A16100910B</v>
      </c>
      <c r="C52" s="18" t="str">
        <f t="shared" si="14"/>
        <v>match</v>
      </c>
      <c r="D52" s="17" t="s">
        <v>362</v>
      </c>
      <c r="E52" s="19">
        <v>6.046691</v>
      </c>
      <c r="F52" s="19">
        <v>52.486815999999997</v>
      </c>
      <c r="G52" s="20" t="str">
        <f t="shared" si="17"/>
        <v>Greenfield</v>
      </c>
      <c r="H52" s="20" t="str">
        <f t="shared" si="3"/>
        <v>ProRail</v>
      </c>
      <c r="I52" s="52" t="s">
        <v>20</v>
      </c>
      <c r="J52" s="52" t="s">
        <v>20</v>
      </c>
      <c r="K52" s="20" t="str">
        <f t="shared" si="6"/>
        <v>NE003GD0016</v>
      </c>
      <c r="L52" s="20" t="str">
        <f t="shared" si="7"/>
        <v>9352</v>
      </c>
      <c r="M52" s="20" t="str">
        <f t="shared" si="8"/>
        <v>Zuiderzeestraatweg t.h.v 28</v>
      </c>
      <c r="N52" s="20" t="str">
        <f t="shared" si="9"/>
        <v>8051 KE</v>
      </c>
      <c r="O52" s="20" t="str">
        <f t="shared" si="10"/>
        <v>Hattem (Netelhorst)</v>
      </c>
      <c r="P52" s="20" t="s">
        <v>2333</v>
      </c>
      <c r="R52" s="20">
        <f t="shared" si="11"/>
        <v>32</v>
      </c>
    </row>
    <row r="53" spans="1:18" s="20" customFormat="1" x14ac:dyDescent="0.2">
      <c r="A53" s="17" t="s">
        <v>368</v>
      </c>
      <c r="B53" s="18" t="str">
        <f t="shared" si="0"/>
        <v>A21601510B</v>
      </c>
      <c r="C53" s="18" t="str">
        <f t="shared" si="14"/>
        <v>match</v>
      </c>
      <c r="D53" s="17" t="s">
        <v>369</v>
      </c>
      <c r="E53" s="19">
        <v>4.90923</v>
      </c>
      <c r="F53" s="19">
        <v>52.676209999999998</v>
      </c>
      <c r="G53" s="20" t="str">
        <f t="shared" si="17"/>
        <v>Kerktoren</v>
      </c>
      <c r="H53" s="20" t="str">
        <f t="shared" si="3"/>
        <v>Derden</v>
      </c>
      <c r="I53" s="20" t="str">
        <f t="shared" si="4"/>
        <v>Single site landlord</v>
      </c>
      <c r="J53" s="20" t="str">
        <f t="shared" si="5"/>
        <v>RK Parochie van de Heilige Sint Victor</v>
      </c>
      <c r="K53" s="20" t="str">
        <f t="shared" si="6"/>
        <v>NE003RD0285</v>
      </c>
      <c r="L53" s="20" t="str">
        <f t="shared" si="7"/>
        <v>9464</v>
      </c>
      <c r="M53" s="20" t="str">
        <f t="shared" si="8"/>
        <v>Dorpstraat 149</v>
      </c>
      <c r="N53" s="20" t="str">
        <f t="shared" si="9"/>
        <v>1713 HE</v>
      </c>
      <c r="O53" s="20" t="str">
        <f t="shared" si="10"/>
        <v>Obdam</v>
      </c>
      <c r="P53" s="20" t="s">
        <v>2324</v>
      </c>
      <c r="R53" s="20">
        <f t="shared" si="11"/>
        <v>19</v>
      </c>
    </row>
    <row r="54" spans="1:18" s="20" customFormat="1" x14ac:dyDescent="0.2">
      <c r="A54" s="17" t="s">
        <v>375</v>
      </c>
      <c r="B54" s="18" t="str">
        <f t="shared" si="0"/>
        <v>A21701620A</v>
      </c>
      <c r="C54" s="18" t="str">
        <f t="shared" si="14"/>
        <v>match</v>
      </c>
      <c r="D54" s="17" t="s">
        <v>376</v>
      </c>
      <c r="E54" s="19">
        <v>5.2793380000000001</v>
      </c>
      <c r="F54" s="19">
        <v>52.693002999999997</v>
      </c>
      <c r="G54" s="20" t="str">
        <f t="shared" si="17"/>
        <v>SV toren</v>
      </c>
      <c r="H54" s="20" t="str">
        <f t="shared" si="3"/>
        <v>Derden</v>
      </c>
      <c r="I54" s="20" t="str">
        <f t="shared" si="4"/>
        <v>Cellnex</v>
      </c>
      <c r="J54" s="20">
        <f t="shared" si="5"/>
        <v>0</v>
      </c>
      <c r="K54" s="20" t="str">
        <f t="shared" si="6"/>
        <v>NE003RD0102</v>
      </c>
      <c r="L54" s="20" t="str">
        <f t="shared" si="7"/>
        <v>0875</v>
      </c>
      <c r="M54" s="20" t="str">
        <f t="shared" si="8"/>
        <v>Zijlweg 4</v>
      </c>
      <c r="N54" s="20" t="str">
        <f t="shared" si="9"/>
        <v>1601 MB</v>
      </c>
      <c r="O54" s="20" t="str">
        <f t="shared" si="10"/>
        <v>Enkhuizen</v>
      </c>
      <c r="P54" s="20" t="s">
        <v>2324</v>
      </c>
      <c r="R54" s="20">
        <f t="shared" si="11"/>
        <v>48</v>
      </c>
    </row>
    <row r="55" spans="1:18" s="20" customFormat="1" x14ac:dyDescent="0.2">
      <c r="A55" s="17" t="s">
        <v>381</v>
      </c>
      <c r="B55" s="18" t="str">
        <f t="shared" si="0"/>
        <v>A21701720A</v>
      </c>
      <c r="C55" s="18" t="str">
        <f t="shared" si="14"/>
        <v>match</v>
      </c>
      <c r="D55" s="17" t="s">
        <v>382</v>
      </c>
      <c r="E55" s="19">
        <v>5.1388800000000003</v>
      </c>
      <c r="F55" s="19">
        <v>52.679119999999998</v>
      </c>
      <c r="G55" s="20" t="str">
        <f t="shared" si="17"/>
        <v>Greenfield</v>
      </c>
      <c r="H55" s="20" t="str">
        <f t="shared" si="3"/>
        <v>Derden</v>
      </c>
      <c r="I55" s="20" t="str">
        <f t="shared" si="4"/>
        <v>Vodafone</v>
      </c>
      <c r="J55" s="20">
        <f t="shared" si="5"/>
        <v>0</v>
      </c>
      <c r="K55" s="20" t="str">
        <f t="shared" si="6"/>
        <v>NE003RD0104</v>
      </c>
      <c r="L55" s="20" t="str">
        <f t="shared" si="7"/>
        <v>9304</v>
      </c>
      <c r="M55" s="20" t="str">
        <f t="shared" si="8"/>
        <v>Stationsweg</v>
      </c>
      <c r="N55" s="20" t="str">
        <f t="shared" si="9"/>
        <v>1617 KJ</v>
      </c>
      <c r="O55" s="20" t="str">
        <f t="shared" si="10"/>
        <v>Westwoud</v>
      </c>
      <c r="P55" s="20" t="s">
        <v>2324</v>
      </c>
      <c r="R55" s="20">
        <f t="shared" si="11"/>
        <v>24.6</v>
      </c>
    </row>
    <row r="56" spans="1:18" s="20" customFormat="1" x14ac:dyDescent="0.2">
      <c r="A56" s="17" t="s">
        <v>387</v>
      </c>
      <c r="B56" s="18" t="str">
        <f t="shared" si="0"/>
        <v>A21701810A</v>
      </c>
      <c r="C56" s="18" t="str">
        <f t="shared" si="14"/>
        <v>match</v>
      </c>
      <c r="D56" s="17" t="s">
        <v>388</v>
      </c>
      <c r="E56" s="19">
        <v>5.0537700000000001</v>
      </c>
      <c r="F56" s="19">
        <v>52.64996</v>
      </c>
      <c r="G56" s="20" t="str">
        <f t="shared" si="17"/>
        <v>Greenfield</v>
      </c>
      <c r="H56" s="20" t="str">
        <f t="shared" si="3"/>
        <v>Derden</v>
      </c>
      <c r="I56" s="20" t="str">
        <f t="shared" si="4"/>
        <v>Cellnex</v>
      </c>
      <c r="J56" s="20">
        <f t="shared" si="5"/>
        <v>0</v>
      </c>
      <c r="K56" s="20" t="str">
        <f t="shared" si="6"/>
        <v>NE003RD0113</v>
      </c>
      <c r="L56" s="20" t="str">
        <f t="shared" si="7"/>
        <v>1057</v>
      </c>
      <c r="M56" s="20" t="str">
        <f t="shared" si="8"/>
        <v>Dr. van Aalstweg 18</v>
      </c>
      <c r="N56" s="20" t="str">
        <f t="shared" si="9"/>
        <v>1625 NV</v>
      </c>
      <c r="O56" s="20" t="str">
        <f t="shared" si="10"/>
        <v>Hoorn</v>
      </c>
      <c r="P56" s="20" t="s">
        <v>2324</v>
      </c>
      <c r="R56" s="20">
        <f t="shared" si="11"/>
        <v>43.2</v>
      </c>
    </row>
    <row r="57" spans="1:18" s="20" customFormat="1" x14ac:dyDescent="0.2">
      <c r="A57" s="17" t="s">
        <v>394</v>
      </c>
      <c r="B57" s="18" t="str">
        <f t="shared" si="0"/>
        <v>A50511810B</v>
      </c>
      <c r="C57" s="18" t="str">
        <f t="shared" si="14"/>
        <v>match</v>
      </c>
      <c r="D57" s="17" t="s">
        <v>395</v>
      </c>
      <c r="E57" s="19">
        <v>5.3914239999999998</v>
      </c>
      <c r="F57" s="19">
        <v>52.168464999999998</v>
      </c>
      <c r="G57" s="20" t="str">
        <f t="shared" si="17"/>
        <v>Rooftop</v>
      </c>
      <c r="H57" s="20" t="str">
        <f t="shared" si="3"/>
        <v>Derden</v>
      </c>
      <c r="I57" s="20" t="str">
        <f t="shared" si="4"/>
        <v>Single site landlord</v>
      </c>
      <c r="J57" s="20" t="str">
        <f t="shared" si="5"/>
        <v>Stichting de Koperhorst</v>
      </c>
      <c r="K57" s="20" t="str">
        <f t="shared" si="6"/>
        <v>NE003RD0163</v>
      </c>
      <c r="L57" s="20" t="str">
        <f t="shared" si="7"/>
        <v>9450</v>
      </c>
      <c r="M57" s="20" t="str">
        <f t="shared" si="8"/>
        <v>Paladijnenweg 275</v>
      </c>
      <c r="N57" s="20" t="str">
        <f t="shared" si="9"/>
        <v>3813 KA</v>
      </c>
      <c r="O57" s="20" t="str">
        <f t="shared" si="10"/>
        <v>Amersfoort</v>
      </c>
      <c r="P57" s="20" t="s">
        <v>2324</v>
      </c>
      <c r="R57" s="20">
        <f t="shared" si="11"/>
        <v>33</v>
      </c>
    </row>
    <row r="58" spans="1:18" s="20" customFormat="1" x14ac:dyDescent="0.2">
      <c r="A58" s="17" t="s">
        <v>401</v>
      </c>
      <c r="B58" s="18" t="str">
        <f t="shared" si="0"/>
        <v>A50611710E</v>
      </c>
      <c r="C58" s="18" t="str">
        <f t="shared" si="14"/>
        <v>match</v>
      </c>
      <c r="D58" s="17" t="s">
        <v>400</v>
      </c>
      <c r="E58" s="19">
        <v>5.3778499999999996</v>
      </c>
      <c r="F58" s="19">
        <v>52.15372</v>
      </c>
      <c r="G58" s="20" t="str">
        <f t="shared" si="17"/>
        <v>Indoor</v>
      </c>
      <c r="H58" s="20" t="str">
        <f t="shared" si="3"/>
        <v>Derden</v>
      </c>
      <c r="I58" s="20" t="str">
        <f t="shared" si="4"/>
        <v>Single site landlord</v>
      </c>
      <c r="J58" s="20" t="str">
        <f t="shared" si="5"/>
        <v>Amersfoort Office Investment</v>
      </c>
      <c r="K58" s="20" t="str">
        <f t="shared" si="6"/>
        <v>NE003RD0289</v>
      </c>
      <c r="L58" s="20" t="str">
        <f t="shared" si="7"/>
        <v>8002</v>
      </c>
      <c r="M58" s="20" t="str">
        <f t="shared" si="8"/>
        <v>Stationsstraat 115</v>
      </c>
      <c r="N58" s="20" t="str">
        <f t="shared" si="9"/>
        <v>3811 MH</v>
      </c>
      <c r="O58" s="20" t="str">
        <f t="shared" si="10"/>
        <v>Amersfoort</v>
      </c>
      <c r="P58" s="20" t="s">
        <v>2324</v>
      </c>
      <c r="R58" s="20">
        <f t="shared" si="11"/>
        <v>45.9</v>
      </c>
    </row>
    <row r="59" spans="1:18" s="20" customFormat="1" x14ac:dyDescent="0.2">
      <c r="A59" s="17" t="s">
        <v>406</v>
      </c>
      <c r="B59" s="18" t="str">
        <f t="shared" si="0"/>
        <v>A50911410A</v>
      </c>
      <c r="C59" s="18" t="str">
        <f t="shared" si="14"/>
        <v>match</v>
      </c>
      <c r="D59" s="17" t="s">
        <v>407</v>
      </c>
      <c r="E59" s="19">
        <v>5.2975899999999996</v>
      </c>
      <c r="F59" s="19">
        <v>52.195790000000002</v>
      </c>
      <c r="G59" s="20" t="str">
        <f t="shared" si="17"/>
        <v>Greenfield</v>
      </c>
      <c r="H59" s="20" t="str">
        <f t="shared" si="3"/>
        <v>Derden</v>
      </c>
      <c r="I59" s="20" t="str">
        <f t="shared" si="4"/>
        <v>Vodafone</v>
      </c>
      <c r="J59" s="20">
        <f t="shared" si="5"/>
        <v>0</v>
      </c>
      <c r="K59" s="20" t="str">
        <f t="shared" si="6"/>
        <v>NE003RD0127</v>
      </c>
      <c r="L59" s="20" t="str">
        <f t="shared" si="7"/>
        <v>3213</v>
      </c>
      <c r="M59" s="20" t="str">
        <f t="shared" si="8"/>
        <v>Maatweg</v>
      </c>
      <c r="N59" s="20" t="str">
        <f t="shared" si="9"/>
        <v>3761 EH</v>
      </c>
      <c r="O59" s="20" t="str">
        <f t="shared" si="10"/>
        <v>Soest</v>
      </c>
      <c r="P59" s="20" t="s">
        <v>2324</v>
      </c>
      <c r="R59" s="20">
        <f t="shared" si="11"/>
        <v>18.899999999999999</v>
      </c>
    </row>
    <row r="60" spans="1:18" s="20" customFormat="1" x14ac:dyDescent="0.2">
      <c r="A60" s="17" t="s">
        <v>412</v>
      </c>
      <c r="B60" s="18" t="str">
        <f t="shared" si="0"/>
        <v>A52403310D</v>
      </c>
      <c r="C60" s="18" t="str">
        <f t="shared" si="14"/>
        <v>match</v>
      </c>
      <c r="D60" s="17" t="s">
        <v>413</v>
      </c>
      <c r="E60" s="19">
        <v>4.8168248</v>
      </c>
      <c r="F60" s="19">
        <v>52.438988960000003</v>
      </c>
      <c r="G60" s="20" t="str">
        <f t="shared" si="17"/>
        <v>Indoor</v>
      </c>
      <c r="H60" s="20" t="str">
        <f t="shared" si="3"/>
        <v>Derden</v>
      </c>
      <c r="I60" s="20" t="str">
        <f t="shared" si="4"/>
        <v>Single site landlord</v>
      </c>
      <c r="J60" s="20" t="str">
        <f t="shared" si="5"/>
        <v>Kantoortoren Zaanstad vof</v>
      </c>
      <c r="K60" s="20" t="str">
        <f t="shared" si="6"/>
        <v>NE003RD0286</v>
      </c>
      <c r="L60" s="20" t="str">
        <f t="shared" si="7"/>
        <v>9433</v>
      </c>
      <c r="M60" s="20" t="str">
        <f t="shared" si="8"/>
        <v>Ankersmidplein 2</v>
      </c>
      <c r="N60" s="20" t="str">
        <f t="shared" si="9"/>
        <v>1506 CK</v>
      </c>
      <c r="O60" s="20" t="str">
        <f t="shared" si="10"/>
        <v>Zaandam</v>
      </c>
      <c r="P60" s="20" t="s">
        <v>2324</v>
      </c>
      <c r="R60" s="20">
        <f t="shared" si="11"/>
        <v>65</v>
      </c>
    </row>
    <row r="61" spans="1:18" s="20" customFormat="1" x14ac:dyDescent="0.2">
      <c r="A61" s="17" t="s">
        <v>418</v>
      </c>
      <c r="B61" s="18" t="str">
        <f t="shared" si="0"/>
        <v>A52600610B</v>
      </c>
      <c r="C61" s="18" t="str">
        <f t="shared" si="14"/>
        <v>match</v>
      </c>
      <c r="D61" s="17" t="s">
        <v>419</v>
      </c>
      <c r="E61" s="19">
        <v>4.9312699999999996</v>
      </c>
      <c r="F61" s="19">
        <v>52.360959999999999</v>
      </c>
      <c r="G61" s="20" t="s">
        <v>13</v>
      </c>
      <c r="H61" s="20" t="str">
        <f t="shared" si="3"/>
        <v>ProRail</v>
      </c>
      <c r="I61" s="52" t="s">
        <v>20</v>
      </c>
      <c r="J61" s="20" t="str">
        <f t="shared" si="5"/>
        <v>NS Vastgoed</v>
      </c>
      <c r="K61" s="20" t="str">
        <f t="shared" si="6"/>
        <v>NE003RD0224</v>
      </c>
      <c r="L61" s="20" t="str">
        <f t="shared" si="7"/>
        <v>9322</v>
      </c>
      <c r="M61" s="20" t="str">
        <f t="shared" si="8"/>
        <v>Oosterspoorplein Oost (Muiderpoort)</v>
      </c>
      <c r="N61" s="20" t="str">
        <f t="shared" si="9"/>
        <v>1093 JW</v>
      </c>
      <c r="O61" s="20" t="str">
        <f t="shared" si="10"/>
        <v>Amsterdam</v>
      </c>
      <c r="P61" s="20" t="s">
        <v>2333</v>
      </c>
      <c r="R61" s="20">
        <f t="shared" si="11"/>
        <v>17.2</v>
      </c>
    </row>
    <row r="62" spans="1:18" s="20" customFormat="1" x14ac:dyDescent="0.2">
      <c r="A62" s="17" t="s">
        <v>424</v>
      </c>
      <c r="B62" s="18" t="str">
        <f t="shared" si="0"/>
        <v>A52702910A</v>
      </c>
      <c r="C62" s="18" t="str">
        <f t="shared" si="14"/>
        <v>match</v>
      </c>
      <c r="D62" s="17" t="s">
        <v>425</v>
      </c>
      <c r="E62" s="19">
        <v>4.6292049999999998</v>
      </c>
      <c r="F62" s="19">
        <v>52.388758000000003</v>
      </c>
      <c r="G62" s="20" t="str">
        <f>VLOOKUP(A62,sitesNAW,8,FALSE)</f>
        <v>Rooftop</v>
      </c>
      <c r="H62" s="20" t="str">
        <f t="shared" si="3"/>
        <v>ProRail</v>
      </c>
      <c r="I62" s="52" t="s">
        <v>20</v>
      </c>
      <c r="J62" s="52" t="s">
        <v>20</v>
      </c>
      <c r="K62" s="20" t="str">
        <f t="shared" si="6"/>
        <v>NE003RD0257</v>
      </c>
      <c r="L62" s="20" t="str">
        <f t="shared" si="7"/>
        <v>9346</v>
      </c>
      <c r="M62" s="20" t="str">
        <f t="shared" si="8"/>
        <v>Verspronckweg 61-65</v>
      </c>
      <c r="N62" s="20" t="str">
        <f t="shared" si="9"/>
        <v>2023 BB</v>
      </c>
      <c r="O62" s="20" t="str">
        <f t="shared" si="10"/>
        <v>Haarlem</v>
      </c>
      <c r="P62" s="20" t="s">
        <v>2333</v>
      </c>
      <c r="Q62" s="52" t="s">
        <v>3751</v>
      </c>
      <c r="R62" s="20">
        <f t="shared" si="11"/>
        <v>14.1</v>
      </c>
    </row>
    <row r="63" spans="1:18" s="20" customFormat="1" x14ac:dyDescent="0.2">
      <c r="A63" s="17" t="s">
        <v>430</v>
      </c>
      <c r="B63" s="18" t="str">
        <f t="shared" si="0"/>
        <v>A52811110A</v>
      </c>
      <c r="C63" s="18" t="str">
        <f t="shared" si="14"/>
        <v>match</v>
      </c>
      <c r="D63" s="17" t="s">
        <v>257</v>
      </c>
      <c r="E63" s="19">
        <v>5.1826100000000004</v>
      </c>
      <c r="F63" s="19">
        <v>52.225000000000001</v>
      </c>
      <c r="G63" s="20" t="str">
        <f>VLOOKUP(A63,sitesNAW,8,FALSE)</f>
        <v>Indoor</v>
      </c>
      <c r="H63" s="20" t="str">
        <f t="shared" si="3"/>
        <v>Derden</v>
      </c>
      <c r="I63" s="20" t="str">
        <f t="shared" si="4"/>
        <v>Single site landlord</v>
      </c>
      <c r="J63" s="20" t="str">
        <f t="shared" si="5"/>
        <v>M7 EREIP iV Dutch PropCo 2 B.V.</v>
      </c>
      <c r="K63" s="20" t="str">
        <f t="shared" si="6"/>
        <v>NE003RD0288</v>
      </c>
      <c r="L63" s="20" t="str">
        <f t="shared" si="7"/>
        <v>9336</v>
      </c>
      <c r="M63" s="20" t="str">
        <f t="shared" si="8"/>
        <v>Wilhelminastraat 21</v>
      </c>
      <c r="N63" s="20" t="str">
        <f t="shared" si="9"/>
        <v>1211 RH</v>
      </c>
      <c r="O63" s="20" t="str">
        <f t="shared" si="10"/>
        <v>Hilversum</v>
      </c>
      <c r="P63" s="20" t="s">
        <v>2324</v>
      </c>
      <c r="R63" s="20">
        <f t="shared" si="11"/>
        <v>29.5</v>
      </c>
    </row>
    <row r="64" spans="1:18" s="20" customFormat="1" x14ac:dyDescent="0.2">
      <c r="A64" s="17" t="s">
        <v>435</v>
      </c>
      <c r="B64" s="18" t="str">
        <f t="shared" si="0"/>
        <v>A52912910D</v>
      </c>
      <c r="C64" s="18" t="str">
        <f t="shared" si="14"/>
        <v>match</v>
      </c>
      <c r="D64" s="17" t="s">
        <v>436</v>
      </c>
      <c r="E64" s="19">
        <v>4.9899690000000003</v>
      </c>
      <c r="F64" s="19">
        <v>52.177335999999997</v>
      </c>
      <c r="G64" s="20" t="str">
        <f>VLOOKUP(A64,sitesNAW,8,FALSE)</f>
        <v>Hoogspanningsmast</v>
      </c>
      <c r="H64" s="20" t="str">
        <f t="shared" si="3"/>
        <v>Derden</v>
      </c>
      <c r="I64" s="20" t="str">
        <f t="shared" si="4"/>
        <v>Novec</v>
      </c>
      <c r="J64" s="20" t="str">
        <f t="shared" si="5"/>
        <v>Park Breukelen VOF</v>
      </c>
      <c r="K64" s="20" t="str">
        <f t="shared" si="6"/>
        <v>NE003RD0239</v>
      </c>
      <c r="L64" s="20" t="str">
        <f t="shared" si="7"/>
        <v>9476</v>
      </c>
      <c r="M64" s="20" t="str">
        <f t="shared" si="8"/>
        <v>Corridor 8 (HVP 33)</v>
      </c>
      <c r="N64" s="20" t="str">
        <f t="shared" si="9"/>
        <v>3621 LE</v>
      </c>
      <c r="O64" s="20" t="str">
        <f t="shared" si="10"/>
        <v>Breukelen</v>
      </c>
      <c r="P64" s="20" t="s">
        <v>2324</v>
      </c>
      <c r="R64" s="20">
        <f t="shared" si="11"/>
        <v>26.5</v>
      </c>
    </row>
    <row r="65" spans="1:18" s="20" customFormat="1" x14ac:dyDescent="0.2">
      <c r="A65" s="17" t="s">
        <v>441</v>
      </c>
      <c r="B65" s="18" t="str">
        <f t="shared" ref="B65:B127" si="18">VLOOKUP(A65,sitesNAW,1,FALSE)</f>
        <v>A53113510A</v>
      </c>
      <c r="C65" s="18" t="str">
        <f t="shared" si="14"/>
        <v>match</v>
      </c>
      <c r="D65" s="17" t="s">
        <v>442</v>
      </c>
      <c r="E65" s="19">
        <v>5.1101599999999996</v>
      </c>
      <c r="F65" s="19">
        <v>52.089599999999997</v>
      </c>
      <c r="G65" s="20" t="str">
        <f t="shared" ref="G65:G127" si="19">VLOOKUP(A65,sitesNAW,8,FALSE)</f>
        <v>Rooftop</v>
      </c>
      <c r="H65" s="20" t="s">
        <v>19</v>
      </c>
      <c r="I65" s="20" t="str">
        <f t="shared" si="4"/>
        <v>Single site landlord</v>
      </c>
      <c r="J65" s="20" t="str">
        <f t="shared" si="5"/>
        <v>NS Vastgoed</v>
      </c>
      <c r="K65" s="20" t="str">
        <f t="shared" ref="K65:K127" si="20">VLOOKUP(A65,sitesNAW,10,FALSE)</f>
        <v>NE003GD0011</v>
      </c>
      <c r="L65" s="20" t="str">
        <f t="shared" ref="L65:L127" si="21">VLOOKUP(A65,sitesNAW,11,FALSE)</f>
        <v>9301</v>
      </c>
      <c r="M65" s="20" t="str">
        <f t="shared" ref="M65:M127" si="22">VLOOKUP(A65,sitesNAW,12,FALSE)</f>
        <v>Stationsplein (Hoog Catharijne)</v>
      </c>
      <c r="N65" s="20" t="str">
        <f t="shared" ref="N65:N127" si="23">VLOOKUP(A65,sitesNAW,13,FALSE)</f>
        <v>3511 ED</v>
      </c>
      <c r="O65" s="20" t="str">
        <f t="shared" ref="O65:O127" si="24">VLOOKUP(A65,sitesNAW,14,FALSE)</f>
        <v>Utrecht</v>
      </c>
      <c r="P65" s="20" t="s">
        <v>2324</v>
      </c>
      <c r="Q65" s="20" t="s">
        <v>2334</v>
      </c>
      <c r="R65" s="20">
        <f t="shared" si="11"/>
        <v>14.5</v>
      </c>
    </row>
    <row r="66" spans="1:18" s="20" customFormat="1" x14ac:dyDescent="0.2">
      <c r="A66" s="17" t="s">
        <v>448</v>
      </c>
      <c r="B66" s="18" t="str">
        <f t="shared" si="18"/>
        <v>A53113710A</v>
      </c>
      <c r="C66" s="18" t="str">
        <f t="shared" si="14"/>
        <v>match</v>
      </c>
      <c r="D66" s="17" t="s">
        <v>2335</v>
      </c>
      <c r="E66" s="19">
        <v>5.1101599999999996</v>
      </c>
      <c r="F66" s="19">
        <v>52.089599999999997</v>
      </c>
      <c r="G66" s="20" t="str">
        <f t="shared" si="19"/>
        <v>Rooftop</v>
      </c>
      <c r="H66" s="20" t="s">
        <v>19</v>
      </c>
      <c r="I66" s="20" t="str">
        <f t="shared" ref="I66:I128" si="25">VLOOKUP(A66,landlords,5,FALSE)</f>
        <v>Single site landlord</v>
      </c>
      <c r="J66" s="20" t="str">
        <f t="shared" ref="J66:J128" si="26">VLOOKUP(A66,landlords,6,FALSE)</f>
        <v>NS Vastgoed</v>
      </c>
      <c r="K66" s="20" t="str">
        <f t="shared" si="20"/>
        <v>NE003RD0202</v>
      </c>
      <c r="L66" s="20" t="str">
        <f t="shared" si="21"/>
        <v>9301</v>
      </c>
      <c r="M66" s="20" t="str">
        <f t="shared" si="22"/>
        <v>Stationsplein (Hoog Catharijne)</v>
      </c>
      <c r="N66" s="20" t="str">
        <f t="shared" si="23"/>
        <v>3521 AL</v>
      </c>
      <c r="O66" s="20" t="str">
        <f t="shared" si="24"/>
        <v>Utrecht</v>
      </c>
      <c r="P66" s="20" t="s">
        <v>2324</v>
      </c>
      <c r="Q66" s="20" t="s">
        <v>2334</v>
      </c>
      <c r="R66" s="20">
        <f t="shared" ref="R66:R128" si="27">VLOOKUP(A66,sites,11,FALSE)</f>
        <v>6</v>
      </c>
    </row>
    <row r="67" spans="1:18" s="20" customFormat="1" x14ac:dyDescent="0.2">
      <c r="A67" s="17" t="s">
        <v>452</v>
      </c>
      <c r="B67" s="18" t="str">
        <f t="shared" si="18"/>
        <v>A53210110A</v>
      </c>
      <c r="C67" s="18" t="str">
        <f t="shared" si="14"/>
        <v>match</v>
      </c>
      <c r="D67" s="17" t="s">
        <v>453</v>
      </c>
      <c r="E67" s="19">
        <v>4.9459499999999998</v>
      </c>
      <c r="F67" s="19">
        <v>52.108199999999997</v>
      </c>
      <c r="G67" s="20" t="str">
        <f t="shared" si="19"/>
        <v>Hoogspanningsmast</v>
      </c>
      <c r="H67" s="20" t="str">
        <f>VLOOKUP(A67,sitesNAW,9,FALSE)</f>
        <v>Derden</v>
      </c>
      <c r="I67" s="20" t="str">
        <f t="shared" si="25"/>
        <v>Novec</v>
      </c>
      <c r="J67" s="20" t="str">
        <f t="shared" si="26"/>
        <v>Particulier</v>
      </c>
      <c r="K67" s="20" t="str">
        <f t="shared" si="20"/>
        <v>NE003RD0194</v>
      </c>
      <c r="L67" s="20" t="str">
        <f t="shared" si="21"/>
        <v>9416</v>
      </c>
      <c r="M67" s="20" t="str">
        <f t="shared" si="22"/>
        <v>Wildveldseweg 19 - HVP nr. 87</v>
      </c>
      <c r="N67" s="20" t="str">
        <f t="shared" si="23"/>
        <v>3481 LW</v>
      </c>
      <c r="O67" s="20" t="str">
        <f t="shared" si="24"/>
        <v>Breudijk / Harmelen</v>
      </c>
      <c r="P67" s="20" t="s">
        <v>2324</v>
      </c>
      <c r="R67" s="20">
        <f t="shared" si="27"/>
        <v>36.4</v>
      </c>
    </row>
    <row r="68" spans="1:18" s="20" customFormat="1" x14ac:dyDescent="0.2">
      <c r="A68" s="17" t="s">
        <v>459</v>
      </c>
      <c r="B68" s="18" t="str">
        <f t="shared" si="18"/>
        <v>A53512810C</v>
      </c>
      <c r="C68" s="18" t="str">
        <f t="shared" si="14"/>
        <v>match</v>
      </c>
      <c r="D68" s="17" t="s">
        <v>460</v>
      </c>
      <c r="E68" s="19">
        <v>4.9544699999999997</v>
      </c>
      <c r="F68" s="19">
        <v>52.328049999999998</v>
      </c>
      <c r="G68" s="20" t="str">
        <f t="shared" si="19"/>
        <v>Rooftop</v>
      </c>
      <c r="H68" s="20" t="str">
        <f>VLOOKUP(A68,sitesNAW,9,FALSE)</f>
        <v>Derden</v>
      </c>
      <c r="I68" s="20" t="str">
        <f t="shared" si="25"/>
        <v>Single site landlord</v>
      </c>
      <c r="J68" s="20" t="str">
        <f t="shared" si="26"/>
        <v>CBFE Global Investors (ING Vastgoed)</v>
      </c>
      <c r="K68" s="20" t="str">
        <f t="shared" si="20"/>
        <v>NE003RD0186</v>
      </c>
      <c r="L68" s="20" t="str">
        <f t="shared" si="21"/>
        <v>9457</v>
      </c>
      <c r="M68" s="20" t="str">
        <f t="shared" si="22"/>
        <v>Dalsteindreef 101-139</v>
      </c>
      <c r="N68" s="20" t="str">
        <f t="shared" si="23"/>
        <v>1112 XC</v>
      </c>
      <c r="O68" s="20" t="str">
        <f t="shared" si="24"/>
        <v>Duivendrecht / Diemen</v>
      </c>
      <c r="P68" s="20" t="s">
        <v>2324</v>
      </c>
      <c r="R68" s="20">
        <f t="shared" si="27"/>
        <v>37.4</v>
      </c>
    </row>
    <row r="69" spans="1:18" s="20" customFormat="1" x14ac:dyDescent="0.2">
      <c r="A69" s="17" t="s">
        <v>2337</v>
      </c>
      <c r="B69" s="17" t="s">
        <v>2337</v>
      </c>
      <c r="C69" s="18" t="s">
        <v>3753</v>
      </c>
      <c r="D69" s="17" t="s">
        <v>473</v>
      </c>
      <c r="E69" s="19">
        <v>5.1398999999999999</v>
      </c>
      <c r="F69" s="19">
        <v>52.070500000000003</v>
      </c>
      <c r="G69" s="20" t="s">
        <v>4</v>
      </c>
      <c r="H69" s="20" t="s">
        <v>20</v>
      </c>
      <c r="I69" s="20" t="s">
        <v>20</v>
      </c>
      <c r="J69" s="20" t="s">
        <v>20</v>
      </c>
      <c r="K69" s="20" t="s">
        <v>3754</v>
      </c>
      <c r="L69" s="20">
        <v>0</v>
      </c>
      <c r="M69" s="20" t="s">
        <v>3754</v>
      </c>
      <c r="N69" s="20" t="s">
        <v>3754</v>
      </c>
      <c r="O69" s="20" t="s">
        <v>247</v>
      </c>
      <c r="P69" s="20" t="s">
        <v>2333</v>
      </c>
    </row>
    <row r="70" spans="1:18" s="20" customFormat="1" x14ac:dyDescent="0.2">
      <c r="A70" s="17" t="s">
        <v>479</v>
      </c>
      <c r="B70" s="18" t="str">
        <f t="shared" si="18"/>
        <v>A58600710C</v>
      </c>
      <c r="C70" s="18" t="str">
        <f t="shared" ref="C70:C87" si="28">IF(A70=B70,"match","Verschillend")</f>
        <v>match</v>
      </c>
      <c r="D70" s="17" t="s">
        <v>480</v>
      </c>
      <c r="E70" s="19">
        <v>4.8956200000000001</v>
      </c>
      <c r="F70" s="19">
        <v>52.381439999999998</v>
      </c>
      <c r="G70" s="20" t="str">
        <f t="shared" si="19"/>
        <v>Indoor</v>
      </c>
      <c r="H70" s="20" t="str">
        <f t="shared" ref="H70:H87" si="29">VLOOKUP(A70,sitesNAW,9,FALSE)</f>
        <v>Derden</v>
      </c>
      <c r="I70" s="20" t="str">
        <f t="shared" si="25"/>
        <v>Single site landlord</v>
      </c>
      <c r="J70" s="20" t="str">
        <f t="shared" si="26"/>
        <v>Havengebouw Amsterdam NV</v>
      </c>
      <c r="K70" s="20" t="str">
        <f t="shared" si="20"/>
        <v>NE003RD0178</v>
      </c>
      <c r="L70" s="20" t="str">
        <f t="shared" si="21"/>
        <v>2602</v>
      </c>
      <c r="M70" s="20" t="str">
        <f t="shared" si="22"/>
        <v>Ruyterkade 7</v>
      </c>
      <c r="N70" s="20" t="str">
        <f t="shared" si="23"/>
        <v>1013 AA</v>
      </c>
      <c r="O70" s="20" t="str">
        <f t="shared" si="24"/>
        <v>Amsterdam</v>
      </c>
      <c r="P70" s="20" t="s">
        <v>2324</v>
      </c>
      <c r="R70" s="20">
        <f t="shared" si="27"/>
        <v>56.6</v>
      </c>
    </row>
    <row r="71" spans="1:18" s="20" customFormat="1" x14ac:dyDescent="0.2">
      <c r="A71" s="17" t="s">
        <v>485</v>
      </c>
      <c r="B71" s="18" t="str">
        <f t="shared" si="18"/>
        <v>A58614310B</v>
      </c>
      <c r="C71" s="18" t="str">
        <f t="shared" si="28"/>
        <v>match</v>
      </c>
      <c r="D71" s="17" t="s">
        <v>486</v>
      </c>
      <c r="E71" s="19">
        <v>4.9008226300000004</v>
      </c>
      <c r="F71" s="19">
        <v>52.379204960000003</v>
      </c>
      <c r="G71" s="20" t="str">
        <f t="shared" si="19"/>
        <v>Indoor</v>
      </c>
      <c r="H71" s="20" t="s">
        <v>19</v>
      </c>
      <c r="I71" s="20" t="str">
        <f t="shared" si="25"/>
        <v>ProRail</v>
      </c>
      <c r="J71" s="20">
        <f t="shared" si="26"/>
        <v>0</v>
      </c>
      <c r="K71" s="20" t="str">
        <f t="shared" si="20"/>
        <v>NE003GD0013</v>
      </c>
      <c r="L71" s="20">
        <f t="shared" si="21"/>
        <v>0</v>
      </c>
      <c r="M71" s="20" t="str">
        <f t="shared" si="22"/>
        <v>Stationsplein 15</v>
      </c>
      <c r="N71" s="20" t="str">
        <f t="shared" si="23"/>
        <v>1012 AA</v>
      </c>
      <c r="O71" s="20" t="str">
        <f t="shared" si="24"/>
        <v>Amsterdam</v>
      </c>
      <c r="P71" s="20" t="s">
        <v>2324</v>
      </c>
      <c r="R71" s="20">
        <f t="shared" si="27"/>
        <v>10</v>
      </c>
    </row>
    <row r="72" spans="1:18" s="20" customFormat="1" x14ac:dyDescent="0.2">
      <c r="A72" s="17" t="s">
        <v>490</v>
      </c>
      <c r="B72" s="18" t="str">
        <f t="shared" si="18"/>
        <v>BET01-108B</v>
      </c>
      <c r="C72" s="18" t="str">
        <f t="shared" si="28"/>
        <v>match</v>
      </c>
      <c r="D72" s="17" t="s">
        <v>491</v>
      </c>
      <c r="E72" s="19">
        <v>6.1370380000000004</v>
      </c>
      <c r="F72" s="19">
        <v>51.901909000000003</v>
      </c>
      <c r="G72" s="20" t="str">
        <f t="shared" si="19"/>
        <v>Greenfield</v>
      </c>
      <c r="H72" s="20" t="str">
        <f t="shared" si="29"/>
        <v>ProRail</v>
      </c>
      <c r="I72" s="20" t="str">
        <f t="shared" si="25"/>
        <v>ProRail</v>
      </c>
      <c r="J72" s="20">
        <f t="shared" si="26"/>
        <v>0</v>
      </c>
      <c r="K72" s="20" t="str">
        <f t="shared" si="20"/>
        <v>NE003RD0319</v>
      </c>
      <c r="L72" s="20" t="str">
        <f t="shared" si="21"/>
        <v>9426</v>
      </c>
      <c r="M72" s="20" t="str">
        <f t="shared" si="22"/>
        <v>Kwartiersedijk 2</v>
      </c>
      <c r="N72" s="20" t="str">
        <f t="shared" si="23"/>
        <v>6909 DJ</v>
      </c>
      <c r="O72" s="20" t="str">
        <f t="shared" si="24"/>
        <v>Babberich</v>
      </c>
      <c r="P72" s="20" t="s">
        <v>2333</v>
      </c>
      <c r="R72" s="20">
        <f t="shared" si="27"/>
        <v>20</v>
      </c>
    </row>
    <row r="73" spans="1:18" s="20" customFormat="1" x14ac:dyDescent="0.2">
      <c r="A73" s="17" t="s">
        <v>496</v>
      </c>
      <c r="B73" s="18" t="str">
        <f t="shared" si="18"/>
        <v>BET03-102B</v>
      </c>
      <c r="C73" s="18" t="str">
        <f t="shared" si="28"/>
        <v>match</v>
      </c>
      <c r="D73" s="17" t="s">
        <v>497</v>
      </c>
      <c r="E73" s="19">
        <v>5.9987820000000003</v>
      </c>
      <c r="F73" s="19">
        <v>51.924542000000002</v>
      </c>
      <c r="G73" s="20" t="str">
        <f t="shared" si="19"/>
        <v>Hoogspanningsmast</v>
      </c>
      <c r="H73" s="20" t="str">
        <f t="shared" si="29"/>
        <v>Derden</v>
      </c>
      <c r="I73" s="20" t="str">
        <f t="shared" si="25"/>
        <v>Novec</v>
      </c>
      <c r="J73" s="20" t="str">
        <f t="shared" si="26"/>
        <v>Particulier</v>
      </c>
      <c r="K73" s="20" t="str">
        <f t="shared" si="20"/>
        <v>NE003RD0314</v>
      </c>
      <c r="L73" s="20" t="str">
        <f t="shared" si="21"/>
        <v>6644</v>
      </c>
      <c r="M73" s="20" t="str">
        <f t="shared" si="22"/>
        <v>Lijkweg t.h.v. 34 - HVP nr. 60</v>
      </c>
      <c r="N73" s="20" t="str">
        <f t="shared" si="23"/>
        <v>6923 SB</v>
      </c>
      <c r="O73" s="20" t="str">
        <f t="shared" si="24"/>
        <v>Groessen</v>
      </c>
      <c r="P73" s="20" t="s">
        <v>2324</v>
      </c>
      <c r="R73" s="20">
        <f t="shared" si="27"/>
        <v>29</v>
      </c>
    </row>
    <row r="74" spans="1:18" s="20" customFormat="1" x14ac:dyDescent="0.2">
      <c r="A74" s="17" t="s">
        <v>502</v>
      </c>
      <c r="B74" s="18" t="str">
        <f t="shared" si="18"/>
        <v>BET05-955D</v>
      </c>
      <c r="C74" s="18" t="str">
        <f t="shared" si="28"/>
        <v>match</v>
      </c>
      <c r="D74" s="17" t="s">
        <v>503</v>
      </c>
      <c r="E74" s="19">
        <v>5.9043279999999996</v>
      </c>
      <c r="F74" s="19">
        <v>51.903063000000003</v>
      </c>
      <c r="G74" s="20" t="str">
        <f t="shared" si="19"/>
        <v>Hoogspanningsmast</v>
      </c>
      <c r="H74" s="20" t="str">
        <f t="shared" si="29"/>
        <v>Derden</v>
      </c>
      <c r="I74" s="20" t="str">
        <f t="shared" si="25"/>
        <v>Novec</v>
      </c>
      <c r="J74" s="20" t="str">
        <f t="shared" si="26"/>
        <v>Particulier</v>
      </c>
      <c r="K74" s="20" t="str">
        <f t="shared" si="20"/>
        <v>NE003RD0315</v>
      </c>
      <c r="L74" s="20" t="str">
        <f t="shared" si="21"/>
        <v>9499</v>
      </c>
      <c r="M74" s="20" t="str">
        <f t="shared" si="22"/>
        <v>Dikelsestraat - HVP nr. 42</v>
      </c>
      <c r="N74" s="20" t="str">
        <f t="shared" si="23"/>
        <v>6681 LD</v>
      </c>
      <c r="O74" s="20" t="str">
        <f t="shared" si="24"/>
        <v>Bemmel</v>
      </c>
      <c r="P74" s="20" t="s">
        <v>2324</v>
      </c>
      <c r="R74" s="20">
        <f t="shared" si="27"/>
        <v>33</v>
      </c>
    </row>
    <row r="75" spans="1:18" s="20" customFormat="1" x14ac:dyDescent="0.2">
      <c r="A75" s="17" t="s">
        <v>509</v>
      </c>
      <c r="B75" s="18" t="str">
        <f t="shared" si="18"/>
        <v>BET07-820A</v>
      </c>
      <c r="C75" s="18" t="str">
        <f t="shared" si="28"/>
        <v>match</v>
      </c>
      <c r="D75" s="17" t="s">
        <v>510</v>
      </c>
      <c r="E75" s="19">
        <v>5.8059192399999997</v>
      </c>
      <c r="F75" s="19">
        <v>51.895440069999999</v>
      </c>
      <c r="G75" s="20" t="str">
        <f t="shared" si="19"/>
        <v>Hoogspanningsmast</v>
      </c>
      <c r="H75" s="20" t="str">
        <f t="shared" si="29"/>
        <v>ProRail</v>
      </c>
      <c r="I75" s="20" t="str">
        <f t="shared" si="25"/>
        <v>Novec</v>
      </c>
      <c r="J75" s="20">
        <f t="shared" si="26"/>
        <v>0</v>
      </c>
      <c r="K75" s="20" t="str">
        <f t="shared" si="20"/>
        <v>NE003RD0327</v>
      </c>
      <c r="L75" s="20" t="str">
        <f t="shared" si="21"/>
        <v>4736</v>
      </c>
      <c r="M75" s="20" t="str">
        <f t="shared" si="22"/>
        <v>Hoge Brugstraat - HVP nr. 26</v>
      </c>
      <c r="N75" s="20" t="str">
        <f t="shared" si="23"/>
        <v>6662 PK</v>
      </c>
      <c r="O75" s="20" t="str">
        <f t="shared" si="24"/>
        <v>Elst</v>
      </c>
      <c r="P75" s="20" t="s">
        <v>2324</v>
      </c>
      <c r="R75" s="20">
        <f t="shared" si="27"/>
        <v>40</v>
      </c>
    </row>
    <row r="76" spans="1:18" s="20" customFormat="1" x14ac:dyDescent="0.2">
      <c r="A76" s="17" t="s">
        <v>516</v>
      </c>
      <c r="B76" s="18" t="str">
        <f t="shared" si="18"/>
        <v>BET08-758A</v>
      </c>
      <c r="C76" s="18" t="str">
        <f t="shared" si="28"/>
        <v>match</v>
      </c>
      <c r="D76" s="17" t="s">
        <v>517</v>
      </c>
      <c r="E76" s="19">
        <v>5.6657560900000004</v>
      </c>
      <c r="F76" s="19">
        <v>51.927083949999997</v>
      </c>
      <c r="G76" s="20" t="str">
        <f t="shared" si="19"/>
        <v>Greenfield</v>
      </c>
      <c r="H76" s="20" t="str">
        <f t="shared" si="29"/>
        <v>Derden</v>
      </c>
      <c r="I76" s="20" t="str">
        <f t="shared" si="25"/>
        <v>Novec</v>
      </c>
      <c r="J76" s="20">
        <f t="shared" si="26"/>
        <v>0</v>
      </c>
      <c r="K76" s="20" t="str">
        <f t="shared" si="20"/>
        <v>NE003RD0325</v>
      </c>
      <c r="L76" s="20" t="str">
        <f t="shared" si="21"/>
        <v>0813</v>
      </c>
      <c r="M76" s="20" t="str">
        <f t="shared" si="22"/>
        <v>De Zandvoort 1</v>
      </c>
      <c r="N76" s="20" t="str">
        <f t="shared" si="23"/>
        <v>6669 ML</v>
      </c>
      <c r="O76" s="20" t="str">
        <f t="shared" si="24"/>
        <v>Dodewaard</v>
      </c>
      <c r="P76" s="20" t="s">
        <v>2324</v>
      </c>
      <c r="R76" s="20">
        <f t="shared" si="27"/>
        <v>48</v>
      </c>
    </row>
    <row r="77" spans="1:18" s="20" customFormat="1" x14ac:dyDescent="0.2">
      <c r="A77" s="17" t="s">
        <v>523</v>
      </c>
      <c r="B77" s="18" t="str">
        <f t="shared" si="18"/>
        <v>BET09-658A</v>
      </c>
      <c r="C77" s="18" t="str">
        <f t="shared" si="28"/>
        <v>match</v>
      </c>
      <c r="D77" s="17" t="s">
        <v>524</v>
      </c>
      <c r="E77" s="19">
        <v>5.5309630800000003</v>
      </c>
      <c r="F77" s="19">
        <v>51.915618039999998</v>
      </c>
      <c r="G77" s="20" t="str">
        <f t="shared" si="19"/>
        <v>Hoogspanningsmast</v>
      </c>
      <c r="H77" s="20" t="str">
        <f t="shared" si="29"/>
        <v>Derden</v>
      </c>
      <c r="I77" s="20" t="str">
        <f t="shared" si="25"/>
        <v>Novec</v>
      </c>
      <c r="J77" s="20" t="str">
        <f t="shared" si="26"/>
        <v>Particulier</v>
      </c>
      <c r="K77" s="20" t="str">
        <f t="shared" si="20"/>
        <v>NE003RD0274</v>
      </c>
      <c r="L77" s="20" t="str">
        <f t="shared" si="21"/>
        <v>7021</v>
      </c>
      <c r="M77" s="20" t="str">
        <f t="shared" si="22"/>
        <v>Veldsteeg nabij nr. 3 - HVP nr. 32</v>
      </c>
      <c r="N77" s="20" t="str">
        <f t="shared" si="23"/>
        <v>4053 JH</v>
      </c>
      <c r="O77" s="20" t="str">
        <f t="shared" si="24"/>
        <v>IJzendoorn / Echteld</v>
      </c>
      <c r="P77" s="20" t="s">
        <v>2324</v>
      </c>
      <c r="R77" s="20">
        <f t="shared" si="27"/>
        <v>36</v>
      </c>
    </row>
    <row r="78" spans="1:18" s="20" customFormat="1" x14ac:dyDescent="0.2">
      <c r="A78" s="17" t="s">
        <v>530</v>
      </c>
      <c r="B78" s="18" t="str">
        <f t="shared" si="18"/>
        <v>BET11-520A</v>
      </c>
      <c r="C78" s="18" t="str">
        <f t="shared" si="28"/>
        <v>match</v>
      </c>
      <c r="D78" s="17" t="s">
        <v>531</v>
      </c>
      <c r="E78" s="19">
        <v>5.3261070000000004</v>
      </c>
      <c r="F78" s="19">
        <v>51.868935</v>
      </c>
      <c r="G78" s="20" t="str">
        <f t="shared" si="19"/>
        <v>Greenfield</v>
      </c>
      <c r="H78" s="20" t="str">
        <f t="shared" si="29"/>
        <v>Derden</v>
      </c>
      <c r="I78" s="20" t="str">
        <f t="shared" si="25"/>
        <v>Novec</v>
      </c>
      <c r="J78" s="20">
        <f t="shared" si="26"/>
        <v>0</v>
      </c>
      <c r="K78" s="20" t="str">
        <f t="shared" si="20"/>
        <v>NE003RD0061</v>
      </c>
      <c r="L78" s="20" t="str">
        <f t="shared" si="21"/>
        <v>3402</v>
      </c>
      <c r="M78" s="20" t="str">
        <f t="shared" si="22"/>
        <v>Meersteeg 17</v>
      </c>
      <c r="N78" s="20" t="str">
        <f t="shared" si="23"/>
        <v>4191 NK</v>
      </c>
      <c r="O78" s="20" t="str">
        <f t="shared" si="24"/>
        <v>Geldermalsen</v>
      </c>
      <c r="P78" s="20" t="s">
        <v>2324</v>
      </c>
      <c r="R78" s="20">
        <f t="shared" si="27"/>
        <v>24.7</v>
      </c>
    </row>
    <row r="79" spans="1:18" s="20" customFormat="1" x14ac:dyDescent="0.2">
      <c r="A79" s="17" t="s">
        <v>537</v>
      </c>
      <c r="B79" s="18" t="str">
        <f t="shared" si="18"/>
        <v>BET12-468A</v>
      </c>
      <c r="C79" s="18" t="str">
        <f t="shared" si="28"/>
        <v>match</v>
      </c>
      <c r="D79" s="17" t="s">
        <v>538</v>
      </c>
      <c r="E79" s="19">
        <v>5.1955900000000002</v>
      </c>
      <c r="F79" s="19">
        <v>51.848619999999997</v>
      </c>
      <c r="G79" s="20" t="str">
        <f t="shared" si="19"/>
        <v>Greenfield</v>
      </c>
      <c r="H79" s="20" t="str">
        <f t="shared" si="29"/>
        <v>Derden</v>
      </c>
      <c r="I79" s="20" t="str">
        <f t="shared" si="25"/>
        <v>Novec</v>
      </c>
      <c r="J79" s="20">
        <f t="shared" si="26"/>
        <v>0</v>
      </c>
      <c r="K79" s="20" t="str">
        <f t="shared" si="20"/>
        <v>NE003RD0208</v>
      </c>
      <c r="L79" s="20" t="str">
        <f t="shared" si="21"/>
        <v>1430</v>
      </c>
      <c r="M79" s="20" t="str">
        <f t="shared" si="22"/>
        <v>Parkpl. Molenkamp (A15)</v>
      </c>
      <c r="N79" s="20" t="str">
        <f t="shared" si="23"/>
        <v>4156 JJ</v>
      </c>
      <c r="O79" s="20" t="str">
        <f t="shared" si="24"/>
        <v>Gellicum</v>
      </c>
      <c r="P79" s="20" t="s">
        <v>2324</v>
      </c>
      <c r="R79" s="20">
        <f t="shared" si="27"/>
        <v>38.5</v>
      </c>
    </row>
    <row r="80" spans="1:18" s="20" customFormat="1" x14ac:dyDescent="0.2">
      <c r="A80" s="17" t="s">
        <v>543</v>
      </c>
      <c r="B80" s="18" t="str">
        <f t="shared" si="18"/>
        <v>BET13-360A</v>
      </c>
      <c r="C80" s="18" t="str">
        <f t="shared" si="28"/>
        <v>match</v>
      </c>
      <c r="D80" s="17" t="s">
        <v>544</v>
      </c>
      <c r="E80" s="19">
        <v>5.1472600000000002</v>
      </c>
      <c r="F80" s="19">
        <v>51.848239999999997</v>
      </c>
      <c r="G80" s="20" t="str">
        <f t="shared" si="19"/>
        <v>Greenfield</v>
      </c>
      <c r="H80" s="20" t="str">
        <f t="shared" si="29"/>
        <v>Derden</v>
      </c>
      <c r="I80" s="20" t="str">
        <f t="shared" si="25"/>
        <v>Cellnex</v>
      </c>
      <c r="J80" s="20">
        <f t="shared" si="26"/>
        <v>0</v>
      </c>
      <c r="K80" s="20" t="str">
        <f t="shared" si="20"/>
        <v>NE003RD0052</v>
      </c>
      <c r="L80" s="20" t="str">
        <f t="shared" si="21"/>
        <v>5422</v>
      </c>
      <c r="M80" s="20" t="str">
        <f t="shared" si="22"/>
        <v>Nieuwe Steeg 5</v>
      </c>
      <c r="N80" s="20" t="str">
        <f t="shared" si="23"/>
        <v>4171 KE</v>
      </c>
      <c r="O80" s="20" t="str">
        <f t="shared" si="24"/>
        <v>Leerdam-Herwijnen</v>
      </c>
      <c r="P80" s="20" t="s">
        <v>2324</v>
      </c>
      <c r="R80" s="20">
        <f t="shared" si="27"/>
        <v>31</v>
      </c>
    </row>
    <row r="81" spans="1:18" s="20" customFormat="1" x14ac:dyDescent="0.2">
      <c r="A81" s="17" t="s">
        <v>550</v>
      </c>
      <c r="B81" s="18" t="str">
        <f t="shared" si="18"/>
        <v>BET14-284A</v>
      </c>
      <c r="C81" s="18" t="str">
        <f t="shared" si="28"/>
        <v>match</v>
      </c>
      <c r="D81" s="17" t="s">
        <v>551</v>
      </c>
      <c r="E81" s="19">
        <v>5.0450330000000001</v>
      </c>
      <c r="F81" s="19">
        <v>51.839280000000002</v>
      </c>
      <c r="G81" s="20" t="str">
        <f t="shared" si="19"/>
        <v>Greenfield</v>
      </c>
      <c r="H81" s="20" t="str">
        <f t="shared" si="29"/>
        <v>Derden</v>
      </c>
      <c r="I81" s="20" t="str">
        <f t="shared" si="25"/>
        <v>Vodafone</v>
      </c>
      <c r="J81" s="20" t="str">
        <f t="shared" si="26"/>
        <v>Rijkswaterstaat</v>
      </c>
      <c r="K81" s="20" t="str">
        <f t="shared" si="20"/>
        <v>NE003RD0165</v>
      </c>
      <c r="L81" s="20" t="str">
        <f t="shared" si="21"/>
        <v>5905</v>
      </c>
      <c r="M81" s="20" t="str">
        <f t="shared" si="22"/>
        <v>Parkeerplaats Veenbult  A15</v>
      </c>
      <c r="N81" s="20" t="str">
        <f t="shared" si="23"/>
        <v>4214 EW</v>
      </c>
      <c r="O81" s="20" t="str">
        <f t="shared" si="24"/>
        <v>Vuren</v>
      </c>
      <c r="P81" s="20" t="s">
        <v>2324</v>
      </c>
      <c r="R81" s="20">
        <f t="shared" si="27"/>
        <v>31.2</v>
      </c>
    </row>
    <row r="82" spans="1:18" s="20" customFormat="1" x14ac:dyDescent="0.2">
      <c r="A82" s="17" t="s">
        <v>557</v>
      </c>
      <c r="B82" s="18" t="str">
        <f t="shared" si="18"/>
        <v>BET15-227A</v>
      </c>
      <c r="C82" s="18" t="str">
        <f t="shared" si="28"/>
        <v>match</v>
      </c>
      <c r="D82" s="17" t="s">
        <v>558</v>
      </c>
      <c r="E82" s="19">
        <v>4.9282620000000001</v>
      </c>
      <c r="F82" s="19">
        <v>51.843895099999997</v>
      </c>
      <c r="G82" s="20" t="str">
        <f t="shared" si="19"/>
        <v>Greenfield</v>
      </c>
      <c r="H82" s="20" t="str">
        <f t="shared" si="29"/>
        <v>Derden</v>
      </c>
      <c r="I82" s="20" t="str">
        <f t="shared" si="25"/>
        <v>Cellnex</v>
      </c>
      <c r="J82" s="20">
        <f t="shared" si="26"/>
        <v>0</v>
      </c>
      <c r="K82" s="20" t="str">
        <f t="shared" si="20"/>
        <v>NE003RD0244</v>
      </c>
      <c r="L82" s="20" t="str">
        <f t="shared" si="21"/>
        <v>4401</v>
      </c>
      <c r="M82" s="20" t="str">
        <f t="shared" si="22"/>
        <v>Parallelweg</v>
      </c>
      <c r="N82" s="20" t="str">
        <f t="shared" si="23"/>
        <v>4209 SZ</v>
      </c>
      <c r="O82" s="20" t="str">
        <f t="shared" si="24"/>
        <v>Schelluinen</v>
      </c>
      <c r="P82" s="20" t="s">
        <v>2324</v>
      </c>
      <c r="R82" s="20">
        <f t="shared" si="27"/>
        <v>25</v>
      </c>
    </row>
    <row r="83" spans="1:18" s="20" customFormat="1" x14ac:dyDescent="0.2">
      <c r="A83" s="17" t="s">
        <v>563</v>
      </c>
      <c r="B83" s="18" t="str">
        <f t="shared" si="18"/>
        <v>BET16-183A</v>
      </c>
      <c r="C83" s="18" t="str">
        <f t="shared" si="28"/>
        <v>match</v>
      </c>
      <c r="D83" s="17" t="s">
        <v>565</v>
      </c>
      <c r="E83" s="19">
        <v>4.8637879999999996</v>
      </c>
      <c r="F83" s="19">
        <v>51.835853999999998</v>
      </c>
      <c r="G83" s="20" t="s">
        <v>3</v>
      </c>
      <c r="H83" s="20" t="str">
        <f t="shared" si="29"/>
        <v>ProRail</v>
      </c>
      <c r="I83" s="20" t="e">
        <f t="shared" si="25"/>
        <v>#N/A</v>
      </c>
      <c r="J83" s="20" t="e">
        <f t="shared" si="26"/>
        <v>#N/A</v>
      </c>
      <c r="K83" s="20" t="str">
        <f t="shared" si="20"/>
        <v>NE003RD0347</v>
      </c>
      <c r="L83" s="20" t="str">
        <f t="shared" si="21"/>
        <v>N.V.T</v>
      </c>
      <c r="M83" s="20" t="str">
        <f t="shared" si="22"/>
        <v>Binnendamseweg 11</v>
      </c>
      <c r="N83" s="20" t="str">
        <f t="shared" si="23"/>
        <v>3373 AB</v>
      </c>
      <c r="O83" s="20" t="str">
        <f t="shared" si="24"/>
        <v>Giessenburg</v>
      </c>
      <c r="P83" s="20" t="s">
        <v>2324</v>
      </c>
      <c r="R83" s="20">
        <f t="shared" si="27"/>
        <v>8</v>
      </c>
    </row>
    <row r="84" spans="1:18" s="20" customFormat="1" x14ac:dyDescent="0.2">
      <c r="A84" s="17" t="s">
        <v>571</v>
      </c>
      <c r="B84" s="18" t="str">
        <f t="shared" si="18"/>
        <v>BET18-850A</v>
      </c>
      <c r="C84" s="18" t="str">
        <f t="shared" si="28"/>
        <v>match</v>
      </c>
      <c r="D84" s="17" t="s">
        <v>572</v>
      </c>
      <c r="E84" s="19">
        <v>4.7318829999999998</v>
      </c>
      <c r="F84" s="19">
        <v>51.833897</v>
      </c>
      <c r="G84" s="20" t="str">
        <f t="shared" si="19"/>
        <v>Hoogspanningsmast</v>
      </c>
      <c r="H84" s="20" t="str">
        <f t="shared" si="29"/>
        <v>Derden</v>
      </c>
      <c r="I84" s="20" t="str">
        <f t="shared" si="25"/>
        <v>Novec</v>
      </c>
      <c r="J84" s="20" t="str">
        <f t="shared" si="26"/>
        <v>Gemeente Papendrecht</v>
      </c>
      <c r="K84" s="20" t="str">
        <f t="shared" si="20"/>
        <v>NE003RD0238</v>
      </c>
      <c r="L84" s="20" t="str">
        <f t="shared" si="21"/>
        <v>6458</v>
      </c>
      <c r="M84" s="20" t="str">
        <f t="shared" si="22"/>
        <v>Matenasche Scheidkade - HVP 50589</v>
      </c>
      <c r="N84" s="20" t="str">
        <f t="shared" si="23"/>
        <v>3356 LG</v>
      </c>
      <c r="O84" s="20" t="str">
        <f t="shared" si="24"/>
        <v>Papendrecht</v>
      </c>
      <c r="P84" s="20" t="s">
        <v>2324</v>
      </c>
      <c r="R84" s="20">
        <f t="shared" si="27"/>
        <v>17.399999999999999</v>
      </c>
    </row>
    <row r="85" spans="1:18" s="20" customFormat="1" x14ac:dyDescent="0.2">
      <c r="A85" s="17" t="s">
        <v>577</v>
      </c>
      <c r="B85" s="18" t="str">
        <f t="shared" si="18"/>
        <v>BET19-400A</v>
      </c>
      <c r="C85" s="18" t="str">
        <f t="shared" si="28"/>
        <v>match</v>
      </c>
      <c r="D85" s="17" t="s">
        <v>579</v>
      </c>
      <c r="E85" s="19">
        <v>4.6909380000000001</v>
      </c>
      <c r="F85" s="19">
        <v>51.846523400000002</v>
      </c>
      <c r="G85" s="20" t="s">
        <v>13</v>
      </c>
      <c r="H85" s="20" t="str">
        <f t="shared" si="29"/>
        <v>ProRail</v>
      </c>
      <c r="I85" s="20" t="e">
        <f t="shared" si="25"/>
        <v>#N/A</v>
      </c>
      <c r="J85" s="20" t="e">
        <f t="shared" si="26"/>
        <v>#N/A</v>
      </c>
      <c r="K85" s="20" t="str">
        <f t="shared" si="20"/>
        <v>NE003RD0371</v>
      </c>
      <c r="L85" s="20" t="str">
        <f t="shared" si="21"/>
        <v>N.V.T</v>
      </c>
      <c r="M85" s="20" t="str">
        <f t="shared" si="22"/>
        <v>Veerweg 100</v>
      </c>
      <c r="N85" s="20" t="str">
        <f t="shared" si="23"/>
        <v>2969 LB</v>
      </c>
      <c r="O85" s="20" t="str">
        <f t="shared" si="24"/>
        <v>Oud Alblas</v>
      </c>
      <c r="P85" s="20" t="s">
        <v>2324</v>
      </c>
      <c r="R85" s="20">
        <f t="shared" si="27"/>
        <v>5</v>
      </c>
    </row>
    <row r="86" spans="1:18" s="20" customFormat="1" x14ac:dyDescent="0.2">
      <c r="A86" s="17" t="s">
        <v>590</v>
      </c>
      <c r="B86" s="18" t="str">
        <f t="shared" si="18"/>
        <v>BET22-415A</v>
      </c>
      <c r="C86" s="18" t="str">
        <f t="shared" si="28"/>
        <v>match</v>
      </c>
      <c r="D86" s="17" t="s">
        <v>592</v>
      </c>
      <c r="E86" s="19">
        <v>4.3180209999999999</v>
      </c>
      <c r="F86" s="19">
        <v>51.870064999999997</v>
      </c>
      <c r="G86" s="20" t="s">
        <v>3</v>
      </c>
      <c r="H86" s="20" t="str">
        <f t="shared" si="29"/>
        <v>ProRail</v>
      </c>
      <c r="I86" s="20" t="e">
        <f t="shared" si="25"/>
        <v>#N/A</v>
      </c>
      <c r="J86" s="20" t="e">
        <f t="shared" si="26"/>
        <v>#N/A</v>
      </c>
      <c r="K86" s="20" t="str">
        <f t="shared" si="20"/>
        <v>NE003RD0370</v>
      </c>
      <c r="L86" s="20" t="str">
        <f t="shared" si="21"/>
        <v>N.V.T</v>
      </c>
      <c r="M86" s="20" t="str">
        <f t="shared" si="22"/>
        <v>Oude Maasweg</v>
      </c>
      <c r="N86" s="20" t="str">
        <f t="shared" si="23"/>
        <v>3197 KJ</v>
      </c>
      <c r="O86" s="20" t="str">
        <f t="shared" si="24"/>
        <v>Rotterdam Botlek</v>
      </c>
      <c r="P86" s="20" t="s">
        <v>2324</v>
      </c>
      <c r="R86" s="20">
        <f t="shared" si="27"/>
        <v>5</v>
      </c>
    </row>
    <row r="87" spans="1:18" s="20" customFormat="1" x14ac:dyDescent="0.2">
      <c r="A87" s="17" t="s">
        <v>597</v>
      </c>
      <c r="B87" s="18" t="str">
        <f t="shared" si="18"/>
        <v>E04645110A</v>
      </c>
      <c r="C87" s="18" t="str">
        <f t="shared" si="28"/>
        <v>match</v>
      </c>
      <c r="D87" s="17" t="s">
        <v>598</v>
      </c>
      <c r="E87" s="19">
        <v>5.2679600000000004</v>
      </c>
      <c r="F87" s="19">
        <v>51.802050000000001</v>
      </c>
      <c r="G87" s="20" t="str">
        <f t="shared" si="19"/>
        <v>Greenfield</v>
      </c>
      <c r="H87" s="20" t="str">
        <f t="shared" si="29"/>
        <v>Derden</v>
      </c>
      <c r="I87" s="20" t="str">
        <f t="shared" si="25"/>
        <v>Cellnex</v>
      </c>
      <c r="J87" s="20">
        <f t="shared" si="26"/>
        <v>0</v>
      </c>
      <c r="K87" s="20" t="str">
        <f t="shared" si="20"/>
        <v>NE003RD0153</v>
      </c>
      <c r="L87" s="20" t="str">
        <f t="shared" si="21"/>
        <v>0907</v>
      </c>
      <c r="M87" s="20" t="str">
        <f t="shared" si="22"/>
        <v>Hulpweg 10</v>
      </c>
      <c r="N87" s="20" t="str">
        <f t="shared" si="23"/>
        <v>5301 KV</v>
      </c>
      <c r="O87" s="20" t="str">
        <f t="shared" si="24"/>
        <v>Zaltbommel</v>
      </c>
      <c r="P87" s="20" t="s">
        <v>2324</v>
      </c>
      <c r="R87" s="20">
        <f t="shared" si="27"/>
        <v>32</v>
      </c>
    </row>
    <row r="88" spans="1:18" s="20" customFormat="1" x14ac:dyDescent="0.2">
      <c r="A88" s="17" t="s">
        <v>2338</v>
      </c>
      <c r="B88" s="18" t="e">
        <f t="shared" si="18"/>
        <v>#N/A</v>
      </c>
      <c r="C88" s="18"/>
      <c r="D88" s="17" t="s">
        <v>536</v>
      </c>
      <c r="E88" s="19">
        <v>5.2695498900000004</v>
      </c>
      <c r="F88" s="19">
        <v>51.886222500000002</v>
      </c>
      <c r="G88" s="20" t="s">
        <v>4</v>
      </c>
      <c r="H88" s="20" t="s">
        <v>2326</v>
      </c>
      <c r="I88" s="20" t="e">
        <f t="shared" si="25"/>
        <v>#N/A</v>
      </c>
      <c r="J88" s="20" t="e">
        <f t="shared" si="26"/>
        <v>#N/A</v>
      </c>
      <c r="P88" s="20" t="s">
        <v>2324</v>
      </c>
      <c r="R88" s="20">
        <f t="shared" si="27"/>
        <v>31</v>
      </c>
    </row>
    <row r="89" spans="1:18" s="20" customFormat="1" x14ac:dyDescent="0.2">
      <c r="A89" s="17" t="s">
        <v>610</v>
      </c>
      <c r="B89" s="18" t="str">
        <f t="shared" si="18"/>
        <v>E04745410B</v>
      </c>
      <c r="C89" s="18" t="str">
        <f t="shared" ref="C89:C133" si="30">IF(A89=B89,"match","Verschillend")</f>
        <v>match</v>
      </c>
      <c r="D89" s="17" t="s">
        <v>611</v>
      </c>
      <c r="E89" s="19">
        <v>5.3526625499999998</v>
      </c>
      <c r="F89" s="19">
        <v>51.711831840000002</v>
      </c>
      <c r="G89" s="20" t="str">
        <f t="shared" si="19"/>
        <v>Indoor</v>
      </c>
      <c r="H89" s="20" t="str">
        <f t="shared" ref="H89:H106" si="31">VLOOKUP(A89,sitesNAW,9,FALSE)</f>
        <v>Derden</v>
      </c>
      <c r="I89" s="20" t="str">
        <f t="shared" si="25"/>
        <v>Single site landlord</v>
      </c>
      <c r="J89" s="20" t="str">
        <f t="shared" si="26"/>
        <v>WIG (Netherlands) BV</v>
      </c>
      <c r="K89" s="20" t="str">
        <f t="shared" si="20"/>
        <v>NE003RD0292</v>
      </c>
      <c r="L89" s="20" t="str">
        <f t="shared" si="21"/>
        <v>9462</v>
      </c>
      <c r="M89" s="20" t="str">
        <f t="shared" si="22"/>
        <v>Tuinstraat 15 / Edelweisstraat</v>
      </c>
      <c r="N89" s="20" t="str">
        <f t="shared" si="23"/>
        <v>5241 AH</v>
      </c>
      <c r="O89" s="20" t="str">
        <f t="shared" si="24"/>
        <v>Rosmalen</v>
      </c>
      <c r="P89" s="20" t="s">
        <v>2324</v>
      </c>
      <c r="R89" s="20">
        <f t="shared" si="27"/>
        <v>35.5</v>
      </c>
    </row>
    <row r="90" spans="1:18" s="20" customFormat="1" x14ac:dyDescent="0.2">
      <c r="A90" s="17" t="s">
        <v>616</v>
      </c>
      <c r="B90" s="18" t="str">
        <f t="shared" si="18"/>
        <v>E04745510B</v>
      </c>
      <c r="C90" s="18" t="str">
        <f t="shared" si="30"/>
        <v>match</v>
      </c>
      <c r="D90" s="17" t="s">
        <v>617</v>
      </c>
      <c r="E90" s="19">
        <v>5.5202799999999996</v>
      </c>
      <c r="F90" s="19">
        <v>51.762990000000002</v>
      </c>
      <c r="G90" s="20" t="str">
        <f t="shared" si="19"/>
        <v>Indoor</v>
      </c>
      <c r="H90" s="20" t="str">
        <f t="shared" si="31"/>
        <v>Derden</v>
      </c>
      <c r="I90" s="20" t="str">
        <f t="shared" si="25"/>
        <v>Single site landlord</v>
      </c>
      <c r="J90" s="20" t="str">
        <f t="shared" si="26"/>
        <v>Rabobank Oss</v>
      </c>
      <c r="K90" s="20" t="str">
        <f t="shared" si="20"/>
        <v>NE003RD0003</v>
      </c>
      <c r="L90" s="20" t="str">
        <f t="shared" si="21"/>
        <v>9415</v>
      </c>
      <c r="M90" s="20" t="str">
        <f t="shared" si="22"/>
        <v>Raadhuislaan 26</v>
      </c>
      <c r="N90" s="20" t="str">
        <f t="shared" si="23"/>
        <v>5341 GM</v>
      </c>
      <c r="O90" s="20" t="str">
        <f t="shared" si="24"/>
        <v>Oss</v>
      </c>
      <c r="P90" s="20" t="s">
        <v>2324</v>
      </c>
      <c r="R90" s="20">
        <f t="shared" si="27"/>
        <v>21.9</v>
      </c>
    </row>
    <row r="91" spans="1:18" s="20" customFormat="1" x14ac:dyDescent="0.2">
      <c r="A91" s="17" t="s">
        <v>623</v>
      </c>
      <c r="B91" s="18" t="str">
        <f t="shared" si="18"/>
        <v>E04745610A</v>
      </c>
      <c r="C91" s="18" t="str">
        <f t="shared" si="30"/>
        <v>match</v>
      </c>
      <c r="D91" s="17" t="s">
        <v>624</v>
      </c>
      <c r="E91" s="19">
        <v>5.6534119199999999</v>
      </c>
      <c r="F91" s="19">
        <v>51.799134369999997</v>
      </c>
      <c r="G91" s="20" t="str">
        <f t="shared" si="19"/>
        <v>Rooftop</v>
      </c>
      <c r="H91" s="20" t="str">
        <f t="shared" si="31"/>
        <v>Derden</v>
      </c>
      <c r="I91" s="20" t="str">
        <f t="shared" si="25"/>
        <v>Single site landlord</v>
      </c>
      <c r="J91" s="20" t="str">
        <f t="shared" si="26"/>
        <v>de Heus Voeders</v>
      </c>
      <c r="K91" s="20" t="str">
        <f t="shared" si="20"/>
        <v>NE003RD0164</v>
      </c>
      <c r="L91" s="20" t="str">
        <f t="shared" si="21"/>
        <v>9485</v>
      </c>
      <c r="M91" s="20" t="str">
        <f t="shared" si="22"/>
        <v>Maasdijk 46</v>
      </c>
      <c r="N91" s="20" t="str">
        <f t="shared" si="23"/>
        <v>5371 AA</v>
      </c>
      <c r="O91" s="20" t="str">
        <f t="shared" si="24"/>
        <v>Ravenstein (De Heus)</v>
      </c>
      <c r="P91" s="20" t="s">
        <v>2324</v>
      </c>
      <c r="R91" s="20">
        <f t="shared" si="27"/>
        <v>39</v>
      </c>
    </row>
    <row r="92" spans="1:18" s="20" customFormat="1" x14ac:dyDescent="0.2">
      <c r="A92" s="17" t="s">
        <v>630</v>
      </c>
      <c r="B92" s="18" t="str">
        <f t="shared" si="18"/>
        <v>E04946110A</v>
      </c>
      <c r="C92" s="18" t="str">
        <f t="shared" si="30"/>
        <v>match</v>
      </c>
      <c r="D92" s="17" t="s">
        <v>631</v>
      </c>
      <c r="E92" s="19">
        <v>5.8689900000000002</v>
      </c>
      <c r="F92" s="19">
        <v>51.73272</v>
      </c>
      <c r="G92" s="20" t="str">
        <f t="shared" si="19"/>
        <v>SV toren</v>
      </c>
      <c r="H92" s="20" t="str">
        <f t="shared" si="31"/>
        <v>Derden</v>
      </c>
      <c r="I92" s="20" t="str">
        <f t="shared" si="25"/>
        <v>Single site landlord</v>
      </c>
      <c r="J92" s="20" t="str">
        <f t="shared" si="26"/>
        <v>WIG (Netherlands) BV</v>
      </c>
      <c r="K92" s="20" t="str">
        <f t="shared" si="20"/>
        <v>NE003RD0200</v>
      </c>
      <c r="L92" s="20" t="str">
        <f t="shared" si="21"/>
        <v>9478</v>
      </c>
      <c r="M92" s="20" t="str">
        <f t="shared" si="22"/>
        <v>Heiligenberg 27</v>
      </c>
      <c r="N92" s="20" t="str">
        <f t="shared" si="23"/>
        <v>5431 SC</v>
      </c>
      <c r="O92" s="20" t="str">
        <f t="shared" si="24"/>
        <v>Cuijk</v>
      </c>
      <c r="P92" s="20" t="s">
        <v>2324</v>
      </c>
      <c r="R92" s="20">
        <f t="shared" si="27"/>
        <v>33.5</v>
      </c>
    </row>
    <row r="93" spans="1:18" s="20" customFormat="1" x14ac:dyDescent="0.2">
      <c r="A93" s="17" t="s">
        <v>637</v>
      </c>
      <c r="B93" s="18" t="str">
        <f t="shared" si="18"/>
        <v>E04946210A</v>
      </c>
      <c r="C93" s="18" t="str">
        <f t="shared" si="30"/>
        <v>match</v>
      </c>
      <c r="D93" s="17" t="s">
        <v>638</v>
      </c>
      <c r="E93" s="19">
        <v>5.9371299999999998</v>
      </c>
      <c r="F93" s="19">
        <v>51.643819999999998</v>
      </c>
      <c r="G93" s="20" t="str">
        <f t="shared" si="19"/>
        <v>Rooftop</v>
      </c>
      <c r="H93" s="20" t="str">
        <f t="shared" si="31"/>
        <v>Derden</v>
      </c>
      <c r="I93" s="20" t="str">
        <f t="shared" si="25"/>
        <v>Single site landlord</v>
      </c>
      <c r="J93" s="20" t="str">
        <f t="shared" si="26"/>
        <v>Intervet Internationaal BV</v>
      </c>
      <c r="K93" s="20" t="str">
        <f t="shared" si="20"/>
        <v>NE003RD0284</v>
      </c>
      <c r="L93" s="20" t="str">
        <f t="shared" si="21"/>
        <v>9452</v>
      </c>
      <c r="M93" s="20" t="str">
        <f t="shared" si="22"/>
        <v>Wim de Körverstraat 35</v>
      </c>
      <c r="N93" s="20" t="str">
        <f t="shared" si="23"/>
        <v>5831 AN</v>
      </c>
      <c r="O93" s="20" t="str">
        <f t="shared" si="24"/>
        <v>Boxmeer</v>
      </c>
      <c r="P93" s="20" t="s">
        <v>2324</v>
      </c>
      <c r="R93" s="20">
        <f t="shared" si="27"/>
        <v>23.7</v>
      </c>
    </row>
    <row r="94" spans="1:18" s="20" customFormat="1" x14ac:dyDescent="0.2">
      <c r="A94" s="17" t="s">
        <v>644</v>
      </c>
      <c r="B94" s="18" t="str">
        <f t="shared" si="18"/>
        <v>E04946310A</v>
      </c>
      <c r="C94" s="18" t="str">
        <f t="shared" si="30"/>
        <v>match</v>
      </c>
      <c r="D94" s="17" t="s">
        <v>645</v>
      </c>
      <c r="E94" s="19">
        <v>5.9981799999999996</v>
      </c>
      <c r="F94" s="19">
        <v>51.59113</v>
      </c>
      <c r="G94" s="20" t="str">
        <f t="shared" si="19"/>
        <v>Greenfield</v>
      </c>
      <c r="H94" s="20" t="str">
        <f t="shared" si="31"/>
        <v>Derden</v>
      </c>
      <c r="I94" s="20" t="str">
        <f t="shared" si="25"/>
        <v>Novec</v>
      </c>
      <c r="J94" s="20">
        <f t="shared" si="26"/>
        <v>0</v>
      </c>
      <c r="K94" s="20" t="str">
        <f t="shared" si="20"/>
        <v>NE003RD0205</v>
      </c>
      <c r="L94" s="20" t="str">
        <f t="shared" si="21"/>
        <v>9411</v>
      </c>
      <c r="M94" s="20" t="str">
        <f t="shared" si="22"/>
        <v>Makkenweg / Soetendaal 5a</v>
      </c>
      <c r="N94" s="20" t="str">
        <f t="shared" si="23"/>
        <v>5821 BL</v>
      </c>
      <c r="O94" s="20" t="str">
        <f t="shared" si="24"/>
        <v>Vierlingsbeek</v>
      </c>
      <c r="P94" s="20" t="s">
        <v>2324</v>
      </c>
      <c r="R94" s="20">
        <f t="shared" si="27"/>
        <v>25</v>
      </c>
    </row>
    <row r="95" spans="1:18" s="20" customFormat="1" x14ac:dyDescent="0.2">
      <c r="A95" s="17" t="s">
        <v>651</v>
      </c>
      <c r="B95" s="18" t="str">
        <f t="shared" si="18"/>
        <v>E04946410A</v>
      </c>
      <c r="C95" s="18" t="str">
        <f t="shared" si="30"/>
        <v>match</v>
      </c>
      <c r="D95" s="17" t="s">
        <v>652</v>
      </c>
      <c r="E95" s="19">
        <v>5.8663315899999997</v>
      </c>
      <c r="F95" s="19">
        <v>51.819334150000003</v>
      </c>
      <c r="G95" s="20" t="str">
        <f t="shared" si="19"/>
        <v>Rooftop</v>
      </c>
      <c r="H95" s="20" t="str">
        <f t="shared" si="31"/>
        <v>Derden</v>
      </c>
      <c r="I95" s="20" t="str">
        <f t="shared" si="25"/>
        <v>Single site landlord</v>
      </c>
      <c r="J95" s="20" t="str">
        <f t="shared" si="26"/>
        <v>Katholieke Universitiet Nijmegen</v>
      </c>
      <c r="K95" s="20" t="str">
        <f t="shared" si="20"/>
        <v>NE003RD0282</v>
      </c>
      <c r="L95" s="20" t="str">
        <f t="shared" si="21"/>
        <v>1202</v>
      </c>
      <c r="M95" s="20" t="str">
        <f t="shared" si="22"/>
        <v>Erasmusplein 1</v>
      </c>
      <c r="N95" s="20" t="str">
        <f t="shared" si="23"/>
        <v>6525 HT</v>
      </c>
      <c r="O95" s="20" t="str">
        <f t="shared" si="24"/>
        <v>Nijmegen</v>
      </c>
      <c r="P95" s="20" t="s">
        <v>2324</v>
      </c>
      <c r="R95" s="20">
        <f t="shared" si="27"/>
        <v>87.6</v>
      </c>
    </row>
    <row r="96" spans="1:18" s="20" customFormat="1" x14ac:dyDescent="0.2">
      <c r="A96" s="17" t="s">
        <v>658</v>
      </c>
      <c r="B96" s="18" t="str">
        <f t="shared" si="18"/>
        <v>E05225610C</v>
      </c>
      <c r="C96" s="18" t="str">
        <f t="shared" si="30"/>
        <v>match</v>
      </c>
      <c r="D96" s="17" t="s">
        <v>659</v>
      </c>
      <c r="E96" s="19">
        <v>6.1423180000000004</v>
      </c>
      <c r="F96" s="19">
        <v>51.380113999999999</v>
      </c>
      <c r="G96" s="20" t="str">
        <f t="shared" si="19"/>
        <v>Hoogspanningsmast</v>
      </c>
      <c r="H96" s="20" t="str">
        <f t="shared" si="31"/>
        <v>Derden</v>
      </c>
      <c r="I96" s="20" t="str">
        <f t="shared" si="25"/>
        <v>Novec</v>
      </c>
      <c r="J96" s="20" t="str">
        <f t="shared" si="26"/>
        <v>Gemeente Venlo</v>
      </c>
      <c r="K96" s="20" t="str">
        <f t="shared" si="20"/>
        <v>NE003RD0230</v>
      </c>
      <c r="L96" s="20" t="str">
        <f t="shared" si="21"/>
        <v>9488</v>
      </c>
      <c r="M96" s="20" t="str">
        <f t="shared" si="22"/>
        <v>Baasdonkweg - HVP nr. 223</v>
      </c>
      <c r="N96" s="20" t="str">
        <f t="shared" si="23"/>
        <v>5928 NR</v>
      </c>
      <c r="O96" s="20" t="str">
        <f t="shared" si="24"/>
        <v>Venlo (Ubroek)</v>
      </c>
      <c r="P96" s="20" t="s">
        <v>2324</v>
      </c>
      <c r="R96" s="20">
        <f t="shared" si="27"/>
        <v>36.5</v>
      </c>
    </row>
    <row r="97" spans="1:18" s="20" customFormat="1" x14ac:dyDescent="0.2">
      <c r="A97" s="17" t="s">
        <v>665</v>
      </c>
      <c r="B97" s="18" t="str">
        <f t="shared" si="18"/>
        <v>E05226810A</v>
      </c>
      <c r="C97" s="18" t="str">
        <f t="shared" si="30"/>
        <v>match</v>
      </c>
      <c r="D97" s="17" t="s">
        <v>666</v>
      </c>
      <c r="E97" s="19">
        <v>6.1311770000000001</v>
      </c>
      <c r="F97" s="19">
        <v>51.437123999999997</v>
      </c>
      <c r="G97" s="20" t="str">
        <f t="shared" si="19"/>
        <v>Greenfield</v>
      </c>
      <c r="H97" s="20" t="str">
        <f t="shared" si="31"/>
        <v>Derden</v>
      </c>
      <c r="I97" s="20" t="str">
        <f t="shared" si="25"/>
        <v>T-Mobile</v>
      </c>
      <c r="J97" s="20">
        <f t="shared" si="26"/>
        <v>0</v>
      </c>
      <c r="K97" s="20" t="str">
        <f t="shared" si="20"/>
        <v>NE003RD0182</v>
      </c>
      <c r="L97" s="20" t="str">
        <f t="shared" si="21"/>
        <v>9333</v>
      </c>
      <c r="M97" s="20" t="str">
        <f t="shared" si="22"/>
        <v>Stationsweg</v>
      </c>
      <c r="N97" s="20" t="str">
        <f t="shared" si="23"/>
        <v>5973 RH</v>
      </c>
      <c r="O97" s="20" t="str">
        <f t="shared" si="24"/>
        <v>Houthuizen</v>
      </c>
      <c r="P97" s="20" t="s">
        <v>2324</v>
      </c>
      <c r="R97" s="20">
        <f t="shared" si="27"/>
        <v>30</v>
      </c>
    </row>
    <row r="98" spans="1:18" s="20" customFormat="1" x14ac:dyDescent="0.2">
      <c r="A98" s="17" t="s">
        <v>670</v>
      </c>
      <c r="B98" s="18" t="str">
        <f t="shared" si="18"/>
        <v>E05227410A</v>
      </c>
      <c r="C98" s="18" t="str">
        <f t="shared" si="30"/>
        <v>match</v>
      </c>
      <c r="D98" s="17" t="s">
        <v>671</v>
      </c>
      <c r="E98" s="19">
        <v>6.0416362000000001</v>
      </c>
      <c r="F98" s="19">
        <v>51.511690180000002</v>
      </c>
      <c r="G98" s="20" t="str">
        <f t="shared" si="19"/>
        <v>Rooftop</v>
      </c>
      <c r="H98" s="20" t="str">
        <f t="shared" si="31"/>
        <v>Derden</v>
      </c>
      <c r="I98" s="20" t="str">
        <f t="shared" si="25"/>
        <v>Single site landlord</v>
      </c>
      <c r="J98" s="20" t="str">
        <f t="shared" si="26"/>
        <v>Coop Vitelia</v>
      </c>
      <c r="K98" s="20" t="str">
        <f t="shared" si="20"/>
        <v>NE003RD0120</v>
      </c>
      <c r="L98" s="20" t="str">
        <f t="shared" si="21"/>
        <v>3457</v>
      </c>
      <c r="M98" s="20" t="str">
        <f t="shared" si="22"/>
        <v>Depute Petersstraat 30</v>
      </c>
      <c r="N98" s="20" t="str">
        <f t="shared" si="23"/>
        <v>5808 BC</v>
      </c>
      <c r="O98" s="20" t="str">
        <f t="shared" si="24"/>
        <v>Oirlo</v>
      </c>
      <c r="P98" s="20" t="s">
        <v>2324</v>
      </c>
      <c r="R98" s="20">
        <f t="shared" si="27"/>
        <v>23.5</v>
      </c>
    </row>
    <row r="99" spans="1:18" s="20" customFormat="1" x14ac:dyDescent="0.2">
      <c r="A99" s="17" t="s">
        <v>677</v>
      </c>
      <c r="B99" s="18" t="str">
        <f t="shared" si="18"/>
        <v>E05443510A</v>
      </c>
      <c r="C99" s="18" t="str">
        <f t="shared" si="30"/>
        <v>match</v>
      </c>
      <c r="D99" s="17" t="s">
        <v>678</v>
      </c>
      <c r="E99" s="19">
        <v>5.4012200000000004</v>
      </c>
      <c r="F99" s="19">
        <v>51.495950000000001</v>
      </c>
      <c r="G99" s="20" t="str">
        <f t="shared" si="19"/>
        <v>Hoogspanningsmast</v>
      </c>
      <c r="H99" s="20" t="str">
        <f t="shared" si="31"/>
        <v>ProRail</v>
      </c>
      <c r="I99" s="20" t="str">
        <f t="shared" si="25"/>
        <v>Novec</v>
      </c>
      <c r="J99" s="20">
        <f t="shared" si="26"/>
        <v>0</v>
      </c>
      <c r="K99" s="20" t="str">
        <f t="shared" si="20"/>
        <v>NE003RD0279</v>
      </c>
      <c r="L99" s="20" t="str">
        <f t="shared" si="21"/>
        <v>1734</v>
      </c>
      <c r="M99" s="20" t="str">
        <f t="shared" si="22"/>
        <v>Kanaaldijk - HVP nr. 22</v>
      </c>
      <c r="N99" s="20" t="str">
        <f t="shared" si="23"/>
        <v>5683 CR</v>
      </c>
      <c r="O99" s="20" t="str">
        <f t="shared" si="24"/>
        <v>Best</v>
      </c>
      <c r="P99" s="20" t="s">
        <v>2324</v>
      </c>
      <c r="R99" s="20">
        <f t="shared" si="27"/>
        <v>49.4</v>
      </c>
    </row>
    <row r="100" spans="1:18" s="20" customFormat="1" x14ac:dyDescent="0.2">
      <c r="A100" s="17" t="s">
        <v>684</v>
      </c>
      <c r="B100" s="18" t="str">
        <f t="shared" si="18"/>
        <v>E05443610A</v>
      </c>
      <c r="C100" s="18" t="str">
        <f t="shared" si="30"/>
        <v>match</v>
      </c>
      <c r="D100" s="17" t="s">
        <v>685</v>
      </c>
      <c r="E100" s="19">
        <v>5.3892798400000004</v>
      </c>
      <c r="F100" s="19">
        <v>51.509551780000002</v>
      </c>
      <c r="G100" s="20" t="str">
        <f t="shared" si="19"/>
        <v>Tunnel</v>
      </c>
      <c r="H100" s="20" t="str">
        <f t="shared" si="31"/>
        <v>ProRail</v>
      </c>
      <c r="I100" s="20" t="str">
        <f t="shared" si="25"/>
        <v>ProRail</v>
      </c>
      <c r="J100" s="20">
        <f t="shared" si="26"/>
        <v>0</v>
      </c>
      <c r="K100" s="20" t="str">
        <f t="shared" si="20"/>
        <v>NE003RD0291</v>
      </c>
      <c r="L100" s="20" t="str">
        <f t="shared" si="21"/>
        <v/>
      </c>
      <c r="M100" s="20" t="str">
        <f t="shared" si="22"/>
        <v>Spoorstraat</v>
      </c>
      <c r="N100" s="20" t="str">
        <f t="shared" si="23"/>
        <v>5684 AA</v>
      </c>
      <c r="O100" s="20" t="str">
        <f t="shared" si="24"/>
        <v>Best</v>
      </c>
      <c r="P100" s="20" t="s">
        <v>2324</v>
      </c>
      <c r="R100" s="20">
        <f t="shared" si="27"/>
        <v>5</v>
      </c>
    </row>
    <row r="101" spans="1:18" s="20" customFormat="1" x14ac:dyDescent="0.2">
      <c r="A101" s="17" t="s">
        <v>689</v>
      </c>
      <c r="B101" s="18" t="str">
        <f t="shared" si="18"/>
        <v>E05526710A</v>
      </c>
      <c r="C101" s="18" t="str">
        <f t="shared" si="30"/>
        <v>match</v>
      </c>
      <c r="D101" s="17" t="s">
        <v>690</v>
      </c>
      <c r="E101" s="19">
        <v>6.0514156999999997</v>
      </c>
      <c r="F101" s="19">
        <v>51.43974884</v>
      </c>
      <c r="G101" s="20" t="str">
        <f t="shared" si="19"/>
        <v>Greenfield</v>
      </c>
      <c r="H101" s="20" t="str">
        <f t="shared" si="31"/>
        <v>Derden</v>
      </c>
      <c r="I101" s="20" t="str">
        <f t="shared" si="25"/>
        <v>Novec</v>
      </c>
      <c r="J101" s="20">
        <f t="shared" si="26"/>
        <v>0</v>
      </c>
      <c r="K101" s="20" t="str">
        <f t="shared" si="20"/>
        <v>NE003RD0041</v>
      </c>
      <c r="L101" s="20" t="str">
        <f t="shared" si="21"/>
        <v>0495</v>
      </c>
      <c r="M101" s="20" t="str">
        <f t="shared" si="22"/>
        <v>Transportstraat</v>
      </c>
      <c r="N101" s="20" t="str">
        <f t="shared" si="23"/>
        <v>5961 PW</v>
      </c>
      <c r="O101" s="20" t="str">
        <f t="shared" si="24"/>
        <v>Horst (Hegelsom)</v>
      </c>
      <c r="P101" s="20" t="s">
        <v>2324</v>
      </c>
      <c r="R101" s="20">
        <f t="shared" si="27"/>
        <v>31</v>
      </c>
    </row>
    <row r="102" spans="1:18" s="20" customFormat="1" x14ac:dyDescent="0.2">
      <c r="A102" s="17" t="s">
        <v>696</v>
      </c>
      <c r="B102" s="18" t="str">
        <f t="shared" si="18"/>
        <v>E05543310E</v>
      </c>
      <c r="C102" s="18" t="str">
        <f t="shared" si="30"/>
        <v>match</v>
      </c>
      <c r="D102" s="17" t="s">
        <v>697</v>
      </c>
      <c r="E102" s="19">
        <v>5.56609</v>
      </c>
      <c r="F102" s="19">
        <v>51.452390000000001</v>
      </c>
      <c r="G102" s="20" t="str">
        <f t="shared" si="19"/>
        <v>Hoogspanningsmast</v>
      </c>
      <c r="H102" s="20" t="str">
        <f t="shared" si="31"/>
        <v>Derden</v>
      </c>
      <c r="I102" s="20" t="str">
        <f t="shared" si="25"/>
        <v>Novec</v>
      </c>
      <c r="J102" s="20" t="str">
        <f t="shared" si="26"/>
        <v>Gulbergen landgoed</v>
      </c>
      <c r="K102" s="20" t="str">
        <f t="shared" si="20"/>
        <v>NE003RD0330</v>
      </c>
      <c r="L102" s="20" t="str">
        <f t="shared" si="21"/>
        <v>9429</v>
      </c>
      <c r="M102" s="20" t="str">
        <f t="shared" si="22"/>
        <v>Baroniehei - HVP nr. 127</v>
      </c>
      <c r="N102" s="20" t="str">
        <f t="shared" si="23"/>
        <v>5731 RG</v>
      </c>
      <c r="O102" s="20" t="str">
        <f t="shared" si="24"/>
        <v>Mierlo (Nuenen)</v>
      </c>
      <c r="P102" s="20" t="s">
        <v>2324</v>
      </c>
      <c r="R102" s="20">
        <f t="shared" si="27"/>
        <v>48.1</v>
      </c>
    </row>
    <row r="103" spans="1:18" s="20" customFormat="1" x14ac:dyDescent="0.2">
      <c r="A103" s="17" t="s">
        <v>703</v>
      </c>
      <c r="B103" s="18" t="str">
        <f t="shared" si="18"/>
        <v>E05543410A</v>
      </c>
      <c r="C103" s="18" t="str">
        <f t="shared" si="30"/>
        <v>match</v>
      </c>
      <c r="D103" s="17" t="s">
        <v>704</v>
      </c>
      <c r="E103" s="19">
        <v>5.6938430000000002</v>
      </c>
      <c r="F103" s="19">
        <v>51.473134999999999</v>
      </c>
      <c r="G103" s="20" t="str">
        <f t="shared" si="19"/>
        <v>Hoogspanningsmast</v>
      </c>
      <c r="H103" s="20" t="str">
        <f t="shared" si="31"/>
        <v>Derden</v>
      </c>
      <c r="I103" s="20" t="str">
        <f t="shared" si="25"/>
        <v>Novec</v>
      </c>
      <c r="J103" s="20" t="str">
        <f t="shared" si="26"/>
        <v>Gemeente Helmond</v>
      </c>
      <c r="K103" s="20" t="str">
        <f t="shared" si="20"/>
        <v>NE003RD0218</v>
      </c>
      <c r="L103" s="20" t="str">
        <f t="shared" si="21"/>
        <v>9465</v>
      </c>
      <c r="M103" s="20" t="str">
        <f t="shared" si="22"/>
        <v>Riviersingel / Deurneseweg - HVP 211</v>
      </c>
      <c r="N103" s="20" t="str">
        <f t="shared" si="23"/>
        <v>5704 GP</v>
      </c>
      <c r="O103" s="20" t="str">
        <f t="shared" si="24"/>
        <v>Helmond (Brouwhuis)</v>
      </c>
      <c r="P103" s="20" t="s">
        <v>2324</v>
      </c>
      <c r="R103" s="20">
        <f t="shared" si="27"/>
        <v>25.5</v>
      </c>
    </row>
    <row r="104" spans="1:18" s="20" customFormat="1" x14ac:dyDescent="0.2">
      <c r="A104" s="17" t="s">
        <v>710</v>
      </c>
      <c r="B104" s="18" t="str">
        <f t="shared" si="18"/>
        <v>E05543810A</v>
      </c>
      <c r="C104" s="18" t="str">
        <f t="shared" si="30"/>
        <v>match</v>
      </c>
      <c r="D104" s="17" t="s">
        <v>711</v>
      </c>
      <c r="E104" s="19">
        <v>5.8660750000000004</v>
      </c>
      <c r="F104" s="19">
        <v>51.448608</v>
      </c>
      <c r="G104" s="20" t="str">
        <f t="shared" si="19"/>
        <v>Greenfield</v>
      </c>
      <c r="H104" s="20" t="str">
        <f t="shared" si="31"/>
        <v>Derden</v>
      </c>
      <c r="I104" s="20" t="str">
        <f t="shared" si="25"/>
        <v>T-Mobile</v>
      </c>
      <c r="J104" s="20">
        <f t="shared" si="26"/>
        <v>0</v>
      </c>
      <c r="K104" s="20" t="str">
        <f t="shared" si="20"/>
        <v>NE003RD0249</v>
      </c>
      <c r="L104" s="20" t="str">
        <f t="shared" si="21"/>
        <v>9324</v>
      </c>
      <c r="M104" s="20" t="str">
        <f t="shared" si="22"/>
        <v>Griendtveenseweg</v>
      </c>
      <c r="N104" s="20" t="str">
        <f t="shared" si="23"/>
        <v>5754 AB</v>
      </c>
      <c r="O104" s="20" t="str">
        <f t="shared" si="24"/>
        <v>Deurne</v>
      </c>
      <c r="P104" s="20" t="s">
        <v>2324</v>
      </c>
      <c r="R104" s="20">
        <f t="shared" si="27"/>
        <v>26.5</v>
      </c>
    </row>
    <row r="105" spans="1:18" s="20" customFormat="1" x14ac:dyDescent="0.2">
      <c r="A105" s="17" t="s">
        <v>717</v>
      </c>
      <c r="B105" s="18" t="str">
        <f t="shared" si="18"/>
        <v>E05627310A</v>
      </c>
      <c r="C105" s="18" t="str">
        <f t="shared" si="30"/>
        <v>match</v>
      </c>
      <c r="D105" s="17" t="s">
        <v>718</v>
      </c>
      <c r="E105" s="19">
        <v>6.1712379999999998</v>
      </c>
      <c r="F105" s="19">
        <v>51.365378</v>
      </c>
      <c r="G105" s="20" t="str">
        <f t="shared" si="19"/>
        <v>Klokkentoren</v>
      </c>
      <c r="H105" s="20" t="str">
        <f t="shared" si="31"/>
        <v>NS</v>
      </c>
      <c r="I105" s="20" t="str">
        <f t="shared" si="25"/>
        <v>Single site landlord</v>
      </c>
      <c r="J105" s="20" t="str">
        <f t="shared" si="26"/>
        <v>NS Vastgoed</v>
      </c>
      <c r="K105" s="20" t="str">
        <f t="shared" si="20"/>
        <v>NE003RD0203</v>
      </c>
      <c r="L105" s="20" t="str">
        <f t="shared" si="21"/>
        <v>9445</v>
      </c>
      <c r="M105" s="20" t="str">
        <f t="shared" si="22"/>
        <v>Stationsplein</v>
      </c>
      <c r="N105" s="20" t="str">
        <f t="shared" si="23"/>
        <v>5913 AA</v>
      </c>
      <c r="O105" s="20" t="str">
        <f t="shared" si="24"/>
        <v>Venlo</v>
      </c>
      <c r="P105" s="20" t="s">
        <v>2324</v>
      </c>
      <c r="R105" s="20">
        <f t="shared" si="27"/>
        <v>20.5</v>
      </c>
    </row>
    <row r="106" spans="1:18" s="20" customFormat="1" x14ac:dyDescent="0.2">
      <c r="A106" s="17" t="s">
        <v>723</v>
      </c>
      <c r="B106" s="18" t="str">
        <f t="shared" si="18"/>
        <v>E05743110A</v>
      </c>
      <c r="C106" s="18" t="str">
        <f t="shared" si="30"/>
        <v>match</v>
      </c>
      <c r="D106" s="17" t="s">
        <v>724</v>
      </c>
      <c r="E106" s="19">
        <v>5.5573300000000003</v>
      </c>
      <c r="F106" s="19">
        <v>51.419440000000002</v>
      </c>
      <c r="G106" s="20" t="str">
        <f t="shared" si="19"/>
        <v>Rooftop</v>
      </c>
      <c r="H106" s="20" t="str">
        <f t="shared" si="31"/>
        <v>Derden</v>
      </c>
      <c r="I106" s="20" t="str">
        <f t="shared" si="25"/>
        <v>Single site landlord</v>
      </c>
      <c r="J106" s="20" t="str">
        <f t="shared" si="26"/>
        <v>Stichting St Anna Woongroep</v>
      </c>
      <c r="K106" s="20" t="str">
        <f t="shared" si="20"/>
        <v>NE003RD0073</v>
      </c>
      <c r="L106" s="20" t="str">
        <f t="shared" si="21"/>
        <v>4377</v>
      </c>
      <c r="M106" s="20" t="str">
        <f t="shared" si="22"/>
        <v>Bogardeind 2</v>
      </c>
      <c r="N106" s="20" t="str">
        <f t="shared" si="23"/>
        <v>5664 EH</v>
      </c>
      <c r="O106" s="20" t="str">
        <f t="shared" si="24"/>
        <v>Geldrop</v>
      </c>
      <c r="P106" s="20" t="s">
        <v>2324</v>
      </c>
      <c r="R106" s="20">
        <f t="shared" si="27"/>
        <v>24.5</v>
      </c>
    </row>
    <row r="107" spans="1:18" s="20" customFormat="1" x14ac:dyDescent="0.2">
      <c r="A107" s="17" t="s">
        <v>729</v>
      </c>
      <c r="B107" s="18" t="str">
        <f t="shared" si="18"/>
        <v>E05743210A</v>
      </c>
      <c r="C107" s="18" t="str">
        <f t="shared" si="30"/>
        <v>match</v>
      </c>
      <c r="D107" s="17" t="s">
        <v>730</v>
      </c>
      <c r="E107" s="19">
        <v>5.5933669999999998</v>
      </c>
      <c r="F107" s="19">
        <v>51.352668999999999</v>
      </c>
      <c r="G107" s="20" t="str">
        <f t="shared" si="19"/>
        <v>Greenfield</v>
      </c>
      <c r="H107" s="20" t="s">
        <v>2326</v>
      </c>
      <c r="I107" s="20" t="str">
        <f t="shared" si="25"/>
        <v>Cellnex</v>
      </c>
      <c r="J107" s="20">
        <f t="shared" si="26"/>
        <v>0</v>
      </c>
      <c r="K107" s="20" t="str">
        <f t="shared" si="20"/>
        <v>NE003RD0326</v>
      </c>
      <c r="L107" s="20" t="str">
        <f t="shared" si="21"/>
        <v>9312</v>
      </c>
      <c r="M107" s="20" t="str">
        <f t="shared" si="22"/>
        <v>Oostrikkerweg</v>
      </c>
      <c r="N107" s="20" t="str">
        <f t="shared" si="23"/>
        <v>5591 TK</v>
      </c>
      <c r="O107" s="20" t="str">
        <f t="shared" si="24"/>
        <v>Leende (Heeze)</v>
      </c>
      <c r="P107" s="20" t="s">
        <v>2324</v>
      </c>
      <c r="R107" s="20">
        <f t="shared" si="27"/>
        <v>30</v>
      </c>
    </row>
    <row r="108" spans="1:18" s="20" customFormat="1" x14ac:dyDescent="0.2">
      <c r="A108" s="17" t="s">
        <v>736</v>
      </c>
      <c r="B108" s="18" t="str">
        <f t="shared" si="18"/>
        <v>E05743710A</v>
      </c>
      <c r="C108" s="18" t="str">
        <f t="shared" si="30"/>
        <v>match</v>
      </c>
      <c r="D108" s="17" t="s">
        <v>737</v>
      </c>
      <c r="E108" s="19">
        <v>5.6670600000000002</v>
      </c>
      <c r="F108" s="19">
        <v>51.257669999999997</v>
      </c>
      <c r="G108" s="20" t="str">
        <f t="shared" si="19"/>
        <v>Hoogspanningsmast</v>
      </c>
      <c r="H108" s="20" t="str">
        <f t="shared" ref="H108:H127" si="32">VLOOKUP(A108,sitesNAW,9,FALSE)</f>
        <v>Derden</v>
      </c>
      <c r="I108" s="20" t="str">
        <f t="shared" si="25"/>
        <v>Novec</v>
      </c>
      <c r="J108" s="20" t="str">
        <f t="shared" si="26"/>
        <v>Particulier</v>
      </c>
      <c r="K108" s="20" t="str">
        <f t="shared" si="20"/>
        <v>NE003RD0124</v>
      </c>
      <c r="L108" s="20" t="str">
        <f t="shared" si="21"/>
        <v>7460</v>
      </c>
      <c r="M108" s="20" t="str">
        <f t="shared" si="22"/>
        <v>Witvennenweg nabij 11 - HVP nr. 20</v>
      </c>
      <c r="N108" s="20" t="str">
        <f t="shared" si="23"/>
        <v>6002 SC</v>
      </c>
      <c r="O108" s="20" t="str">
        <f t="shared" si="24"/>
        <v>Weert</v>
      </c>
      <c r="P108" s="20" t="s">
        <v>2324</v>
      </c>
      <c r="R108" s="20">
        <f t="shared" si="27"/>
        <v>36.4</v>
      </c>
    </row>
    <row r="109" spans="1:18" s="20" customFormat="1" x14ac:dyDescent="0.2">
      <c r="A109" s="17" t="s">
        <v>743</v>
      </c>
      <c r="B109" s="18" t="str">
        <f t="shared" si="18"/>
        <v>E05925710B</v>
      </c>
      <c r="C109" s="18" t="str">
        <f t="shared" si="30"/>
        <v>match</v>
      </c>
      <c r="D109" s="17" t="s">
        <v>744</v>
      </c>
      <c r="E109" s="19">
        <v>5.9146910000000004</v>
      </c>
      <c r="F109" s="19">
        <v>51.229683000000001</v>
      </c>
      <c r="G109" s="20" t="str">
        <f t="shared" si="19"/>
        <v>Greenfield</v>
      </c>
      <c r="H109" s="20" t="str">
        <f t="shared" si="32"/>
        <v>Derden</v>
      </c>
      <c r="I109" s="20" t="str">
        <f t="shared" si="25"/>
        <v>Novec</v>
      </c>
      <c r="J109" s="20">
        <f t="shared" si="26"/>
        <v>0</v>
      </c>
      <c r="K109" s="20" t="str">
        <f t="shared" si="20"/>
        <v>NE003RD0233</v>
      </c>
      <c r="L109" s="20" t="str">
        <f t="shared" si="21"/>
        <v>9472</v>
      </c>
      <c r="M109" s="20" t="str">
        <f t="shared" si="22"/>
        <v>Heythuysenweg</v>
      </c>
      <c r="N109" s="20" t="str">
        <f t="shared" si="23"/>
        <v>6095 PH</v>
      </c>
      <c r="O109" s="20" t="str">
        <f t="shared" si="24"/>
        <v>Baexem (De Beekkant)</v>
      </c>
      <c r="P109" s="20" t="s">
        <v>2324</v>
      </c>
      <c r="R109" s="20">
        <f t="shared" si="27"/>
        <v>33.5</v>
      </c>
    </row>
    <row r="110" spans="1:18" s="20" customFormat="1" x14ac:dyDescent="0.2">
      <c r="A110" s="17" t="s">
        <v>750</v>
      </c>
      <c r="B110" s="18" t="str">
        <f t="shared" si="18"/>
        <v>E05926610B</v>
      </c>
      <c r="C110" s="18" t="str">
        <f t="shared" si="30"/>
        <v>match</v>
      </c>
      <c r="D110" s="17" t="s">
        <v>751</v>
      </c>
      <c r="E110" s="19">
        <v>5.7812998200000001</v>
      </c>
      <c r="F110" s="19">
        <v>51.247052179999997</v>
      </c>
      <c r="G110" s="20" t="str">
        <f t="shared" si="19"/>
        <v>Buismast</v>
      </c>
      <c r="H110" s="20" t="str">
        <f t="shared" si="32"/>
        <v>Derden</v>
      </c>
      <c r="I110" s="20" t="str">
        <f t="shared" si="25"/>
        <v>Vodafone</v>
      </c>
      <c r="J110" s="20">
        <f t="shared" si="26"/>
        <v>0</v>
      </c>
      <c r="K110" s="20" t="str">
        <f t="shared" si="20"/>
        <v>NE003RD0098</v>
      </c>
      <c r="L110" s="20" t="str">
        <f t="shared" si="21"/>
        <v>4927</v>
      </c>
      <c r="M110" s="20" t="str">
        <f t="shared" si="22"/>
        <v>Schoordijk</v>
      </c>
      <c r="N110" s="20" t="str">
        <f t="shared" si="23"/>
        <v>6031 SJ</v>
      </c>
      <c r="O110" s="20" t="str">
        <f t="shared" si="24"/>
        <v>Nederweert (Swartbroek)</v>
      </c>
      <c r="P110" s="20" t="s">
        <v>2324</v>
      </c>
      <c r="R110" s="20">
        <f t="shared" si="27"/>
        <v>20.5</v>
      </c>
    </row>
    <row r="111" spans="1:18" s="20" customFormat="1" x14ac:dyDescent="0.2">
      <c r="A111" s="17" t="s">
        <v>757</v>
      </c>
      <c r="B111" s="18" t="str">
        <f t="shared" si="18"/>
        <v>E06025810D</v>
      </c>
      <c r="C111" s="18" t="str">
        <f t="shared" si="30"/>
        <v>match</v>
      </c>
      <c r="D111" s="17" t="s">
        <v>758</v>
      </c>
      <c r="E111" s="19">
        <v>5.9838100000000001</v>
      </c>
      <c r="F111" s="19">
        <v>51.199069999999999</v>
      </c>
      <c r="G111" s="20" t="str">
        <f t="shared" si="19"/>
        <v>Rooftop</v>
      </c>
      <c r="H111" s="20" t="str">
        <f t="shared" si="32"/>
        <v>Derden</v>
      </c>
      <c r="I111" s="20" t="str">
        <f t="shared" si="25"/>
        <v>Single site landlord</v>
      </c>
      <c r="J111" s="20" t="str">
        <f t="shared" si="26"/>
        <v>VVE Arlo-Roermond</v>
      </c>
      <c r="K111" s="20" t="str">
        <f t="shared" si="20"/>
        <v>NE003RD0308</v>
      </c>
      <c r="L111" s="20" t="str">
        <f t="shared" si="21"/>
        <v>0496</v>
      </c>
      <c r="M111" s="20" t="str">
        <f t="shared" si="22"/>
        <v>Arlo 1 - 144</v>
      </c>
      <c r="N111" s="20" t="str">
        <f t="shared" si="23"/>
        <v>6041 CJ</v>
      </c>
      <c r="O111" s="20" t="str">
        <f t="shared" si="24"/>
        <v>Roermond</v>
      </c>
      <c r="P111" s="20" t="s">
        <v>2324</v>
      </c>
      <c r="R111" s="20">
        <f t="shared" si="27"/>
        <v>44.9</v>
      </c>
    </row>
    <row r="112" spans="1:18" s="20" customFormat="1" x14ac:dyDescent="0.2">
      <c r="A112" s="17" t="s">
        <v>763</v>
      </c>
      <c r="B112" s="18" t="str">
        <f t="shared" si="18"/>
        <v>E06026910C</v>
      </c>
      <c r="C112" s="18" t="str">
        <f t="shared" si="30"/>
        <v>match</v>
      </c>
      <c r="D112" s="22" t="s">
        <v>2339</v>
      </c>
      <c r="E112" s="19">
        <v>6.0356449999999997</v>
      </c>
      <c r="F112" s="19">
        <v>51.236483999999997</v>
      </c>
      <c r="G112" s="20" t="str">
        <f t="shared" si="19"/>
        <v>Greenfield</v>
      </c>
      <c r="H112" s="20" t="str">
        <f t="shared" si="32"/>
        <v>Derden</v>
      </c>
      <c r="I112" s="20" t="str">
        <f t="shared" si="25"/>
        <v>Novec</v>
      </c>
      <c r="J112" s="20">
        <f t="shared" si="26"/>
        <v>0</v>
      </c>
      <c r="K112" s="20" t="str">
        <f t="shared" si="20"/>
        <v>NE003RD0287</v>
      </c>
      <c r="L112" s="20" t="str">
        <f t="shared" si="21"/>
        <v>0493</v>
      </c>
      <c r="M112" s="20" t="str">
        <f t="shared" si="22"/>
        <v>Hollestraat 6</v>
      </c>
      <c r="N112" s="20" t="str">
        <f t="shared" si="23"/>
        <v>6071 LD</v>
      </c>
      <c r="O112" s="20" t="str">
        <f t="shared" si="24"/>
        <v>Swalmen</v>
      </c>
      <c r="P112" s="20" t="s">
        <v>2324</v>
      </c>
      <c r="R112" s="20">
        <f t="shared" si="27"/>
        <v>43.6</v>
      </c>
    </row>
    <row r="113" spans="1:18" s="20" customFormat="1" x14ac:dyDescent="0.2">
      <c r="A113" s="17" t="s">
        <v>770</v>
      </c>
      <c r="B113" s="18" t="str">
        <f t="shared" si="18"/>
        <v>E06027010A</v>
      </c>
      <c r="C113" s="18" t="str">
        <f t="shared" si="30"/>
        <v>match</v>
      </c>
      <c r="D113" s="17" t="s">
        <v>771</v>
      </c>
      <c r="E113" s="19">
        <v>6.1224699999999999</v>
      </c>
      <c r="F113" s="19">
        <v>51.324809999999999</v>
      </c>
      <c r="G113" s="20" t="str">
        <f t="shared" si="19"/>
        <v>Hoogspanningsmast</v>
      </c>
      <c r="H113" s="20" t="str">
        <f t="shared" si="32"/>
        <v>Derden</v>
      </c>
      <c r="I113" s="20" t="str">
        <f t="shared" si="25"/>
        <v>Novec</v>
      </c>
      <c r="J113" s="20" t="str">
        <f t="shared" si="26"/>
        <v>Particulier</v>
      </c>
      <c r="K113" s="20" t="str">
        <f t="shared" si="20"/>
        <v>NE003RD0228</v>
      </c>
      <c r="L113" s="20" t="str">
        <f t="shared" si="21"/>
        <v>9427</v>
      </c>
      <c r="M113" s="20" t="str">
        <f t="shared" si="22"/>
        <v>Rijksweg Noord (N271) - HVP nr. 9</v>
      </c>
      <c r="N113" s="20" t="str">
        <f t="shared" si="23"/>
        <v>5951 PD</v>
      </c>
      <c r="O113" s="20" t="str">
        <f t="shared" si="24"/>
        <v>Belfeld</v>
      </c>
      <c r="P113" s="20" t="s">
        <v>2324</v>
      </c>
      <c r="R113" s="20">
        <f t="shared" si="27"/>
        <v>30.5</v>
      </c>
    </row>
    <row r="114" spans="1:18" s="20" customFormat="1" x14ac:dyDescent="0.2">
      <c r="A114" s="17" t="s">
        <v>789</v>
      </c>
      <c r="B114" s="18" t="str">
        <f t="shared" si="18"/>
        <v>E06225410C</v>
      </c>
      <c r="C114" s="18" t="str">
        <f t="shared" si="30"/>
        <v>match</v>
      </c>
      <c r="D114" s="17" t="s">
        <v>790</v>
      </c>
      <c r="E114" s="19">
        <v>5.8599100000000002</v>
      </c>
      <c r="F114" s="19">
        <v>51.041739999999997</v>
      </c>
      <c r="G114" s="20" t="str">
        <f t="shared" si="19"/>
        <v>Greenfield</v>
      </c>
      <c r="H114" s="20" t="str">
        <f t="shared" si="32"/>
        <v>Derden</v>
      </c>
      <c r="I114" s="20" t="str">
        <f t="shared" si="25"/>
        <v>Vodafone</v>
      </c>
      <c r="J114" s="20">
        <f t="shared" si="26"/>
        <v>0</v>
      </c>
      <c r="K114" s="20" t="str">
        <f t="shared" si="20"/>
        <v>NE003RD0110</v>
      </c>
      <c r="L114" s="20" t="str">
        <f t="shared" si="21"/>
        <v>9308</v>
      </c>
      <c r="M114" s="20" t="str">
        <f t="shared" si="22"/>
        <v>Susterderweg 27</v>
      </c>
      <c r="N114" s="20" t="str">
        <f t="shared" si="23"/>
        <v>6118 CP</v>
      </c>
      <c r="O114" s="20" t="str">
        <f t="shared" si="24"/>
        <v>Nieuwstadt (Susteren)</v>
      </c>
      <c r="P114" s="20" t="s">
        <v>2324</v>
      </c>
      <c r="R114" s="20">
        <f t="shared" si="27"/>
        <v>32</v>
      </c>
    </row>
    <row r="115" spans="1:18" s="20" customFormat="1" x14ac:dyDescent="0.2">
      <c r="A115" s="17" t="s">
        <v>796</v>
      </c>
      <c r="B115" s="18" t="str">
        <f t="shared" si="18"/>
        <v>E06225910A</v>
      </c>
      <c r="C115" s="18" t="str">
        <f t="shared" si="30"/>
        <v>match</v>
      </c>
      <c r="D115" s="17" t="s">
        <v>797</v>
      </c>
      <c r="E115" s="19">
        <v>5.9478920000000004</v>
      </c>
      <c r="F115" s="19">
        <v>51.152861000000001</v>
      </c>
      <c r="G115" s="20" t="str">
        <f t="shared" si="19"/>
        <v>Hoogspanningsmast</v>
      </c>
      <c r="H115" s="20" t="str">
        <f t="shared" si="32"/>
        <v>Derden</v>
      </c>
      <c r="I115" s="20" t="str">
        <f t="shared" si="25"/>
        <v>Novec</v>
      </c>
      <c r="J115" s="20" t="str">
        <f t="shared" si="26"/>
        <v>Particulier</v>
      </c>
      <c r="K115" s="20" t="str">
        <f t="shared" si="20"/>
        <v>NE003RD0189</v>
      </c>
      <c r="L115" s="20" t="str">
        <f t="shared" si="21"/>
        <v>9422</v>
      </c>
      <c r="M115" s="20" t="str">
        <f t="shared" si="22"/>
        <v>Grote Bergerweg - HVP nr. 99</v>
      </c>
      <c r="N115" s="20" t="str">
        <f t="shared" si="23"/>
        <v>6067 NE</v>
      </c>
      <c r="O115" s="20" t="str">
        <f t="shared" si="24"/>
        <v>Linne</v>
      </c>
      <c r="P115" s="20" t="s">
        <v>2324</v>
      </c>
      <c r="R115" s="20">
        <f t="shared" si="27"/>
        <v>36.1</v>
      </c>
    </row>
    <row r="116" spans="1:18" s="20" customFormat="1" x14ac:dyDescent="0.2">
      <c r="A116" s="17" t="s">
        <v>802</v>
      </c>
      <c r="B116" s="18" t="str">
        <f t="shared" si="18"/>
        <v>E06226010B</v>
      </c>
      <c r="C116" s="18" t="str">
        <f t="shared" si="30"/>
        <v>match</v>
      </c>
      <c r="D116" s="17" t="s">
        <v>803</v>
      </c>
      <c r="E116" s="19">
        <v>5.8600260000000004</v>
      </c>
      <c r="F116" s="19">
        <v>51.001472999999997</v>
      </c>
      <c r="G116" s="20" t="str">
        <f t="shared" si="19"/>
        <v>Rooftop</v>
      </c>
      <c r="H116" s="20" t="str">
        <f t="shared" si="32"/>
        <v>Derden</v>
      </c>
      <c r="I116" s="20" t="str">
        <f t="shared" si="25"/>
        <v>Single site landlord</v>
      </c>
      <c r="J116" s="20" t="str">
        <f t="shared" si="26"/>
        <v>Expl. Maatschappij Rijsenburgh</v>
      </c>
      <c r="K116" s="20" t="str">
        <f t="shared" si="20"/>
        <v>NE003RD0243</v>
      </c>
      <c r="L116" s="20" t="str">
        <f t="shared" si="21"/>
        <v>5861</v>
      </c>
      <c r="M116" s="20" t="str">
        <f t="shared" si="22"/>
        <v>Stationsplein 1</v>
      </c>
      <c r="N116" s="20" t="str">
        <f t="shared" si="23"/>
        <v>6131 AS</v>
      </c>
      <c r="O116" s="20" t="str">
        <f t="shared" si="24"/>
        <v>Sittard</v>
      </c>
      <c r="P116" s="20" t="s">
        <v>2324</v>
      </c>
      <c r="R116" s="20">
        <f t="shared" si="27"/>
        <v>26.5</v>
      </c>
    </row>
    <row r="117" spans="1:18" s="20" customFormat="1" x14ac:dyDescent="0.2">
      <c r="A117" s="17" t="s">
        <v>808</v>
      </c>
      <c r="B117" s="18" t="str">
        <f t="shared" si="18"/>
        <v>E06227110B</v>
      </c>
      <c r="C117" s="18" t="str">
        <f t="shared" si="30"/>
        <v>match</v>
      </c>
      <c r="D117" s="17" t="s">
        <v>809</v>
      </c>
      <c r="E117" s="19">
        <v>5.8267569999999997</v>
      </c>
      <c r="F117" s="19">
        <v>50.972811</v>
      </c>
      <c r="G117" s="20" t="str">
        <f t="shared" si="19"/>
        <v>Rooftop</v>
      </c>
      <c r="H117" s="20" t="str">
        <f t="shared" si="32"/>
        <v>Derden</v>
      </c>
      <c r="I117" s="20" t="str">
        <f t="shared" si="25"/>
        <v>Single site landlord</v>
      </c>
      <c r="J117" s="20" t="str">
        <f t="shared" si="26"/>
        <v>Stichting Zowonen</v>
      </c>
      <c r="K117" s="20" t="str">
        <f t="shared" si="20"/>
        <v>NE003RD0071</v>
      </c>
      <c r="L117" s="20" t="str">
        <f t="shared" si="21"/>
        <v>0914</v>
      </c>
      <c r="M117" s="20" t="str">
        <f t="shared" si="22"/>
        <v>Martin Luther Kingplein 145-224</v>
      </c>
      <c r="N117" s="20" t="str">
        <f t="shared" si="23"/>
        <v>6161 HD</v>
      </c>
      <c r="O117" s="20" t="str">
        <f t="shared" si="24"/>
        <v>Geleen</v>
      </c>
      <c r="P117" s="20" t="s">
        <v>2324</v>
      </c>
      <c r="R117" s="20">
        <f t="shared" si="27"/>
        <v>33.4</v>
      </c>
    </row>
    <row r="118" spans="1:18" s="20" customFormat="1" x14ac:dyDescent="0.2">
      <c r="A118" s="17" t="s">
        <v>815</v>
      </c>
      <c r="B118" s="18" t="str">
        <f t="shared" si="18"/>
        <v>E06227210A</v>
      </c>
      <c r="C118" s="18" t="str">
        <f t="shared" si="30"/>
        <v>match</v>
      </c>
      <c r="D118" s="17" t="s">
        <v>816</v>
      </c>
      <c r="E118" s="19">
        <v>5.8790990000000001</v>
      </c>
      <c r="F118" s="19">
        <v>51.098571</v>
      </c>
      <c r="G118" s="20" t="str">
        <f t="shared" si="19"/>
        <v>Greenfield</v>
      </c>
      <c r="H118" s="20" t="str">
        <f t="shared" si="32"/>
        <v>Derden</v>
      </c>
      <c r="I118" s="20" t="str">
        <f t="shared" si="25"/>
        <v>Cellnex</v>
      </c>
      <c r="J118" s="20">
        <f t="shared" si="26"/>
        <v>0</v>
      </c>
      <c r="K118" s="20" t="str">
        <f t="shared" si="20"/>
        <v>NE003RD0176</v>
      </c>
      <c r="L118" s="20" t="str">
        <f t="shared" si="21"/>
        <v>4358</v>
      </c>
      <c r="M118" s="20" t="str">
        <f t="shared" si="22"/>
        <v>Bosstraat 9</v>
      </c>
      <c r="N118" s="20" t="str">
        <f t="shared" si="23"/>
        <v>6101 NV</v>
      </c>
      <c r="O118" s="20" t="str">
        <f t="shared" si="24"/>
        <v>Echt (Schilberg)</v>
      </c>
      <c r="P118" s="20" t="s">
        <v>2324</v>
      </c>
      <c r="R118" s="20">
        <f t="shared" si="27"/>
        <v>32</v>
      </c>
    </row>
    <row r="119" spans="1:18" s="20" customFormat="1" x14ac:dyDescent="0.2">
      <c r="A119" s="17" t="s">
        <v>822</v>
      </c>
      <c r="B119" s="18" t="str">
        <f t="shared" si="18"/>
        <v>E06325110D</v>
      </c>
      <c r="C119" s="18" t="str">
        <f t="shared" si="30"/>
        <v>match</v>
      </c>
      <c r="D119" s="17" t="s">
        <v>823</v>
      </c>
      <c r="E119" s="19">
        <v>5.7669839999999999</v>
      </c>
      <c r="F119" s="19">
        <v>50.941946000000002</v>
      </c>
      <c r="G119" s="20" t="str">
        <f t="shared" si="19"/>
        <v>Hoogspanningsmast</v>
      </c>
      <c r="H119" s="20" t="str">
        <f t="shared" si="32"/>
        <v>Derden</v>
      </c>
      <c r="I119" s="20" t="str">
        <f t="shared" si="25"/>
        <v>Novec</v>
      </c>
      <c r="J119" s="20" t="str">
        <f t="shared" si="26"/>
        <v>Gemeente Steijn</v>
      </c>
      <c r="K119" s="20" t="str">
        <f t="shared" si="20"/>
        <v>NE003RD0245</v>
      </c>
      <c r="L119" s="20" t="str">
        <f t="shared" si="21"/>
        <v>9351</v>
      </c>
      <c r="M119" s="20" t="str">
        <f t="shared" si="22"/>
        <v>Kempken (Catsop) - HVP nr. 36</v>
      </c>
      <c r="N119" s="20" t="str">
        <f t="shared" si="23"/>
        <v>6181 JN</v>
      </c>
      <c r="O119" s="20" t="str">
        <f t="shared" si="24"/>
        <v>Elsloo</v>
      </c>
      <c r="P119" s="20" t="s">
        <v>2324</v>
      </c>
      <c r="R119" s="20">
        <f t="shared" si="27"/>
        <v>23.9</v>
      </c>
    </row>
    <row r="120" spans="1:18" s="20" customFormat="1" x14ac:dyDescent="0.2">
      <c r="A120" s="17" t="s">
        <v>829</v>
      </c>
      <c r="B120" s="18" t="str">
        <f t="shared" si="18"/>
        <v>E06325510E</v>
      </c>
      <c r="C120" s="18" t="str">
        <f t="shared" si="30"/>
        <v>match</v>
      </c>
      <c r="D120" s="17" t="s">
        <v>830</v>
      </c>
      <c r="E120" s="19">
        <v>5.7426599999999999</v>
      </c>
      <c r="F120" s="19">
        <v>50.923580000000001</v>
      </c>
      <c r="G120" s="20" t="str">
        <f t="shared" si="19"/>
        <v>Hoogspanningsmast</v>
      </c>
      <c r="H120" s="20" t="str">
        <f t="shared" si="32"/>
        <v>Derden</v>
      </c>
      <c r="I120" s="20" t="str">
        <f t="shared" si="25"/>
        <v>Novec</v>
      </c>
      <c r="J120" s="20" t="str">
        <f t="shared" si="26"/>
        <v>Gemeente Meerssen</v>
      </c>
      <c r="K120" s="20" t="str">
        <f t="shared" si="20"/>
        <v>NE003RD0187</v>
      </c>
      <c r="L120" s="20" t="str">
        <f t="shared" si="21"/>
        <v>9489</v>
      </c>
      <c r="M120" s="20" t="str">
        <f t="shared" si="22"/>
        <v>Brugweg-Essendijk - HVP nr. 48</v>
      </c>
      <c r="N120" s="20" t="str">
        <f t="shared" si="23"/>
        <v>6243 NH</v>
      </c>
      <c r="O120" s="20" t="str">
        <f t="shared" si="24"/>
        <v>Geulle</v>
      </c>
      <c r="P120" s="20" t="s">
        <v>2324</v>
      </c>
      <c r="R120" s="20">
        <f t="shared" si="27"/>
        <v>33</v>
      </c>
    </row>
    <row r="121" spans="1:18" s="20" customFormat="1" x14ac:dyDescent="0.2">
      <c r="A121" s="17" t="s">
        <v>835</v>
      </c>
      <c r="B121" s="18" t="str">
        <f t="shared" si="18"/>
        <v>E06426110A</v>
      </c>
      <c r="C121" s="18" t="str">
        <f t="shared" si="30"/>
        <v>match</v>
      </c>
      <c r="D121" s="17" t="s">
        <v>836</v>
      </c>
      <c r="E121" s="19">
        <v>5.8532710000000003</v>
      </c>
      <c r="F121" s="19">
        <v>50.943179999999998</v>
      </c>
      <c r="G121" s="20" t="str">
        <f t="shared" si="19"/>
        <v>Greenfield</v>
      </c>
      <c r="H121" s="20" t="str">
        <f t="shared" si="32"/>
        <v>Derden</v>
      </c>
      <c r="I121" s="20" t="str">
        <f t="shared" si="25"/>
        <v>Cellnex</v>
      </c>
      <c r="J121" s="20">
        <f t="shared" si="26"/>
        <v>0</v>
      </c>
      <c r="K121" s="20" t="str">
        <f t="shared" si="20"/>
        <v>NE003RD0133</v>
      </c>
      <c r="L121" s="20" t="str">
        <f t="shared" si="21"/>
        <v>1080</v>
      </c>
      <c r="M121" s="20" t="str">
        <f t="shared" si="22"/>
        <v>Oude Kerk</v>
      </c>
      <c r="N121" s="20" t="str">
        <f t="shared" si="23"/>
        <v>6176 AT</v>
      </c>
      <c r="O121" s="20" t="str">
        <f t="shared" si="24"/>
        <v>Spaubeek</v>
      </c>
      <c r="P121" s="20" t="s">
        <v>2324</v>
      </c>
      <c r="R121" s="20">
        <f t="shared" si="27"/>
        <v>22.4</v>
      </c>
    </row>
    <row r="122" spans="1:18" s="20" customFormat="1" x14ac:dyDescent="0.2">
      <c r="A122" s="17" t="s">
        <v>841</v>
      </c>
      <c r="B122" s="18" t="str">
        <f t="shared" si="18"/>
        <v>E06426210A</v>
      </c>
      <c r="C122" s="18" t="str">
        <f t="shared" si="30"/>
        <v>match</v>
      </c>
      <c r="D122" s="17" t="s">
        <v>842</v>
      </c>
      <c r="E122" s="19">
        <v>5.8832740000000001</v>
      </c>
      <c r="F122" s="19">
        <v>50.923327</v>
      </c>
      <c r="G122" s="20" t="str">
        <f t="shared" si="19"/>
        <v>Greenfield</v>
      </c>
      <c r="H122" s="20" t="str">
        <f t="shared" si="32"/>
        <v>Derden</v>
      </c>
      <c r="I122" s="20" t="str">
        <f t="shared" si="25"/>
        <v>Novec</v>
      </c>
      <c r="J122" s="20">
        <f t="shared" si="26"/>
        <v>0</v>
      </c>
      <c r="K122" s="20" t="str">
        <f t="shared" si="20"/>
        <v>NE003RD0138</v>
      </c>
      <c r="L122" s="20" t="str">
        <f t="shared" si="21"/>
        <v>2301</v>
      </c>
      <c r="M122" s="20" t="str">
        <f t="shared" si="22"/>
        <v>Handelsstraat 8</v>
      </c>
      <c r="N122" s="20" t="str">
        <f t="shared" si="23"/>
        <v>6361 KC</v>
      </c>
      <c r="O122" s="20" t="str">
        <f t="shared" si="24"/>
        <v>Nuth (Kathagen)</v>
      </c>
      <c r="P122" s="20" t="s">
        <v>2324</v>
      </c>
      <c r="R122" s="20">
        <f t="shared" si="27"/>
        <v>36.4</v>
      </c>
    </row>
    <row r="123" spans="1:18" s="20" customFormat="1" x14ac:dyDescent="0.2">
      <c r="A123" s="17" t="s">
        <v>848</v>
      </c>
      <c r="B123" s="18" t="str">
        <f t="shared" si="18"/>
        <v>E06526410E</v>
      </c>
      <c r="C123" s="18" t="str">
        <f t="shared" si="30"/>
        <v>match</v>
      </c>
      <c r="D123" s="17" t="s">
        <v>849</v>
      </c>
      <c r="E123" s="19">
        <v>6.0026928899999996</v>
      </c>
      <c r="F123" s="19">
        <v>50.895720650000001</v>
      </c>
      <c r="G123" s="20" t="str">
        <f t="shared" si="19"/>
        <v>Hoogspanningsmast</v>
      </c>
      <c r="H123" s="20" t="str">
        <f t="shared" si="32"/>
        <v>Derden</v>
      </c>
      <c r="I123" s="20" t="str">
        <f t="shared" si="25"/>
        <v>Novec</v>
      </c>
      <c r="J123" s="20" t="str">
        <f t="shared" si="26"/>
        <v>Gemeente Landgraaf</v>
      </c>
      <c r="K123" s="20" t="str">
        <f t="shared" si="20"/>
        <v>NE003RD0188</v>
      </c>
      <c r="L123" s="20" t="str">
        <f t="shared" si="21"/>
        <v>9469</v>
      </c>
      <c r="M123" s="20" t="str">
        <f t="shared" si="22"/>
        <v>Leenderkapelweg - HVP nr. 12</v>
      </c>
      <c r="N123" s="20" t="str">
        <f t="shared" si="23"/>
        <v>6371 HX</v>
      </c>
      <c r="O123" s="20" t="str">
        <f t="shared" si="24"/>
        <v>Landgraaf</v>
      </c>
      <c r="P123" s="20" t="s">
        <v>2324</v>
      </c>
      <c r="R123" s="20">
        <f t="shared" si="27"/>
        <v>31.5</v>
      </c>
    </row>
    <row r="124" spans="1:18" s="20" customFormat="1" x14ac:dyDescent="0.2">
      <c r="A124" s="17" t="s">
        <v>854</v>
      </c>
      <c r="B124" s="18" t="str">
        <f t="shared" si="18"/>
        <v>E06528410A</v>
      </c>
      <c r="C124" s="18" t="str">
        <f t="shared" si="30"/>
        <v>match</v>
      </c>
      <c r="D124" s="17" t="s">
        <v>855</v>
      </c>
      <c r="E124" s="19">
        <v>5.960572</v>
      </c>
      <c r="F124" s="19">
        <v>50.895409000000001</v>
      </c>
      <c r="G124" s="20" t="str">
        <f t="shared" si="19"/>
        <v>Watertoren</v>
      </c>
      <c r="H124" s="20" t="str">
        <f t="shared" si="32"/>
        <v>Derden</v>
      </c>
      <c r="I124" s="20" t="str">
        <f t="shared" si="25"/>
        <v>Single site landlord</v>
      </c>
      <c r="J124" s="20" t="str">
        <f t="shared" si="26"/>
        <v>Particulier</v>
      </c>
      <c r="K124" s="20" t="str">
        <f t="shared" si="20"/>
        <v>AD003S7214E</v>
      </c>
      <c r="L124" s="20" t="str">
        <f t="shared" si="21"/>
        <v>3166</v>
      </c>
      <c r="M124" s="20" t="str">
        <f t="shared" si="22"/>
        <v>Breukerweg 1</v>
      </c>
      <c r="N124" s="20" t="str">
        <f t="shared" si="23"/>
        <v>6411 RP</v>
      </c>
      <c r="O124" s="20" t="str">
        <f t="shared" si="24"/>
        <v>Heerlen</v>
      </c>
      <c r="P124" s="20" t="s">
        <v>2324</v>
      </c>
      <c r="R124" s="20">
        <f t="shared" si="27"/>
        <v>30.5</v>
      </c>
    </row>
    <row r="125" spans="1:18" s="20" customFormat="1" x14ac:dyDescent="0.2">
      <c r="A125" s="17" t="s">
        <v>861</v>
      </c>
      <c r="B125" s="18" t="str">
        <f t="shared" si="18"/>
        <v>E06626310A</v>
      </c>
      <c r="C125" s="18" t="str">
        <f t="shared" si="30"/>
        <v>match</v>
      </c>
      <c r="D125" s="17" t="s">
        <v>862</v>
      </c>
      <c r="E125" s="19">
        <v>6.0650611000000003</v>
      </c>
      <c r="F125" s="19">
        <v>50.895915449999997</v>
      </c>
      <c r="G125" s="20" t="str">
        <f t="shared" si="19"/>
        <v>Indoor</v>
      </c>
      <c r="H125" s="20" t="str">
        <f t="shared" si="32"/>
        <v>Derden</v>
      </c>
      <c r="I125" s="20" t="str">
        <f t="shared" si="25"/>
        <v>Single site landlord</v>
      </c>
      <c r="J125" s="20" t="str">
        <f t="shared" si="26"/>
        <v>Particulier</v>
      </c>
      <c r="K125" s="20" t="str">
        <f t="shared" si="20"/>
        <v>NE003RD0070</v>
      </c>
      <c r="L125" s="20" t="str">
        <f t="shared" si="21"/>
        <v>9406</v>
      </c>
      <c r="M125" s="20" t="str">
        <f t="shared" si="22"/>
        <v>Nievelsteenstraat</v>
      </c>
      <c r="N125" s="20" t="str">
        <f t="shared" si="23"/>
        <v>6470 EE</v>
      </c>
      <c r="O125" s="20" t="str">
        <f t="shared" si="24"/>
        <v>Eygelshoven</v>
      </c>
      <c r="P125" s="20" t="s">
        <v>2324</v>
      </c>
      <c r="R125" s="20">
        <f t="shared" si="27"/>
        <v>15.9</v>
      </c>
    </row>
    <row r="126" spans="1:18" s="20" customFormat="1" x14ac:dyDescent="0.2">
      <c r="A126" s="17" t="s">
        <v>867</v>
      </c>
      <c r="B126" s="18" t="str">
        <f t="shared" si="18"/>
        <v>E06728210A</v>
      </c>
      <c r="C126" s="18" t="str">
        <f t="shared" si="30"/>
        <v>match</v>
      </c>
      <c r="D126" s="17" t="s">
        <v>868</v>
      </c>
      <c r="E126" s="19">
        <v>5.8732939999999996</v>
      </c>
      <c r="F126" s="19">
        <v>50.856332000000002</v>
      </c>
      <c r="G126" s="20" t="str">
        <f t="shared" si="19"/>
        <v>Greenfield</v>
      </c>
      <c r="H126" s="20" t="str">
        <f t="shared" si="32"/>
        <v>Derden</v>
      </c>
      <c r="I126" s="20" t="str">
        <f t="shared" si="25"/>
        <v>Vodafone</v>
      </c>
      <c r="J126" s="20">
        <f t="shared" si="26"/>
        <v>0</v>
      </c>
      <c r="K126" s="20" t="str">
        <f t="shared" si="20"/>
        <v>NE003RD0345</v>
      </c>
      <c r="L126" s="20" t="str">
        <f t="shared" si="21"/>
        <v>3008</v>
      </c>
      <c r="M126" s="20" t="str">
        <f t="shared" si="22"/>
        <v>Baanweg 1 (Station)</v>
      </c>
      <c r="N126" s="20" t="str">
        <f t="shared" si="23"/>
        <v>6305 PH</v>
      </c>
      <c r="O126" s="20" t="str">
        <f t="shared" si="24"/>
        <v>Schin op Geul</v>
      </c>
      <c r="P126" s="20" t="s">
        <v>2324</v>
      </c>
      <c r="R126" s="20">
        <f t="shared" si="27"/>
        <v>35.6</v>
      </c>
    </row>
    <row r="127" spans="1:18" s="20" customFormat="1" x14ac:dyDescent="0.2">
      <c r="A127" s="17" t="s">
        <v>874</v>
      </c>
      <c r="B127" s="18" t="str">
        <f t="shared" si="18"/>
        <v>E07028010A</v>
      </c>
      <c r="C127" s="18" t="str">
        <f t="shared" si="30"/>
        <v>match</v>
      </c>
      <c r="D127" s="17" t="s">
        <v>875</v>
      </c>
      <c r="E127" s="19">
        <v>5.7630590000000002</v>
      </c>
      <c r="F127" s="19">
        <v>50.881231999999997</v>
      </c>
      <c r="G127" s="20" t="str">
        <f t="shared" si="19"/>
        <v>Hoogspanningsmast</v>
      </c>
      <c r="H127" s="20" t="str">
        <f t="shared" si="32"/>
        <v>Derden</v>
      </c>
      <c r="I127" s="20" t="str">
        <f t="shared" si="25"/>
        <v>Novec</v>
      </c>
      <c r="J127" s="20" t="str">
        <f t="shared" si="26"/>
        <v>Particulier</v>
      </c>
      <c r="K127" s="20" t="str">
        <f t="shared" si="20"/>
        <v>AD003S7221E</v>
      </c>
      <c r="L127" s="20" t="str">
        <f t="shared" si="21"/>
        <v>9326</v>
      </c>
      <c r="M127" s="20" t="str">
        <f t="shared" si="22"/>
        <v>Houthemerweg 113 - HVP nr. 67</v>
      </c>
      <c r="N127" s="20" t="str">
        <f t="shared" si="23"/>
        <v>6231 KT</v>
      </c>
      <c r="O127" s="20" t="str">
        <f t="shared" si="24"/>
        <v>Meerssen</v>
      </c>
      <c r="P127" s="20" t="s">
        <v>2324</v>
      </c>
      <c r="R127" s="20">
        <f t="shared" si="27"/>
        <v>39</v>
      </c>
    </row>
    <row r="128" spans="1:18" s="20" customFormat="1" x14ac:dyDescent="0.2">
      <c r="A128" s="17" t="s">
        <v>881</v>
      </c>
      <c r="B128" s="18" t="str">
        <f t="shared" ref="B128:B191" si="33">VLOOKUP(A128,sitesNAW,1,FALSE)</f>
        <v>E07028110A</v>
      </c>
      <c r="C128" s="18" t="str">
        <f t="shared" si="30"/>
        <v>match</v>
      </c>
      <c r="D128" s="17" t="s">
        <v>882</v>
      </c>
      <c r="E128" s="19">
        <v>5.8354239999999997</v>
      </c>
      <c r="F128" s="19">
        <v>50.868749999999999</v>
      </c>
      <c r="G128" s="20" t="str">
        <f t="shared" ref="G128:G191" si="34">VLOOKUP(A128,sitesNAW,8,FALSE)</f>
        <v>Rooftop</v>
      </c>
      <c r="H128" s="20" t="str">
        <f t="shared" ref="H128:H191" si="35">VLOOKUP(A128,sitesNAW,9,FALSE)</f>
        <v>Derden</v>
      </c>
      <c r="I128" s="20" t="str">
        <f t="shared" si="25"/>
        <v>Single site landlord</v>
      </c>
      <c r="J128" s="20" t="str">
        <f t="shared" si="26"/>
        <v>Hotel exploitatie Jaspers</v>
      </c>
      <c r="K128" s="20" t="str">
        <f t="shared" ref="K128:K191" si="36">VLOOKUP(A128,sitesNAW,10,FALSE)</f>
        <v>AD003S7212E</v>
      </c>
      <c r="L128" s="20" t="str">
        <f t="shared" ref="L128:L191" si="37">VLOOKUP(A128,sitesNAW,11,FALSE)</f>
        <v>9328</v>
      </c>
      <c r="M128" s="20" t="str">
        <f t="shared" ref="M128:M191" si="38">VLOOKUP(A128,sitesNAW,12,FALSE)</f>
        <v>Nieuweweg 40-44</v>
      </c>
      <c r="N128" s="20" t="str">
        <f t="shared" ref="N128:N191" si="39">VLOOKUP(A128,sitesNAW,13,FALSE)</f>
        <v>6301 EV</v>
      </c>
      <c r="O128" s="20" t="str">
        <f t="shared" ref="O128:O191" si="40">VLOOKUP(A128,sitesNAW,14,FALSE)</f>
        <v>Valkenburg a/d Geul</v>
      </c>
      <c r="P128" s="20" t="s">
        <v>2324</v>
      </c>
      <c r="R128" s="20">
        <f t="shared" si="27"/>
        <v>15.6</v>
      </c>
    </row>
    <row r="129" spans="1:18" s="20" customFormat="1" x14ac:dyDescent="0.2">
      <c r="A129" s="17" t="s">
        <v>888</v>
      </c>
      <c r="B129" s="18" t="str">
        <f t="shared" si="33"/>
        <v>E07125210B</v>
      </c>
      <c r="C129" s="18" t="str">
        <f t="shared" si="30"/>
        <v>match</v>
      </c>
      <c r="D129" s="17" t="s">
        <v>889</v>
      </c>
      <c r="E129" s="19">
        <v>5.716545</v>
      </c>
      <c r="F129" s="19">
        <v>50.838571999999999</v>
      </c>
      <c r="G129" s="20" t="str">
        <f t="shared" si="34"/>
        <v>Rooftop</v>
      </c>
      <c r="H129" s="20" t="str">
        <f t="shared" si="35"/>
        <v>Derden</v>
      </c>
      <c r="I129" s="20" t="str">
        <f t="shared" ref="I129:I192" si="41">VLOOKUP(A129,landlords,5,FALSE)</f>
        <v>Single site landlord</v>
      </c>
      <c r="J129" s="20" t="str">
        <f t="shared" ref="J129:J192" si="42">VLOOKUP(A129,landlords,6,FALSE)</f>
        <v>Grobel VI BV</v>
      </c>
      <c r="K129" s="20" t="str">
        <f t="shared" si="36"/>
        <v>NE003RD0262</v>
      </c>
      <c r="L129" s="20" t="str">
        <f t="shared" si="37"/>
        <v>9448</v>
      </c>
      <c r="M129" s="20" t="str">
        <f t="shared" si="38"/>
        <v>Endepolsdomein 3</v>
      </c>
      <c r="N129" s="20" t="str">
        <f t="shared" si="39"/>
        <v>6229 GW</v>
      </c>
      <c r="O129" s="20" t="str">
        <f t="shared" si="40"/>
        <v>Scharn</v>
      </c>
      <c r="P129" s="20" t="s">
        <v>2324</v>
      </c>
      <c r="R129" s="20">
        <f t="shared" ref="R129:R192" si="43">VLOOKUP(A129,sites,11,FALSE)</f>
        <v>31.5</v>
      </c>
    </row>
    <row r="130" spans="1:18" s="20" customFormat="1" x14ac:dyDescent="0.2">
      <c r="A130" s="17" t="s">
        <v>894</v>
      </c>
      <c r="B130" s="18" t="str">
        <f t="shared" si="33"/>
        <v>E07126510D</v>
      </c>
      <c r="C130" s="18" t="str">
        <f t="shared" si="30"/>
        <v>match</v>
      </c>
      <c r="D130" s="17" t="s">
        <v>895</v>
      </c>
      <c r="E130" s="19">
        <v>5.7096530000000003</v>
      </c>
      <c r="F130" s="19">
        <v>50.768103000000004</v>
      </c>
      <c r="G130" s="20" t="str">
        <f t="shared" si="34"/>
        <v>Greenfield</v>
      </c>
      <c r="H130" s="20" t="str">
        <f t="shared" si="35"/>
        <v>Derden</v>
      </c>
      <c r="I130" s="20" t="str">
        <f t="shared" si="41"/>
        <v>C2000</v>
      </c>
      <c r="J130" s="20">
        <f t="shared" si="42"/>
        <v>0</v>
      </c>
      <c r="K130" s="20" t="str">
        <f t="shared" si="36"/>
        <v>NE003RD0168</v>
      </c>
      <c r="L130" s="20" t="str">
        <f t="shared" si="37"/>
        <v>9491</v>
      </c>
      <c r="M130" s="20" t="str">
        <f t="shared" si="38"/>
        <v>Voerstraat</v>
      </c>
      <c r="N130" s="20" t="str">
        <f t="shared" si="39"/>
        <v>6245 AA</v>
      </c>
      <c r="O130" s="20" t="str">
        <f t="shared" si="40"/>
        <v>Eijsden (Panneslager)</v>
      </c>
      <c r="P130" s="20" t="s">
        <v>2324</v>
      </c>
      <c r="R130" s="20">
        <f t="shared" si="43"/>
        <v>38</v>
      </c>
    </row>
    <row r="131" spans="1:18" s="20" customFormat="1" x14ac:dyDescent="0.2">
      <c r="A131" s="17" t="s">
        <v>901</v>
      </c>
      <c r="B131" s="18" t="str">
        <f t="shared" si="33"/>
        <v>E07127910C</v>
      </c>
      <c r="C131" s="18" t="str">
        <f t="shared" si="30"/>
        <v>match</v>
      </c>
      <c r="D131" s="17" t="s">
        <v>902</v>
      </c>
      <c r="E131" s="19">
        <v>5.7091630000000002</v>
      </c>
      <c r="F131" s="19">
        <v>50.870516000000002</v>
      </c>
      <c r="G131" s="20" t="str">
        <f t="shared" si="34"/>
        <v>Rooftop</v>
      </c>
      <c r="H131" s="20" t="str">
        <f t="shared" si="35"/>
        <v>Derden</v>
      </c>
      <c r="I131" s="20" t="str">
        <f t="shared" si="41"/>
        <v>Single site landlord</v>
      </c>
      <c r="J131" s="20" t="str">
        <f t="shared" si="42"/>
        <v>Dom. Rijksgebouwendienst</v>
      </c>
      <c r="K131" s="20" t="str">
        <f t="shared" si="36"/>
        <v>NE003RD0212</v>
      </c>
      <c r="L131" s="20" t="str">
        <f t="shared" si="37"/>
        <v>9307</v>
      </c>
      <c r="M131" s="20" t="str">
        <f t="shared" si="38"/>
        <v>Willem Alexanderweg 21</v>
      </c>
      <c r="N131" s="20" t="str">
        <f t="shared" si="39"/>
        <v>6222 NA</v>
      </c>
      <c r="O131" s="20" t="str">
        <f t="shared" si="40"/>
        <v>Maastricht</v>
      </c>
      <c r="P131" s="20" t="s">
        <v>2324</v>
      </c>
      <c r="R131" s="20">
        <f t="shared" si="43"/>
        <v>39</v>
      </c>
    </row>
    <row r="132" spans="1:18" s="20" customFormat="1" x14ac:dyDescent="0.2">
      <c r="A132" s="17" t="s">
        <v>908</v>
      </c>
      <c r="B132" s="18" t="str">
        <f t="shared" si="33"/>
        <v>E12035610A</v>
      </c>
      <c r="C132" s="18" t="str">
        <f t="shared" si="30"/>
        <v>match</v>
      </c>
      <c r="D132" s="17" t="s">
        <v>909</v>
      </c>
      <c r="E132" s="19">
        <v>4.5418530199999996</v>
      </c>
      <c r="F132" s="19">
        <v>51.585047940000003</v>
      </c>
      <c r="G132" s="20" t="str">
        <f t="shared" si="34"/>
        <v>Greenfield</v>
      </c>
      <c r="H132" s="20" t="str">
        <f t="shared" si="35"/>
        <v>Derden</v>
      </c>
      <c r="I132" s="20" t="str">
        <f t="shared" si="41"/>
        <v>Novec</v>
      </c>
      <c r="J132" s="20" t="str">
        <f t="shared" si="42"/>
        <v>CIF Holding</v>
      </c>
      <c r="K132" s="20" t="str">
        <f t="shared" si="36"/>
        <v>NE003RD0273</v>
      </c>
      <c r="L132" s="20" t="str">
        <f t="shared" si="37"/>
        <v>3234</v>
      </c>
      <c r="M132" s="20" t="str">
        <f t="shared" si="38"/>
        <v>Pagnevaartweg (sportpark)</v>
      </c>
      <c r="N132" s="20" t="str">
        <f t="shared" si="39"/>
        <v>4731 AA</v>
      </c>
      <c r="O132" s="20" t="str">
        <f t="shared" si="40"/>
        <v>Oudenbosch</v>
      </c>
      <c r="P132" s="20" t="s">
        <v>2324</v>
      </c>
      <c r="R132" s="20">
        <f t="shared" si="43"/>
        <v>55</v>
      </c>
    </row>
    <row r="133" spans="1:18" s="20" customFormat="1" x14ac:dyDescent="0.2">
      <c r="A133" s="17" t="s">
        <v>914</v>
      </c>
      <c r="B133" s="18" t="str">
        <f t="shared" si="33"/>
        <v>E12235410B</v>
      </c>
      <c r="C133" s="18" t="str">
        <f t="shared" si="30"/>
        <v>match</v>
      </c>
      <c r="D133" s="17" t="s">
        <v>915</v>
      </c>
      <c r="E133" s="19">
        <v>4.6437920000000004</v>
      </c>
      <c r="F133" s="19">
        <v>51.577669999999998</v>
      </c>
      <c r="G133" s="20" t="str">
        <f t="shared" si="34"/>
        <v>Greenfield</v>
      </c>
      <c r="H133" s="20" t="str">
        <f t="shared" si="35"/>
        <v>Derden</v>
      </c>
      <c r="I133" s="20" t="str">
        <f t="shared" si="41"/>
        <v>Cellnex</v>
      </c>
      <c r="J133" s="20">
        <f t="shared" si="42"/>
        <v>0</v>
      </c>
      <c r="K133" s="20" t="str">
        <f t="shared" si="36"/>
        <v>NE003RD0032</v>
      </c>
      <c r="L133" s="20" t="str">
        <f t="shared" si="37"/>
        <v>0820</v>
      </c>
      <c r="M133" s="20" t="str">
        <f t="shared" si="38"/>
        <v>Brabantlaan 44</v>
      </c>
      <c r="N133" s="20" t="str">
        <f t="shared" si="39"/>
        <v>4871 ZR</v>
      </c>
      <c r="O133" s="20" t="str">
        <f t="shared" si="40"/>
        <v>Etten Leur</v>
      </c>
      <c r="P133" s="20" t="s">
        <v>2324</v>
      </c>
      <c r="R133" s="20">
        <f t="shared" si="43"/>
        <v>31.4</v>
      </c>
    </row>
    <row r="134" spans="1:18" s="20" customFormat="1" x14ac:dyDescent="0.2">
      <c r="A134" s="17" t="s">
        <v>2340</v>
      </c>
      <c r="B134" s="18" t="e">
        <f t="shared" si="33"/>
        <v>#N/A</v>
      </c>
      <c r="C134" s="18"/>
      <c r="D134" s="17" t="s">
        <v>921</v>
      </c>
      <c r="E134" s="19">
        <v>4.5537780000000003</v>
      </c>
      <c r="F134" s="19">
        <v>51.560144999999999</v>
      </c>
      <c r="G134" s="20" t="s">
        <v>4</v>
      </c>
      <c r="H134" s="20" t="s">
        <v>2326</v>
      </c>
      <c r="I134" s="20" t="str">
        <f t="shared" si="41"/>
        <v>KPN</v>
      </c>
      <c r="J134" s="20" t="str">
        <f t="shared" si="42"/>
        <v>Brabant Water BV</v>
      </c>
      <c r="P134" s="20" t="s">
        <v>2324</v>
      </c>
      <c r="R134" s="20">
        <f t="shared" si="43"/>
        <v>32</v>
      </c>
    </row>
    <row r="135" spans="1:18" s="20" customFormat="1" x14ac:dyDescent="0.2">
      <c r="A135" s="17" t="s">
        <v>927</v>
      </c>
      <c r="B135" s="18" t="str">
        <f t="shared" si="33"/>
        <v>E12335210A</v>
      </c>
      <c r="C135" s="18" t="str">
        <f t="shared" ref="C135:C166" si="44">IF(A135=B135,"match","Verschillend")</f>
        <v>match</v>
      </c>
      <c r="D135" s="17" t="s">
        <v>928</v>
      </c>
      <c r="E135" s="19">
        <v>4.750502</v>
      </c>
      <c r="F135" s="19">
        <v>51.59243</v>
      </c>
      <c r="G135" s="20" t="str">
        <f t="shared" si="34"/>
        <v>Greenfield</v>
      </c>
      <c r="H135" s="20" t="str">
        <f t="shared" si="35"/>
        <v>Derden</v>
      </c>
      <c r="I135" s="20" t="str">
        <f t="shared" si="41"/>
        <v>Single site landlord</v>
      </c>
      <c r="J135" s="20" t="str">
        <f t="shared" si="42"/>
        <v>WIG (Netherlands) BV</v>
      </c>
      <c r="K135" s="20" t="str">
        <f t="shared" si="36"/>
        <v>NE003RD0147</v>
      </c>
      <c r="L135" s="20" t="str">
        <f t="shared" si="37"/>
        <v>2570</v>
      </c>
      <c r="M135" s="20" t="str">
        <f t="shared" si="38"/>
        <v>Emerweg 42B</v>
      </c>
      <c r="N135" s="20" t="str">
        <f t="shared" si="39"/>
        <v>4814 NB</v>
      </c>
      <c r="O135" s="20" t="str">
        <f t="shared" si="40"/>
        <v>Breda</v>
      </c>
      <c r="P135" s="20" t="s">
        <v>2324</v>
      </c>
      <c r="Q135" s="20" t="s">
        <v>2341</v>
      </c>
      <c r="R135" s="20">
        <f t="shared" si="43"/>
        <v>41</v>
      </c>
    </row>
    <row r="136" spans="1:18" s="20" customFormat="1" x14ac:dyDescent="0.2">
      <c r="A136" s="17" t="s">
        <v>934</v>
      </c>
      <c r="B136" s="18" t="str">
        <f t="shared" si="33"/>
        <v>E12337110D</v>
      </c>
      <c r="C136" s="18" t="str">
        <f t="shared" si="44"/>
        <v>match</v>
      </c>
      <c r="D136" s="17" t="s">
        <v>935</v>
      </c>
      <c r="E136" s="19">
        <v>4.9089600000000004</v>
      </c>
      <c r="F136" s="19">
        <v>51.583109999999998</v>
      </c>
      <c r="G136" s="20" t="str">
        <f t="shared" si="34"/>
        <v>Greenfield</v>
      </c>
      <c r="H136" s="20" t="str">
        <f t="shared" si="35"/>
        <v>Derden</v>
      </c>
      <c r="I136" s="20" t="str">
        <f t="shared" si="41"/>
        <v>Vodafone</v>
      </c>
      <c r="J136" s="20">
        <f t="shared" si="42"/>
        <v>0</v>
      </c>
      <c r="K136" s="20" t="str">
        <f t="shared" si="36"/>
        <v>NE003RD0141</v>
      </c>
      <c r="L136" s="20" t="str">
        <f t="shared" si="37"/>
        <v>9302</v>
      </c>
      <c r="M136" s="20" t="str">
        <f t="shared" si="38"/>
        <v>Sportparkweg 20</v>
      </c>
      <c r="N136" s="20" t="str">
        <f t="shared" si="39"/>
        <v>5121 MP</v>
      </c>
      <c r="O136" s="20" t="str">
        <f t="shared" si="40"/>
        <v>Rijen</v>
      </c>
      <c r="P136" s="20" t="s">
        <v>2324</v>
      </c>
      <c r="R136" s="20">
        <f t="shared" si="43"/>
        <v>34.700000000000003</v>
      </c>
    </row>
    <row r="137" spans="1:18" s="20" customFormat="1" x14ac:dyDescent="0.2">
      <c r="A137" s="17" t="s">
        <v>941</v>
      </c>
      <c r="B137" s="18" t="str">
        <f t="shared" si="33"/>
        <v>E12337310F</v>
      </c>
      <c r="C137" s="18" t="str">
        <f t="shared" si="44"/>
        <v>match</v>
      </c>
      <c r="D137" s="17" t="s">
        <v>940</v>
      </c>
      <c r="E137" s="19">
        <v>5.0065929999999996</v>
      </c>
      <c r="F137" s="19">
        <v>51.577255000000001</v>
      </c>
      <c r="G137" s="20" t="str">
        <f t="shared" si="34"/>
        <v>Rooftop</v>
      </c>
      <c r="H137" s="20" t="str">
        <f t="shared" si="35"/>
        <v>Derden</v>
      </c>
      <c r="I137" s="20" t="str">
        <f t="shared" si="41"/>
        <v>Single site landlord</v>
      </c>
      <c r="J137" s="20" t="str">
        <f t="shared" si="42"/>
        <v>TBV Wonen</v>
      </c>
      <c r="K137" s="20" t="str">
        <f t="shared" si="36"/>
        <v>NE003RD0250</v>
      </c>
      <c r="L137" s="20" t="str">
        <f t="shared" si="37"/>
        <v>9447</v>
      </c>
      <c r="M137" s="20" t="str">
        <f t="shared" si="38"/>
        <v>Klundertplein 1-44</v>
      </c>
      <c r="N137" s="20" t="str">
        <f t="shared" si="39"/>
        <v>5043 RW</v>
      </c>
      <c r="O137" s="20" t="str">
        <f t="shared" si="40"/>
        <v>Rijen ( Tilburg West )</v>
      </c>
      <c r="P137" s="20" t="s">
        <v>2324</v>
      </c>
      <c r="R137" s="20">
        <f t="shared" si="43"/>
        <v>23.7</v>
      </c>
    </row>
    <row r="138" spans="1:18" s="20" customFormat="1" x14ac:dyDescent="0.2">
      <c r="A138" s="17" t="s">
        <v>947</v>
      </c>
      <c r="B138" s="18" t="str">
        <f t="shared" si="33"/>
        <v>E12337510B</v>
      </c>
      <c r="C138" s="18" t="str">
        <f t="shared" si="44"/>
        <v>match</v>
      </c>
      <c r="D138" s="17" t="s">
        <v>948</v>
      </c>
      <c r="E138" s="19">
        <v>5.0872125800000001</v>
      </c>
      <c r="F138" s="19">
        <v>51.558925170000002</v>
      </c>
      <c r="G138" s="20" t="str">
        <f t="shared" si="34"/>
        <v>Buismast</v>
      </c>
      <c r="H138" s="20" t="str">
        <f t="shared" si="35"/>
        <v>Derden</v>
      </c>
      <c r="I138" s="20" t="str">
        <f t="shared" si="41"/>
        <v>KPN (mast)</v>
      </c>
      <c r="J138" s="20">
        <f t="shared" si="42"/>
        <v>0</v>
      </c>
      <c r="K138" s="20" t="str">
        <f t="shared" si="36"/>
        <v>NE003RD0015</v>
      </c>
      <c r="L138" s="20" t="str">
        <f t="shared" si="37"/>
        <v>0902</v>
      </c>
      <c r="M138" s="20" t="str">
        <f t="shared" si="38"/>
        <v>Spoorlaan 354a</v>
      </c>
      <c r="N138" s="20" t="str">
        <f t="shared" si="39"/>
        <v>5038 CD</v>
      </c>
      <c r="O138" s="20" t="str">
        <f t="shared" si="40"/>
        <v>Tilburg</v>
      </c>
      <c r="P138" s="20" t="s">
        <v>2324</v>
      </c>
      <c r="R138" s="20">
        <f t="shared" si="43"/>
        <v>44</v>
      </c>
    </row>
    <row r="139" spans="1:18" s="20" customFormat="1" x14ac:dyDescent="0.2">
      <c r="A139" s="17" t="s">
        <v>954</v>
      </c>
      <c r="B139" s="18" t="str">
        <f t="shared" si="33"/>
        <v>E12437710C</v>
      </c>
      <c r="C139" s="18" t="str">
        <f t="shared" si="44"/>
        <v>match</v>
      </c>
      <c r="D139" s="17" t="s">
        <v>955</v>
      </c>
      <c r="E139" s="19">
        <v>5.1859599999999997</v>
      </c>
      <c r="F139" s="19">
        <v>51.582303000000003</v>
      </c>
      <c r="G139" s="20" t="str">
        <f t="shared" si="34"/>
        <v>Schoorsteen</v>
      </c>
      <c r="H139" s="20" t="str">
        <f t="shared" si="35"/>
        <v>Derden</v>
      </c>
      <c r="I139" s="20" t="str">
        <f t="shared" si="41"/>
        <v>Cellnex</v>
      </c>
      <c r="J139" s="20">
        <f t="shared" si="42"/>
        <v>0</v>
      </c>
      <c r="K139" s="20" t="str">
        <f t="shared" si="36"/>
        <v>NE003RD0022</v>
      </c>
      <c r="L139" s="20" t="str">
        <f t="shared" si="37"/>
        <v>0399</v>
      </c>
      <c r="M139" s="20" t="str">
        <f t="shared" si="38"/>
        <v>Almeijstraat 14</v>
      </c>
      <c r="N139" s="20" t="str">
        <f t="shared" si="39"/>
        <v>5061 PA</v>
      </c>
      <c r="O139" s="20" t="str">
        <f t="shared" si="40"/>
        <v>Oisterwijk</v>
      </c>
      <c r="P139" s="20" t="s">
        <v>2324</v>
      </c>
      <c r="R139" s="20">
        <f t="shared" si="43"/>
        <v>25</v>
      </c>
    </row>
    <row r="140" spans="1:18" s="20" customFormat="1" x14ac:dyDescent="0.2">
      <c r="A140" s="17" t="s">
        <v>960</v>
      </c>
      <c r="B140" s="18" t="str">
        <f t="shared" si="33"/>
        <v>E12438210A</v>
      </c>
      <c r="C140" s="18" t="str">
        <f t="shared" si="44"/>
        <v>match</v>
      </c>
      <c r="D140" s="17" t="s">
        <v>961</v>
      </c>
      <c r="E140" s="19">
        <v>5.2341199999999999</v>
      </c>
      <c r="F140" s="19">
        <v>51.63776</v>
      </c>
      <c r="G140" s="20" t="str">
        <f t="shared" si="34"/>
        <v>Rooftop</v>
      </c>
      <c r="H140" s="20" t="str">
        <f t="shared" si="35"/>
        <v>Derden</v>
      </c>
      <c r="I140" s="20" t="str">
        <f t="shared" si="41"/>
        <v>Single site landlord</v>
      </c>
      <c r="J140" s="20" t="str">
        <f t="shared" si="42"/>
        <v>Vissers Mengvoeders BV</v>
      </c>
      <c r="K140" s="20" t="str">
        <f t="shared" si="36"/>
        <v>NE003RD0131</v>
      </c>
      <c r="L140" s="20" t="str">
        <f t="shared" si="37"/>
        <v>9420</v>
      </c>
      <c r="M140" s="20" t="str">
        <f t="shared" si="38"/>
        <v>Helvoirtsestraat 33</v>
      </c>
      <c r="N140" s="20" t="str">
        <f t="shared" si="39"/>
        <v>5268 BA</v>
      </c>
      <c r="O140" s="20" t="str">
        <f t="shared" si="40"/>
        <v>Helvoirt</v>
      </c>
      <c r="P140" s="20" t="s">
        <v>2324</v>
      </c>
      <c r="R140" s="20">
        <f t="shared" si="43"/>
        <v>26</v>
      </c>
    </row>
    <row r="141" spans="1:18" s="20" customFormat="1" x14ac:dyDescent="0.2">
      <c r="A141" s="17" t="s">
        <v>966</v>
      </c>
      <c r="B141" s="18" t="str">
        <f t="shared" si="33"/>
        <v>E12636510B</v>
      </c>
      <c r="C141" s="18" t="str">
        <f t="shared" si="44"/>
        <v>match</v>
      </c>
      <c r="D141" s="17" t="s">
        <v>967</v>
      </c>
      <c r="E141" s="19">
        <v>3.630093</v>
      </c>
      <c r="F141" s="19">
        <v>51.499625999999999</v>
      </c>
      <c r="G141" s="20" t="str">
        <f t="shared" si="34"/>
        <v>Rooftop</v>
      </c>
      <c r="H141" s="20" t="str">
        <f t="shared" si="35"/>
        <v>Derden</v>
      </c>
      <c r="I141" s="20" t="str">
        <f t="shared" si="41"/>
        <v>Single site landlord</v>
      </c>
      <c r="J141" s="20" t="str">
        <f t="shared" si="42"/>
        <v>Dutch cleaing Mill BV</v>
      </c>
      <c r="K141" s="20" t="str">
        <f t="shared" si="36"/>
        <v>NE003RD0166</v>
      </c>
      <c r="L141" s="20" t="str">
        <f t="shared" si="37"/>
        <v>9423</v>
      </c>
      <c r="M141" s="20" t="str">
        <f t="shared" si="38"/>
        <v>Siloweg 2</v>
      </c>
      <c r="N141" s="20" t="str">
        <f t="shared" si="39"/>
        <v>4338 PA</v>
      </c>
      <c r="O141" s="20" t="str">
        <f t="shared" si="40"/>
        <v>Middelburg</v>
      </c>
      <c r="P141" s="20" t="s">
        <v>2324</v>
      </c>
      <c r="R141" s="20">
        <f t="shared" si="43"/>
        <v>27.5</v>
      </c>
    </row>
    <row r="142" spans="1:18" s="20" customFormat="1" x14ac:dyDescent="0.2">
      <c r="A142" s="17" t="s">
        <v>973</v>
      </c>
      <c r="B142" s="18" t="str">
        <f t="shared" si="33"/>
        <v>E12638110A</v>
      </c>
      <c r="C142" s="18" t="str">
        <f t="shared" si="44"/>
        <v>match</v>
      </c>
      <c r="D142" s="17" t="s">
        <v>974</v>
      </c>
      <c r="E142" s="19">
        <v>5.1535253499999998</v>
      </c>
      <c r="F142" s="19">
        <v>51.607853710000001</v>
      </c>
      <c r="G142" s="20" t="str">
        <f t="shared" si="34"/>
        <v>Rooftop</v>
      </c>
      <c r="H142" s="20" t="str">
        <f t="shared" si="35"/>
        <v>Derden</v>
      </c>
      <c r="I142" s="20" t="str">
        <f t="shared" si="41"/>
        <v>Single site landlord</v>
      </c>
      <c r="J142" s="20" t="str">
        <f t="shared" si="42"/>
        <v>Coöperatie Brameco Z.O.N. UA</v>
      </c>
      <c r="K142" s="20" t="str">
        <f t="shared" si="36"/>
        <v>NE003RD0181</v>
      </c>
      <c r="L142" s="20" t="str">
        <f t="shared" si="37"/>
        <v>9470</v>
      </c>
      <c r="M142" s="20" t="str">
        <f t="shared" si="38"/>
        <v>Kreitenmolenstraat 151</v>
      </c>
      <c r="N142" s="20" t="str">
        <f t="shared" si="39"/>
        <v>5071 BD</v>
      </c>
      <c r="O142" s="20" t="str">
        <f t="shared" si="40"/>
        <v>Udenhout</v>
      </c>
      <c r="P142" s="20" t="s">
        <v>2324</v>
      </c>
      <c r="R142" s="20">
        <f t="shared" si="43"/>
        <v>27.7</v>
      </c>
    </row>
    <row r="143" spans="1:18" s="20" customFormat="1" x14ac:dyDescent="0.2">
      <c r="A143" s="17" t="s">
        <v>979</v>
      </c>
      <c r="B143" s="18" t="str">
        <f t="shared" si="33"/>
        <v>E12735710F</v>
      </c>
      <c r="C143" s="18" t="str">
        <f t="shared" si="44"/>
        <v>match</v>
      </c>
      <c r="D143" s="17" t="s">
        <v>980</v>
      </c>
      <c r="E143" s="19">
        <v>4.4611975800000003</v>
      </c>
      <c r="F143" s="19">
        <v>51.523088809999997</v>
      </c>
      <c r="G143" s="20" t="str">
        <f t="shared" si="34"/>
        <v>SV toren</v>
      </c>
      <c r="H143" s="20" t="str">
        <f t="shared" si="35"/>
        <v>Derden</v>
      </c>
      <c r="I143" s="20" t="str">
        <f t="shared" si="41"/>
        <v>Alticom BV</v>
      </c>
      <c r="J143" s="20">
        <f t="shared" si="42"/>
        <v>0</v>
      </c>
      <c r="K143" s="20" t="str">
        <f t="shared" si="36"/>
        <v>NE003RD0174</v>
      </c>
      <c r="L143" s="20" t="str">
        <f t="shared" si="37"/>
        <v>1054</v>
      </c>
      <c r="M143" s="20" t="str">
        <f t="shared" si="38"/>
        <v>M. Stokelaan 25</v>
      </c>
      <c r="N143" s="20" t="str">
        <f t="shared" si="39"/>
        <v>4707 HP</v>
      </c>
      <c r="O143" s="20" t="str">
        <f t="shared" si="40"/>
        <v>Roosendaal centrum</v>
      </c>
      <c r="P143" s="20" t="s">
        <v>2324</v>
      </c>
      <c r="R143" s="20">
        <f t="shared" si="43"/>
        <v>66.7</v>
      </c>
    </row>
    <row r="144" spans="1:18" s="20" customFormat="1" x14ac:dyDescent="0.2">
      <c r="A144" s="17" t="s">
        <v>986</v>
      </c>
      <c r="B144" s="18" t="str">
        <f t="shared" si="33"/>
        <v>E12736010D</v>
      </c>
      <c r="C144" s="18" t="str">
        <f t="shared" si="44"/>
        <v>match</v>
      </c>
      <c r="D144" s="17" t="s">
        <v>987</v>
      </c>
      <c r="E144" s="19">
        <v>4.3094999999999999</v>
      </c>
      <c r="F144" s="19">
        <v>51.495229999999999</v>
      </c>
      <c r="G144" s="20" t="str">
        <f t="shared" si="34"/>
        <v>Indoor</v>
      </c>
      <c r="H144" s="20" t="str">
        <f t="shared" si="35"/>
        <v>Derden</v>
      </c>
      <c r="I144" s="20" t="str">
        <f t="shared" si="41"/>
        <v>Single site landlord</v>
      </c>
      <c r="J144" s="20" t="str">
        <f t="shared" si="42"/>
        <v>Stichting Stadlander</v>
      </c>
      <c r="K144" s="20" t="str">
        <f t="shared" si="36"/>
        <v>NE003RD0053</v>
      </c>
      <c r="L144" s="20" t="str">
        <f t="shared" si="37"/>
        <v>9463</v>
      </c>
      <c r="M144" s="20" t="str">
        <f t="shared" si="38"/>
        <v>Groeshof 1-182</v>
      </c>
      <c r="N144" s="20" t="str">
        <f t="shared" si="39"/>
        <v>4623 AR</v>
      </c>
      <c r="O144" s="20" t="str">
        <f t="shared" si="40"/>
        <v>Bergen op Zoom</v>
      </c>
      <c r="P144" s="20" t="s">
        <v>2324</v>
      </c>
      <c r="R144" s="20">
        <f t="shared" si="43"/>
        <v>46.5</v>
      </c>
    </row>
    <row r="145" spans="1:18" s="20" customFormat="1" x14ac:dyDescent="0.2">
      <c r="A145" s="17" t="s">
        <v>992</v>
      </c>
      <c r="B145" s="18" t="str">
        <f t="shared" si="33"/>
        <v>E12736110D</v>
      </c>
      <c r="C145" s="18" t="str">
        <f t="shared" si="44"/>
        <v>match</v>
      </c>
      <c r="D145" s="17" t="s">
        <v>993</v>
      </c>
      <c r="E145" s="22">
        <v>4.2277709999999997</v>
      </c>
      <c r="F145" s="22">
        <v>51.426391000000002</v>
      </c>
      <c r="G145" s="20" t="str">
        <f t="shared" si="34"/>
        <v>Hoogspanningsmast</v>
      </c>
      <c r="H145" s="20" t="str">
        <f t="shared" si="35"/>
        <v>Derden</v>
      </c>
      <c r="I145" s="20" t="str">
        <f t="shared" si="41"/>
        <v>Novec</v>
      </c>
      <c r="J145" s="20">
        <f t="shared" si="42"/>
        <v>0</v>
      </c>
      <c r="K145" s="20" t="str">
        <f t="shared" si="36"/>
        <v>NE003RD0217</v>
      </c>
      <c r="L145" s="20" t="str">
        <f t="shared" si="37"/>
        <v>9443</v>
      </c>
      <c r="M145" s="20" t="str">
        <f t="shared" si="38"/>
        <v>Westelijke Spuikanaalweg 1 - HVP 3</v>
      </c>
      <c r="N145" s="20" t="str">
        <f t="shared" si="39"/>
        <v>4411 TB</v>
      </c>
      <c r="O145" s="20" t="str">
        <f t="shared" si="40"/>
        <v>Rilland</v>
      </c>
      <c r="P145" s="20" t="s">
        <v>2324</v>
      </c>
      <c r="R145" s="20">
        <f t="shared" si="43"/>
        <v>43</v>
      </c>
    </row>
    <row r="146" spans="1:18" s="20" customFormat="1" x14ac:dyDescent="0.2">
      <c r="A146" s="17" t="s">
        <v>998</v>
      </c>
      <c r="B146" s="18" t="str">
        <f t="shared" si="33"/>
        <v>E12736210A</v>
      </c>
      <c r="C146" s="18" t="str">
        <f t="shared" si="44"/>
        <v>match</v>
      </c>
      <c r="D146" s="17" t="s">
        <v>999</v>
      </c>
      <c r="E146" s="19">
        <v>4.0821895799999997</v>
      </c>
      <c r="F146" s="19">
        <v>51.448732530000001</v>
      </c>
      <c r="G146" s="20" t="str">
        <f t="shared" si="34"/>
        <v>Hoogspanningsmast</v>
      </c>
      <c r="H146" s="20" t="str">
        <f t="shared" si="35"/>
        <v>Derden</v>
      </c>
      <c r="I146" s="20" t="str">
        <f t="shared" si="41"/>
        <v>Novec</v>
      </c>
      <c r="J146" s="20">
        <f t="shared" si="42"/>
        <v>0</v>
      </c>
      <c r="K146" s="20" t="str">
        <f t="shared" si="36"/>
        <v>NE003RD0177</v>
      </c>
      <c r="L146" s="20" t="str">
        <f t="shared" si="37"/>
        <v>9412</v>
      </c>
      <c r="M146" s="20" t="str">
        <f t="shared" si="38"/>
        <v>Kruisweg - HVP nr. 330</v>
      </c>
      <c r="N146" s="20" t="str">
        <f t="shared" si="39"/>
        <v>4413 RG</v>
      </c>
      <c r="O146" s="20" t="str">
        <f t="shared" si="40"/>
        <v>Oostdijk</v>
      </c>
      <c r="P146" s="20" t="s">
        <v>2324</v>
      </c>
      <c r="R146" s="20">
        <f t="shared" si="43"/>
        <v>52.8</v>
      </c>
    </row>
    <row r="147" spans="1:18" s="20" customFormat="1" x14ac:dyDescent="0.2">
      <c r="A147" s="17" t="s">
        <v>1004</v>
      </c>
      <c r="B147" s="18" t="str">
        <f t="shared" si="33"/>
        <v>E12736310D</v>
      </c>
      <c r="C147" s="18" t="str">
        <f t="shared" si="44"/>
        <v>match</v>
      </c>
      <c r="D147" s="17" t="s">
        <v>1005</v>
      </c>
      <c r="E147" s="19">
        <v>3.8998389000000002</v>
      </c>
      <c r="F147" s="19">
        <v>51.497383999999997</v>
      </c>
      <c r="G147" s="20" t="str">
        <f t="shared" si="34"/>
        <v>Greenfield</v>
      </c>
      <c r="H147" s="20" t="str">
        <f t="shared" si="35"/>
        <v>Derden</v>
      </c>
      <c r="I147" s="20" t="str">
        <f t="shared" si="41"/>
        <v>Cellnex</v>
      </c>
      <c r="J147" s="20">
        <f t="shared" si="42"/>
        <v>0</v>
      </c>
      <c r="K147" s="20" t="str">
        <f t="shared" si="36"/>
        <v>NE003RD0149</v>
      </c>
      <c r="L147" s="20" t="str">
        <f t="shared" si="37"/>
        <v>2511</v>
      </c>
      <c r="M147" s="20" t="str">
        <f t="shared" si="38"/>
        <v>Kloetingseweg 40</v>
      </c>
      <c r="N147" s="20" t="str">
        <f t="shared" si="39"/>
        <v>4462 BA</v>
      </c>
      <c r="O147" s="20" t="str">
        <f t="shared" si="40"/>
        <v>Goes</v>
      </c>
      <c r="P147" s="20" t="s">
        <v>2324</v>
      </c>
      <c r="R147" s="20">
        <f t="shared" si="43"/>
        <v>41.2</v>
      </c>
    </row>
    <row r="148" spans="1:18" s="20" customFormat="1" x14ac:dyDescent="0.2">
      <c r="A148" s="17" t="s">
        <v>1010</v>
      </c>
      <c r="B148" s="18" t="str">
        <f t="shared" si="33"/>
        <v>E12736610A</v>
      </c>
      <c r="C148" s="18" t="str">
        <f t="shared" si="44"/>
        <v>match</v>
      </c>
      <c r="D148" s="17" t="s">
        <v>1011</v>
      </c>
      <c r="E148" s="19">
        <v>3.6032630000000001</v>
      </c>
      <c r="F148" s="19">
        <v>51.473373000000002</v>
      </c>
      <c r="G148" s="20" t="str">
        <f t="shared" si="34"/>
        <v>Greenfield</v>
      </c>
      <c r="H148" s="20" t="str">
        <f t="shared" si="35"/>
        <v>Derden</v>
      </c>
      <c r="I148" s="20" t="str">
        <f t="shared" si="41"/>
        <v>Single site landlord</v>
      </c>
      <c r="J148" s="20" t="str">
        <f t="shared" si="42"/>
        <v>Delta Nutsbedrijven</v>
      </c>
      <c r="K148" s="20" t="str">
        <f t="shared" si="36"/>
        <v>NE003RD0146</v>
      </c>
      <c r="L148" s="20" t="str">
        <f t="shared" si="37"/>
        <v>9468</v>
      </c>
      <c r="M148" s="20" t="str">
        <f t="shared" si="38"/>
        <v>Koopmansvoetpad</v>
      </c>
      <c r="N148" s="20" t="str">
        <f t="shared" si="39"/>
        <v>4388 AS</v>
      </c>
      <c r="O148" s="20" t="str">
        <f t="shared" si="40"/>
        <v>Oost Souburg</v>
      </c>
      <c r="P148" s="20" t="s">
        <v>2324</v>
      </c>
      <c r="R148" s="20">
        <f t="shared" si="43"/>
        <v>46</v>
      </c>
    </row>
    <row r="149" spans="1:18" s="20" customFormat="1" x14ac:dyDescent="0.2">
      <c r="A149" s="17" t="s">
        <v>1016</v>
      </c>
      <c r="B149" s="18" t="str">
        <f t="shared" si="33"/>
        <v>E13036810A</v>
      </c>
      <c r="C149" s="18" t="str">
        <f t="shared" si="44"/>
        <v>match</v>
      </c>
      <c r="D149" s="17" t="s">
        <v>1017</v>
      </c>
      <c r="E149" s="19">
        <v>3.8343889999999998</v>
      </c>
      <c r="F149" s="19">
        <v>51.304104000000002</v>
      </c>
      <c r="G149" s="20" t="str">
        <f t="shared" si="34"/>
        <v>Rooftop</v>
      </c>
      <c r="H149" s="20" t="str">
        <f t="shared" si="35"/>
        <v>Derden</v>
      </c>
      <c r="I149" s="20" t="str">
        <f t="shared" si="41"/>
        <v>Single site landlord</v>
      </c>
      <c r="J149" s="20" t="str">
        <f t="shared" si="42"/>
        <v>Verbrugge Terneuzen Terminals</v>
      </c>
      <c r="K149" s="20" t="str">
        <f t="shared" si="36"/>
        <v>NE003RD0109</v>
      </c>
      <c r="L149" s="20" t="str">
        <f t="shared" si="37"/>
        <v>6754</v>
      </c>
      <c r="M149" s="20" t="str">
        <f t="shared" si="38"/>
        <v>Frankrijkweg 2</v>
      </c>
      <c r="N149" s="20" t="str">
        <f t="shared" si="39"/>
        <v>4538 BJ</v>
      </c>
      <c r="O149" s="20" t="str">
        <f t="shared" si="40"/>
        <v>Sluiskil / Terneuzen</v>
      </c>
      <c r="P149" s="20" t="s">
        <v>2324</v>
      </c>
      <c r="R149" s="20">
        <f t="shared" si="43"/>
        <v>45.1</v>
      </c>
    </row>
    <row r="150" spans="1:18" s="20" customFormat="1" x14ac:dyDescent="0.2">
      <c r="A150" s="17" t="s">
        <v>1023</v>
      </c>
      <c r="B150" s="18" t="str">
        <f t="shared" si="33"/>
        <v>E13136910B</v>
      </c>
      <c r="C150" s="18" t="str">
        <f t="shared" si="44"/>
        <v>match</v>
      </c>
      <c r="D150" s="17" t="s">
        <v>1024</v>
      </c>
      <c r="E150" s="19">
        <v>3.802019</v>
      </c>
      <c r="F150" s="19">
        <v>51.223483000000002</v>
      </c>
      <c r="G150" s="20" t="str">
        <f t="shared" si="34"/>
        <v>Greenfield</v>
      </c>
      <c r="H150" s="20" t="str">
        <f t="shared" si="35"/>
        <v>Derden</v>
      </c>
      <c r="I150" s="20" t="str">
        <f t="shared" si="41"/>
        <v>Novec</v>
      </c>
      <c r="J150" s="20">
        <f t="shared" si="42"/>
        <v>0</v>
      </c>
      <c r="K150" s="20" t="str">
        <f t="shared" si="36"/>
        <v>NE003RD0031</v>
      </c>
      <c r="L150" s="20" t="str">
        <f t="shared" si="37"/>
        <v>3013</v>
      </c>
      <c r="M150" s="20" t="str">
        <f t="shared" si="38"/>
        <v>Westkade 38A</v>
      </c>
      <c r="N150" s="20" t="str">
        <f t="shared" si="39"/>
        <v>4551 BV</v>
      </c>
      <c r="O150" s="20" t="str">
        <f t="shared" si="40"/>
        <v>Sas van Gent</v>
      </c>
      <c r="P150" s="20" t="s">
        <v>2324</v>
      </c>
      <c r="R150" s="20">
        <f t="shared" si="43"/>
        <v>31</v>
      </c>
    </row>
    <row r="151" spans="1:18" s="20" customFormat="1" x14ac:dyDescent="0.2">
      <c r="A151" s="17" t="s">
        <v>1035</v>
      </c>
      <c r="B151" s="18" t="str">
        <f t="shared" si="33"/>
        <v>E22837810A</v>
      </c>
      <c r="C151" s="18" t="str">
        <f t="shared" si="44"/>
        <v>match</v>
      </c>
      <c r="D151" s="17" t="s">
        <v>1036</v>
      </c>
      <c r="E151" s="19">
        <v>4.8352880000000003</v>
      </c>
      <c r="F151" s="19">
        <v>51.699098999999997</v>
      </c>
      <c r="G151" s="20" t="str">
        <f t="shared" si="34"/>
        <v>Hoogspanningsmast</v>
      </c>
      <c r="H151" s="20" t="str">
        <f t="shared" si="35"/>
        <v>Derden</v>
      </c>
      <c r="I151" s="20" t="str">
        <f t="shared" si="41"/>
        <v>Novec</v>
      </c>
      <c r="J151" s="20">
        <f t="shared" si="42"/>
        <v>0</v>
      </c>
      <c r="K151" s="20" t="str">
        <f t="shared" si="36"/>
        <v>NE003RD0122</v>
      </c>
      <c r="L151" s="20" t="str">
        <f t="shared" si="37"/>
        <v>9409</v>
      </c>
      <c r="M151" s="20" t="str">
        <f t="shared" si="38"/>
        <v>Peuzelaar / Standhazendijk - TV Mast</v>
      </c>
      <c r="N151" s="20" t="str">
        <f t="shared" si="39"/>
        <v>4931 NH</v>
      </c>
      <c r="O151" s="20" t="str">
        <f t="shared" si="40"/>
        <v>Geertruidenberg</v>
      </c>
      <c r="P151" s="20" t="s">
        <v>2324</v>
      </c>
      <c r="R151" s="20">
        <f t="shared" si="43"/>
        <v>62.2</v>
      </c>
    </row>
    <row r="152" spans="1:18" s="20" customFormat="1" x14ac:dyDescent="0.2">
      <c r="A152" s="17" t="s">
        <v>1042</v>
      </c>
      <c r="B152" s="18" t="str">
        <f t="shared" si="33"/>
        <v>E30927610B</v>
      </c>
      <c r="C152" s="18" t="str">
        <f t="shared" si="44"/>
        <v>match</v>
      </c>
      <c r="D152" s="17" t="s">
        <v>1043</v>
      </c>
      <c r="E152" s="19">
        <v>6.0599610000000004</v>
      </c>
      <c r="F152" s="19">
        <v>50.864296000000003</v>
      </c>
      <c r="G152" s="20" t="str">
        <f t="shared" si="34"/>
        <v>Rooftop</v>
      </c>
      <c r="H152" s="20" t="str">
        <f t="shared" si="35"/>
        <v>Derden</v>
      </c>
      <c r="I152" s="20" t="str">
        <f t="shared" si="41"/>
        <v>Single site landlord</v>
      </c>
      <c r="J152" s="20" t="str">
        <f t="shared" si="42"/>
        <v>Meandergroep Zuid Limburg</v>
      </c>
      <c r="K152" s="20" t="str">
        <f t="shared" si="36"/>
        <v>NE003RD0183</v>
      </c>
      <c r="L152" s="20" t="str">
        <f t="shared" si="37"/>
        <v>9459</v>
      </c>
      <c r="M152" s="20" t="str">
        <f t="shared" si="38"/>
        <v>Kapellaan 2</v>
      </c>
      <c r="N152" s="20" t="str">
        <f t="shared" si="39"/>
        <v>6461 EH</v>
      </c>
      <c r="O152" s="20" t="str">
        <f t="shared" si="40"/>
        <v>Kerkrade / Rolduckerveld</v>
      </c>
      <c r="P152" s="20" t="s">
        <v>2324</v>
      </c>
      <c r="R152" s="20">
        <f t="shared" si="43"/>
        <v>35.1</v>
      </c>
    </row>
    <row r="153" spans="1:18" s="20" customFormat="1" x14ac:dyDescent="0.2">
      <c r="A153" s="17" t="s">
        <v>1049</v>
      </c>
      <c r="B153" s="18" t="str">
        <f t="shared" si="33"/>
        <v>E51544210A</v>
      </c>
      <c r="C153" s="18" t="str">
        <f t="shared" si="44"/>
        <v>match</v>
      </c>
      <c r="D153" s="17" t="s">
        <v>1050</v>
      </c>
      <c r="E153" s="19">
        <v>5.2966199999999999</v>
      </c>
      <c r="F153" s="19">
        <v>51.665149999999997</v>
      </c>
      <c r="G153" s="20" t="str">
        <f t="shared" si="34"/>
        <v>Rooftop</v>
      </c>
      <c r="H153" s="20" t="str">
        <f t="shared" si="35"/>
        <v>Derden</v>
      </c>
      <c r="I153" s="20" t="str">
        <f t="shared" si="41"/>
        <v>Single site landlord</v>
      </c>
      <c r="J153" s="20" t="str">
        <f t="shared" si="42"/>
        <v>Serviceflat  Eikendonck</v>
      </c>
      <c r="K153" s="20" t="str">
        <f t="shared" si="36"/>
        <v>NE003RD0247</v>
      </c>
      <c r="L153" s="20" t="str">
        <f t="shared" si="37"/>
        <v>9325</v>
      </c>
      <c r="M153" s="20" t="str">
        <f t="shared" si="38"/>
        <v>Eikendonck 1</v>
      </c>
      <c r="N153" s="20" t="str">
        <f t="shared" si="39"/>
        <v>5261 BN</v>
      </c>
      <c r="O153" s="20" t="str">
        <f t="shared" si="40"/>
        <v>Vught</v>
      </c>
      <c r="P153" s="20" t="s">
        <v>2324</v>
      </c>
      <c r="R153" s="20">
        <f t="shared" si="43"/>
        <v>49</v>
      </c>
    </row>
    <row r="154" spans="1:18" s="20" customFormat="1" x14ac:dyDescent="0.2">
      <c r="A154" s="17" t="s">
        <v>1056</v>
      </c>
      <c r="B154" s="18" t="str">
        <f t="shared" si="33"/>
        <v>E61444320A</v>
      </c>
      <c r="C154" s="18" t="str">
        <f t="shared" si="44"/>
        <v>match</v>
      </c>
      <c r="D154" s="17" t="s">
        <v>1057</v>
      </c>
      <c r="E154" s="19">
        <v>5.2956599999999998</v>
      </c>
      <c r="F154" s="19">
        <v>51.716180000000001</v>
      </c>
      <c r="G154" s="20" t="str">
        <f t="shared" si="34"/>
        <v>Rooftop</v>
      </c>
      <c r="H154" s="20" t="str">
        <f t="shared" si="35"/>
        <v>Derden</v>
      </c>
      <c r="I154" s="20" t="str">
        <f t="shared" si="41"/>
        <v>Single site landlord</v>
      </c>
      <c r="J154" s="20" t="str">
        <f t="shared" si="42"/>
        <v>te Paske BV</v>
      </c>
      <c r="K154" s="20" t="str">
        <f t="shared" si="36"/>
        <v>NE003RD0175</v>
      </c>
      <c r="L154" s="20" t="str">
        <f t="shared" si="37"/>
        <v>9408</v>
      </c>
      <c r="M154" s="20" t="str">
        <f t="shared" si="38"/>
        <v>Hambakenwetering 1</v>
      </c>
      <c r="N154" s="20" t="str">
        <f t="shared" si="39"/>
        <v>5231 DD</v>
      </c>
      <c r="O154" s="20" t="str">
        <f t="shared" si="40"/>
        <v>'s-Hertogenbosch</v>
      </c>
      <c r="P154" s="20" t="s">
        <v>2324</v>
      </c>
      <c r="R154" s="20">
        <f t="shared" si="43"/>
        <v>31.7</v>
      </c>
    </row>
    <row r="155" spans="1:18" s="20" customFormat="1" x14ac:dyDescent="0.2">
      <c r="A155" s="17" t="s">
        <v>1063</v>
      </c>
      <c r="B155" s="18" t="str">
        <f t="shared" si="33"/>
        <v>E61743910A</v>
      </c>
      <c r="C155" s="18" t="str">
        <f t="shared" si="44"/>
        <v>match</v>
      </c>
      <c r="D155" s="17" t="s">
        <v>1064</v>
      </c>
      <c r="E155" s="19">
        <v>5.3175350000000003</v>
      </c>
      <c r="F155" s="19">
        <v>51.584356999999997</v>
      </c>
      <c r="G155" s="20" t="str">
        <f t="shared" si="34"/>
        <v>Greenfield</v>
      </c>
      <c r="H155" s="20" t="str">
        <f t="shared" si="35"/>
        <v>Derden</v>
      </c>
      <c r="I155" s="20" t="str">
        <f t="shared" si="41"/>
        <v>Novec</v>
      </c>
      <c r="J155" s="20">
        <f t="shared" si="42"/>
        <v>0</v>
      </c>
      <c r="K155" s="20" t="str">
        <f t="shared" si="36"/>
        <v>NE003RD0210</v>
      </c>
      <c r="L155" s="20" t="str">
        <f t="shared" si="37"/>
        <v>9323</v>
      </c>
      <c r="M155" s="20" t="str">
        <f t="shared" si="38"/>
        <v>Van Salmstraat</v>
      </c>
      <c r="N155" s="20" t="str">
        <f t="shared" si="39"/>
        <v>5281 RP</v>
      </c>
      <c r="O155" s="20" t="str">
        <f t="shared" si="40"/>
        <v>Boxtel</v>
      </c>
      <c r="P155" s="20" t="s">
        <v>2324</v>
      </c>
      <c r="R155" s="20">
        <f t="shared" si="43"/>
        <v>28</v>
      </c>
    </row>
    <row r="156" spans="1:18" s="20" customFormat="1" x14ac:dyDescent="0.2">
      <c r="A156" s="17" t="s">
        <v>1070</v>
      </c>
      <c r="B156" s="18" t="str">
        <f t="shared" si="33"/>
        <v>E61843010B</v>
      </c>
      <c r="C156" s="18" t="str">
        <f t="shared" si="44"/>
        <v>match</v>
      </c>
      <c r="D156" s="17" t="s">
        <v>1071</v>
      </c>
      <c r="E156" s="19">
        <v>5.4827029999999999</v>
      </c>
      <c r="F156" s="19">
        <v>51.444195000000001</v>
      </c>
      <c r="G156" s="20" t="str">
        <f t="shared" si="34"/>
        <v>Buismast</v>
      </c>
      <c r="H156" s="20" t="str">
        <f t="shared" si="35"/>
        <v>Derden</v>
      </c>
      <c r="I156" s="20" t="str">
        <f t="shared" si="41"/>
        <v>KPN (mast)</v>
      </c>
      <c r="J156" s="20">
        <f t="shared" si="42"/>
        <v>0</v>
      </c>
      <c r="K156" s="20" t="str">
        <f t="shared" si="36"/>
        <v>NE003RD0240</v>
      </c>
      <c r="L156" s="20" t="str">
        <f t="shared" si="37"/>
        <v>2129</v>
      </c>
      <c r="M156" s="20" t="str">
        <f t="shared" si="38"/>
        <v>Prof. Dr. Dorgelolaan 2</v>
      </c>
      <c r="N156" s="20" t="str">
        <f t="shared" si="39"/>
        <v>5611 BA</v>
      </c>
      <c r="O156" s="20" t="str">
        <f t="shared" si="40"/>
        <v>Eindhoven</v>
      </c>
      <c r="P156" s="20" t="s">
        <v>2324</v>
      </c>
      <c r="R156" s="20">
        <f t="shared" si="43"/>
        <v>45</v>
      </c>
    </row>
    <row r="157" spans="1:18" s="20" customFormat="1" x14ac:dyDescent="0.2">
      <c r="A157" s="17" t="s">
        <v>1076</v>
      </c>
      <c r="B157" s="18" t="str">
        <f t="shared" si="33"/>
        <v>HSL3000</v>
      </c>
      <c r="C157" s="18" t="str">
        <f t="shared" si="44"/>
        <v>match</v>
      </c>
      <c r="D157" s="17" t="s">
        <v>1078</v>
      </c>
      <c r="E157" s="19">
        <v>4.6432099999999998</v>
      </c>
      <c r="F157" s="19">
        <v>52.25694</v>
      </c>
      <c r="G157" s="20" t="str">
        <f t="shared" si="34"/>
        <v>Greenfield</v>
      </c>
      <c r="H157" s="20" t="s">
        <v>2</v>
      </c>
      <c r="I157" s="20" t="e">
        <f t="shared" si="41"/>
        <v>#N/A</v>
      </c>
      <c r="J157" s="20" t="e">
        <f t="shared" si="42"/>
        <v>#N/A</v>
      </c>
      <c r="K157" s="20" t="str">
        <f t="shared" si="36"/>
        <v>NE003RD0362</v>
      </c>
      <c r="L157" s="20" t="str">
        <f t="shared" si="37"/>
        <v>Valt onder Infraspeed</v>
      </c>
      <c r="M157" s="20" t="str">
        <f t="shared" si="38"/>
        <v>'t Kabel thv 118</v>
      </c>
      <c r="N157" s="20" t="str">
        <f t="shared" si="39"/>
        <v>2153 MD</v>
      </c>
      <c r="O157" s="20" t="str">
        <f t="shared" si="40"/>
        <v>Haarlemmermeer</v>
      </c>
      <c r="P157" s="20" t="s">
        <v>2324</v>
      </c>
      <c r="R157" s="20">
        <f t="shared" si="43"/>
        <v>34.5</v>
      </c>
    </row>
    <row r="158" spans="1:18" s="20" customFormat="1" x14ac:dyDescent="0.2">
      <c r="A158" s="17" t="s">
        <v>1083</v>
      </c>
      <c r="B158" s="18" t="str">
        <f t="shared" si="33"/>
        <v>HSL3001</v>
      </c>
      <c r="C158" s="18" t="str">
        <f t="shared" si="44"/>
        <v>match</v>
      </c>
      <c r="D158" s="17" t="s">
        <v>1085</v>
      </c>
      <c r="E158" s="19">
        <v>4.62608</v>
      </c>
      <c r="F158" s="19">
        <v>52.215940000000003</v>
      </c>
      <c r="G158" s="20" t="str">
        <f t="shared" si="34"/>
        <v>Greenfield</v>
      </c>
      <c r="H158" s="20" t="s">
        <v>2</v>
      </c>
      <c r="I158" s="20" t="e">
        <f t="shared" si="41"/>
        <v>#N/A</v>
      </c>
      <c r="J158" s="20" t="e">
        <f t="shared" si="42"/>
        <v>#N/A</v>
      </c>
      <c r="K158" s="20" t="str">
        <f t="shared" si="36"/>
        <v>NE003RD0364</v>
      </c>
      <c r="L158" s="20" t="str">
        <f t="shared" si="37"/>
        <v>Valt onder Infraspeed</v>
      </c>
      <c r="M158" s="20" t="str">
        <f t="shared" si="38"/>
        <v>Huigsloterdijk thv 132</v>
      </c>
      <c r="N158" s="20" t="str">
        <f t="shared" si="39"/>
        <v>2157 LL</v>
      </c>
      <c r="O158" s="20" t="str">
        <f t="shared" si="40"/>
        <v>Abbenes</v>
      </c>
      <c r="P158" s="20" t="s">
        <v>2324</v>
      </c>
      <c r="R158" s="20">
        <f t="shared" si="43"/>
        <v>27</v>
      </c>
    </row>
    <row r="159" spans="1:18" s="20" customFormat="1" x14ac:dyDescent="0.2">
      <c r="A159" s="17" t="s">
        <v>1090</v>
      </c>
      <c r="B159" s="18" t="str">
        <f t="shared" si="33"/>
        <v>HSL3002</v>
      </c>
      <c r="C159" s="18" t="str">
        <f t="shared" si="44"/>
        <v>match</v>
      </c>
      <c r="D159" s="17" t="s">
        <v>1092</v>
      </c>
      <c r="E159" s="19">
        <v>4.6018100000000004</v>
      </c>
      <c r="F159" s="19">
        <v>52.188429999999997</v>
      </c>
      <c r="G159" s="20" t="str">
        <f t="shared" si="34"/>
        <v>Greenfield</v>
      </c>
      <c r="H159" s="20" t="s">
        <v>2</v>
      </c>
      <c r="I159" s="20" t="e">
        <f t="shared" si="41"/>
        <v>#N/A</v>
      </c>
      <c r="J159" s="20" t="e">
        <f t="shared" si="42"/>
        <v>#N/A</v>
      </c>
      <c r="K159" s="20" t="str">
        <f t="shared" si="36"/>
        <v>NE003RD0363</v>
      </c>
      <c r="L159" s="20" t="str">
        <f t="shared" si="37"/>
        <v>Valt onder Infraspeed</v>
      </c>
      <c r="M159" s="20" t="str">
        <f t="shared" si="38"/>
        <v>Veender en Lykerpolder</v>
      </c>
      <c r="N159" s="20">
        <f t="shared" si="39"/>
        <v>0</v>
      </c>
      <c r="O159" s="20" t="str">
        <f t="shared" si="40"/>
        <v>Alkemade / Nieuwe Wetering</v>
      </c>
      <c r="P159" s="20" t="s">
        <v>2324</v>
      </c>
      <c r="R159" s="20">
        <f t="shared" si="43"/>
        <v>27</v>
      </c>
    </row>
    <row r="160" spans="1:18" s="20" customFormat="1" x14ac:dyDescent="0.2">
      <c r="A160" s="17" t="s">
        <v>1096</v>
      </c>
      <c r="B160" s="18" t="str">
        <f t="shared" si="33"/>
        <v>HSL3003</v>
      </c>
      <c r="C160" s="18" t="str">
        <f t="shared" si="44"/>
        <v>match</v>
      </c>
      <c r="D160" s="17" t="s">
        <v>1098</v>
      </c>
      <c r="E160" s="19">
        <v>4.5599390199999998</v>
      </c>
      <c r="F160" s="19">
        <v>52.16384497</v>
      </c>
      <c r="G160" s="20" t="str">
        <f t="shared" si="34"/>
        <v>Greenfield</v>
      </c>
      <c r="H160" s="20" t="s">
        <v>2</v>
      </c>
      <c r="I160" s="20" t="e">
        <f t="shared" si="41"/>
        <v>#N/A</v>
      </c>
      <c r="J160" s="20" t="e">
        <f t="shared" si="42"/>
        <v>#N/A</v>
      </c>
      <c r="K160" s="20" t="str">
        <f t="shared" si="36"/>
        <v>NE003RD0365</v>
      </c>
      <c r="L160" s="20" t="str">
        <f t="shared" si="37"/>
        <v>Valt onder Infraspeed</v>
      </c>
      <c r="M160" s="20" t="str">
        <f t="shared" si="38"/>
        <v>N446 naar A4 vluchtsstrook, hulpweg</v>
      </c>
      <c r="N160" s="20">
        <f t="shared" si="39"/>
        <v>0</v>
      </c>
      <c r="O160" s="20" t="str">
        <f t="shared" si="40"/>
        <v>Rijpwetering</v>
      </c>
      <c r="P160" s="20" t="s">
        <v>2324</v>
      </c>
      <c r="R160" s="20">
        <f t="shared" si="43"/>
        <v>27</v>
      </c>
    </row>
    <row r="161" spans="1:18" s="20" customFormat="1" x14ac:dyDescent="0.2">
      <c r="A161" s="17" t="s">
        <v>1101</v>
      </c>
      <c r="B161" s="18" t="str">
        <f t="shared" si="33"/>
        <v>HSL3004</v>
      </c>
      <c r="C161" s="18" t="str">
        <f t="shared" si="44"/>
        <v>match</v>
      </c>
      <c r="D161" s="17" t="s">
        <v>1103</v>
      </c>
      <c r="E161" s="19">
        <v>4.5640289999999997</v>
      </c>
      <c r="F161" s="19">
        <v>52.093989000000001</v>
      </c>
      <c r="G161" s="20" t="str">
        <f t="shared" si="34"/>
        <v>Greenfield</v>
      </c>
      <c r="H161" s="20" t="s">
        <v>2</v>
      </c>
      <c r="I161" s="20" t="e">
        <f t="shared" si="41"/>
        <v>#N/A</v>
      </c>
      <c r="J161" s="20" t="e">
        <f t="shared" si="42"/>
        <v>#N/A</v>
      </c>
      <c r="K161" s="20" t="str">
        <f t="shared" si="36"/>
        <v>NE003RD0367</v>
      </c>
      <c r="L161" s="20" t="str">
        <f t="shared" si="37"/>
        <v>Valt onder Infraspeed</v>
      </c>
      <c r="M161" s="20" t="str">
        <f t="shared" si="38"/>
        <v>Westeinde</v>
      </c>
      <c r="N161" s="20" t="str">
        <f t="shared" si="39"/>
        <v>2391 JB</v>
      </c>
      <c r="O161" s="20" t="str">
        <f t="shared" si="40"/>
        <v>Hazerswoude Dorp</v>
      </c>
      <c r="P161" s="20" t="s">
        <v>2324</v>
      </c>
      <c r="R161" s="20">
        <f t="shared" si="43"/>
        <v>5</v>
      </c>
    </row>
    <row r="162" spans="1:18" s="20" customFormat="1" x14ac:dyDescent="0.2">
      <c r="A162" s="17" t="s">
        <v>1108</v>
      </c>
      <c r="B162" s="18" t="str">
        <f t="shared" si="33"/>
        <v>HSL3005</v>
      </c>
      <c r="C162" s="18" t="str">
        <f t="shared" si="44"/>
        <v>match</v>
      </c>
      <c r="D162" s="17" t="s">
        <v>1110</v>
      </c>
      <c r="E162" s="19">
        <v>4.5274089999999996</v>
      </c>
      <c r="F162" s="19">
        <v>52.037303000000001</v>
      </c>
      <c r="G162" s="20" t="str">
        <f t="shared" si="34"/>
        <v>Greenfield</v>
      </c>
      <c r="H162" s="20" t="s">
        <v>2</v>
      </c>
      <c r="I162" s="20" t="e">
        <f t="shared" si="41"/>
        <v>#N/A</v>
      </c>
      <c r="J162" s="20" t="e">
        <f t="shared" si="42"/>
        <v>#N/A</v>
      </c>
      <c r="K162" s="20" t="str">
        <f t="shared" si="36"/>
        <v>NE003RD0366</v>
      </c>
      <c r="L162" s="20" t="str">
        <f t="shared" si="37"/>
        <v>Valt onder Infraspeed</v>
      </c>
      <c r="M162" s="20" t="str">
        <f t="shared" si="38"/>
        <v>Hoefweg thv nr:241</v>
      </c>
      <c r="N162" s="20" t="str">
        <f t="shared" si="39"/>
        <v>2665 LB</v>
      </c>
      <c r="O162" s="20" t="str">
        <f t="shared" si="40"/>
        <v>Bleiswijk</v>
      </c>
      <c r="P162" s="20" t="s">
        <v>2324</v>
      </c>
      <c r="R162" s="20">
        <f t="shared" si="43"/>
        <v>34.5</v>
      </c>
    </row>
    <row r="163" spans="1:18" s="20" customFormat="1" x14ac:dyDescent="0.2">
      <c r="A163" s="17" t="s">
        <v>1115</v>
      </c>
      <c r="B163" s="18" t="str">
        <f t="shared" si="33"/>
        <v>HSL3006</v>
      </c>
      <c r="C163" s="18" t="str">
        <f t="shared" si="44"/>
        <v>match</v>
      </c>
      <c r="D163" s="17" t="s">
        <v>1117</v>
      </c>
      <c r="E163" s="19">
        <v>4.5011437900000004</v>
      </c>
      <c r="F163" s="19">
        <v>52.00413519</v>
      </c>
      <c r="G163" s="20" t="str">
        <f t="shared" si="34"/>
        <v>Greenfield</v>
      </c>
      <c r="H163" s="20" t="s">
        <v>2</v>
      </c>
      <c r="I163" s="20" t="e">
        <f t="shared" si="41"/>
        <v>#N/A</v>
      </c>
      <c r="J163" s="20" t="e">
        <f t="shared" si="42"/>
        <v>#N/A</v>
      </c>
      <c r="K163" s="20" t="str">
        <f t="shared" si="36"/>
        <v>NE003RD0369</v>
      </c>
      <c r="L163" s="20" t="str">
        <f t="shared" si="37"/>
        <v>Valt onder Infraspeed</v>
      </c>
      <c r="M163" s="20" t="str">
        <f t="shared" si="38"/>
        <v>Anthuriumweg</v>
      </c>
      <c r="N163" s="20" t="str">
        <f t="shared" si="39"/>
        <v>2661 EH</v>
      </c>
      <c r="O163" s="20" t="str">
        <f t="shared" si="40"/>
        <v>Bleiswijk</v>
      </c>
      <c r="P163" s="20" t="s">
        <v>2324</v>
      </c>
      <c r="R163" s="20">
        <f t="shared" si="43"/>
        <v>34.5</v>
      </c>
    </row>
    <row r="164" spans="1:18" s="20" customFormat="1" x14ac:dyDescent="0.2">
      <c r="A164" s="17" t="s">
        <v>1121</v>
      </c>
      <c r="B164" s="18" t="str">
        <f t="shared" si="33"/>
        <v>HSL3007N</v>
      </c>
      <c r="C164" s="18" t="str">
        <f t="shared" si="44"/>
        <v>match</v>
      </c>
      <c r="D164" s="17" t="s">
        <v>1123</v>
      </c>
      <c r="E164" s="19">
        <v>4.4652728000000002</v>
      </c>
      <c r="F164" s="19">
        <v>51.972396699999997</v>
      </c>
      <c r="G164" s="20" t="str">
        <f t="shared" si="34"/>
        <v>Greenfield</v>
      </c>
      <c r="H164" s="20" t="s">
        <v>2</v>
      </c>
      <c r="I164" s="20" t="e">
        <f t="shared" si="41"/>
        <v>#N/A</v>
      </c>
      <c r="J164" s="20" t="e">
        <f t="shared" si="42"/>
        <v>#N/A</v>
      </c>
      <c r="K164" s="20" t="str">
        <f t="shared" si="36"/>
        <v>NE003RD0368</v>
      </c>
      <c r="L164" s="20" t="str">
        <f t="shared" si="37"/>
        <v>Valt onder Infraspeed</v>
      </c>
      <c r="M164" s="20" t="str">
        <f t="shared" si="38"/>
        <v>Adrianalaan via fietspad</v>
      </c>
      <c r="N164" s="20" t="str">
        <f t="shared" si="39"/>
        <v>2651 BJ</v>
      </c>
      <c r="O164" s="20" t="str">
        <f t="shared" si="40"/>
        <v>Rotterdam</v>
      </c>
      <c r="P164" s="20" t="s">
        <v>2324</v>
      </c>
      <c r="R164" s="20">
        <f t="shared" si="43"/>
        <v>27</v>
      </c>
    </row>
    <row r="165" spans="1:18" s="20" customFormat="1" x14ac:dyDescent="0.2">
      <c r="A165" s="17" t="s">
        <v>1128</v>
      </c>
      <c r="B165" s="18" t="str">
        <f t="shared" si="33"/>
        <v>HSL3008</v>
      </c>
      <c r="C165" s="18" t="str">
        <f t="shared" si="44"/>
        <v>match</v>
      </c>
      <c r="D165" s="17" t="s">
        <v>1130</v>
      </c>
      <c r="E165" s="19">
        <v>4.5853960000000002</v>
      </c>
      <c r="F165" s="19">
        <v>51.817974999999997</v>
      </c>
      <c r="G165" s="20" t="str">
        <f t="shared" si="34"/>
        <v>Greenfield</v>
      </c>
      <c r="H165" s="20" t="s">
        <v>2</v>
      </c>
      <c r="I165" s="20" t="e">
        <f t="shared" si="41"/>
        <v>#N/A</v>
      </c>
      <c r="J165" s="20" t="e">
        <f t="shared" si="42"/>
        <v>#N/A</v>
      </c>
      <c r="K165" s="20" t="str">
        <f t="shared" si="36"/>
        <v>NE003RD0352</v>
      </c>
      <c r="L165" s="20" t="str">
        <f t="shared" si="37"/>
        <v>Valt onder Infraspeed</v>
      </c>
      <c r="M165" s="20" t="str">
        <f t="shared" si="38"/>
        <v>Lindtsedijk</v>
      </c>
      <c r="N165" s="20" t="str">
        <f t="shared" si="39"/>
        <v>2995 VN</v>
      </c>
      <c r="O165" s="20" t="str">
        <f t="shared" si="40"/>
        <v>Zwijndrecht</v>
      </c>
      <c r="P165" s="20" t="s">
        <v>2324</v>
      </c>
      <c r="R165" s="20">
        <f t="shared" si="43"/>
        <v>27</v>
      </c>
    </row>
    <row r="166" spans="1:18" s="20" customFormat="1" x14ac:dyDescent="0.2">
      <c r="A166" s="17" t="s">
        <v>1135</v>
      </c>
      <c r="B166" s="18" t="str">
        <f t="shared" si="33"/>
        <v>HSL3009</v>
      </c>
      <c r="C166" s="18" t="str">
        <f t="shared" si="44"/>
        <v>match</v>
      </c>
      <c r="D166" s="17" t="s">
        <v>1137</v>
      </c>
      <c r="E166" s="19">
        <v>4.5907140000000002</v>
      </c>
      <c r="F166" s="19">
        <v>51.773108000000001</v>
      </c>
      <c r="G166" s="20" t="str">
        <f t="shared" si="34"/>
        <v>Greenfield</v>
      </c>
      <c r="H166" s="20" t="s">
        <v>2</v>
      </c>
      <c r="I166" s="20" t="e">
        <f t="shared" si="41"/>
        <v>#N/A</v>
      </c>
      <c r="J166" s="20" t="e">
        <f t="shared" si="42"/>
        <v>#N/A</v>
      </c>
      <c r="K166" s="20" t="str">
        <f t="shared" si="36"/>
        <v>NE003RD0357</v>
      </c>
      <c r="L166" s="20" t="str">
        <f t="shared" si="37"/>
        <v>Valt onder Infraspeed</v>
      </c>
      <c r="M166" s="20" t="str">
        <f t="shared" si="38"/>
        <v>Boendersweg 1</v>
      </c>
      <c r="N166" s="20" t="str">
        <f t="shared" si="39"/>
        <v>3295 LA</v>
      </c>
      <c r="O166" s="20" t="str">
        <f t="shared" si="40"/>
        <v>Gravendeel</v>
      </c>
      <c r="P166" s="20" t="s">
        <v>2324</v>
      </c>
      <c r="R166" s="20">
        <f t="shared" si="43"/>
        <v>27</v>
      </c>
    </row>
    <row r="167" spans="1:18" s="20" customFormat="1" x14ac:dyDescent="0.2">
      <c r="A167" s="17" t="s">
        <v>1142</v>
      </c>
      <c r="B167" s="18" t="str">
        <f t="shared" si="33"/>
        <v>HSL3010</v>
      </c>
      <c r="C167" s="18" t="str">
        <f t="shared" ref="C167:C198" si="45">IF(A167=B167,"match","Verschillend")</f>
        <v>match</v>
      </c>
      <c r="D167" s="17" t="s">
        <v>1144</v>
      </c>
      <c r="E167" s="19">
        <v>4.6359958499999996</v>
      </c>
      <c r="F167" s="19">
        <v>51.73075283</v>
      </c>
      <c r="G167" s="20" t="str">
        <f t="shared" si="34"/>
        <v>Tunnel</v>
      </c>
      <c r="H167" s="20" t="s">
        <v>2</v>
      </c>
      <c r="I167" s="20" t="e">
        <f t="shared" si="41"/>
        <v>#N/A</v>
      </c>
      <c r="J167" s="20" t="e">
        <f t="shared" si="42"/>
        <v>#N/A</v>
      </c>
      <c r="K167" s="20" t="str">
        <f t="shared" si="36"/>
        <v>NE003RD0359</v>
      </c>
      <c r="L167" s="20" t="str">
        <f t="shared" si="37"/>
        <v>Valt onder Infraspeed</v>
      </c>
      <c r="M167" s="20" t="str">
        <f t="shared" si="38"/>
        <v>Beerpolderweg (Tunnel HSL)</v>
      </c>
      <c r="N167" s="20" t="str">
        <f t="shared" si="39"/>
        <v>3316 EJ</v>
      </c>
      <c r="O167" s="20" t="str">
        <f t="shared" si="40"/>
        <v>Dordrecht</v>
      </c>
      <c r="P167" s="20" t="s">
        <v>2324</v>
      </c>
      <c r="R167" s="20">
        <f t="shared" si="43"/>
        <v>34.5</v>
      </c>
    </row>
    <row r="168" spans="1:18" s="20" customFormat="1" x14ac:dyDescent="0.2">
      <c r="A168" s="17" t="s">
        <v>1149</v>
      </c>
      <c r="B168" s="18" t="str">
        <f t="shared" si="33"/>
        <v>HSL3011</v>
      </c>
      <c r="C168" s="18" t="str">
        <f t="shared" si="45"/>
        <v>match</v>
      </c>
      <c r="D168" s="17" t="s">
        <v>1151</v>
      </c>
      <c r="E168" s="19">
        <v>4.6693119200000002</v>
      </c>
      <c r="F168" s="19">
        <v>51.679109050000001</v>
      </c>
      <c r="G168" s="20" t="str">
        <f t="shared" si="34"/>
        <v>Greenfield</v>
      </c>
      <c r="H168" s="20" t="s">
        <v>2</v>
      </c>
      <c r="I168" s="20" t="e">
        <f t="shared" si="41"/>
        <v>#N/A</v>
      </c>
      <c r="J168" s="20" t="e">
        <f t="shared" si="42"/>
        <v>#N/A</v>
      </c>
      <c r="K168" s="20" t="str">
        <f t="shared" si="36"/>
        <v>NE003RD0361</v>
      </c>
      <c r="L168" s="20" t="str">
        <f t="shared" si="37"/>
        <v>Valt onder Infraspeed</v>
      </c>
      <c r="M168" s="20" t="str">
        <f t="shared" si="38"/>
        <v>Oude Moerdijkseweg 1</v>
      </c>
      <c r="N168" s="20" t="str">
        <f t="shared" si="39"/>
        <v>4765 PB</v>
      </c>
      <c r="O168" s="20" t="str">
        <f t="shared" si="40"/>
        <v>Zevenbergschenhoek</v>
      </c>
      <c r="P168" s="20" t="s">
        <v>2324</v>
      </c>
      <c r="R168" s="20">
        <f t="shared" si="43"/>
        <v>34.5</v>
      </c>
    </row>
    <row r="169" spans="1:18" s="20" customFormat="1" x14ac:dyDescent="0.2">
      <c r="A169" s="17" t="s">
        <v>1156</v>
      </c>
      <c r="B169" s="18" t="str">
        <f t="shared" si="33"/>
        <v>HSL3012</v>
      </c>
      <c r="C169" s="18" t="str">
        <f t="shared" si="45"/>
        <v>match</v>
      </c>
      <c r="D169" s="17" t="s">
        <v>1158</v>
      </c>
      <c r="E169" s="19">
        <v>4.6990880199999996</v>
      </c>
      <c r="F169" s="19">
        <v>51.63718214</v>
      </c>
      <c r="G169" s="20" t="str">
        <f t="shared" si="34"/>
        <v>Greenfield</v>
      </c>
      <c r="H169" s="20" t="s">
        <v>2</v>
      </c>
      <c r="I169" s="20" t="e">
        <f t="shared" si="41"/>
        <v>#N/A</v>
      </c>
      <c r="J169" s="20" t="e">
        <f t="shared" si="42"/>
        <v>#N/A</v>
      </c>
      <c r="K169" s="20" t="str">
        <f t="shared" si="36"/>
        <v>NE003RD0356</v>
      </c>
      <c r="L169" s="20" t="str">
        <f t="shared" si="37"/>
        <v>Valt onder Infraspeed</v>
      </c>
      <c r="M169" s="20" t="str">
        <f t="shared" si="38"/>
        <v>Biezenstraat</v>
      </c>
      <c r="N169" s="20" t="str">
        <f t="shared" si="39"/>
        <v>4823 ZJ</v>
      </c>
      <c r="O169" s="20" t="str">
        <f t="shared" si="40"/>
        <v>Breda</v>
      </c>
      <c r="P169" s="20" t="s">
        <v>2324</v>
      </c>
      <c r="R169" s="20">
        <f t="shared" si="43"/>
        <v>27</v>
      </c>
    </row>
    <row r="170" spans="1:18" s="20" customFormat="1" x14ac:dyDescent="0.2">
      <c r="A170" s="17" t="s">
        <v>1162</v>
      </c>
      <c r="B170" s="18" t="str">
        <f t="shared" si="33"/>
        <v>HSL3013</v>
      </c>
      <c r="C170" s="18" t="str">
        <f t="shared" si="45"/>
        <v>match</v>
      </c>
      <c r="D170" s="17" t="s">
        <v>1164</v>
      </c>
      <c r="E170" s="19">
        <v>4.7255005600000004</v>
      </c>
      <c r="F170" s="19">
        <v>51.591357889999998</v>
      </c>
      <c r="G170" s="20" t="str">
        <f t="shared" si="34"/>
        <v>Greenfield</v>
      </c>
      <c r="H170" s="20" t="s">
        <v>2</v>
      </c>
      <c r="I170" s="20" t="e">
        <f t="shared" si="41"/>
        <v>#N/A</v>
      </c>
      <c r="J170" s="20" t="e">
        <f t="shared" si="42"/>
        <v>#N/A</v>
      </c>
      <c r="K170" s="20" t="str">
        <f t="shared" si="36"/>
        <v>NE003RD0353</v>
      </c>
      <c r="L170" s="20" t="str">
        <f t="shared" si="37"/>
        <v>Valt onder Infraspeed</v>
      </c>
      <c r="M170" s="20" t="str">
        <f t="shared" si="38"/>
        <v>Westrikseweg</v>
      </c>
      <c r="N170" s="20" t="str">
        <f t="shared" si="39"/>
        <v>4841 BP</v>
      </c>
      <c r="O170" s="20" t="str">
        <f t="shared" si="40"/>
        <v>Prinsenbeek</v>
      </c>
      <c r="P170" s="20" t="s">
        <v>2324</v>
      </c>
      <c r="R170" s="20">
        <f t="shared" si="43"/>
        <v>27</v>
      </c>
    </row>
    <row r="171" spans="1:18" s="20" customFormat="1" x14ac:dyDescent="0.2">
      <c r="A171" s="17" t="s">
        <v>1168</v>
      </c>
      <c r="B171" s="18" t="str">
        <f t="shared" si="33"/>
        <v>HSL3015</v>
      </c>
      <c r="C171" s="18" t="str">
        <f t="shared" si="45"/>
        <v>match</v>
      </c>
      <c r="D171" s="17" t="s">
        <v>1170</v>
      </c>
      <c r="E171" s="19">
        <v>4.7427415599999998</v>
      </c>
      <c r="F171" s="19">
        <v>51.533334830000001</v>
      </c>
      <c r="G171" s="20" t="str">
        <f t="shared" si="34"/>
        <v>Indoor</v>
      </c>
      <c r="H171" s="20" t="s">
        <v>2</v>
      </c>
      <c r="I171" s="20" t="e">
        <f t="shared" si="41"/>
        <v>#N/A</v>
      </c>
      <c r="J171" s="20" t="e">
        <f t="shared" si="42"/>
        <v>#N/A</v>
      </c>
      <c r="K171" s="20" t="str">
        <f t="shared" si="36"/>
        <v>NE003RD0360</v>
      </c>
      <c r="L171" s="20" t="str">
        <f t="shared" si="37"/>
        <v>Valt onder Infraspeed</v>
      </c>
      <c r="M171" s="20" t="str">
        <f t="shared" si="38"/>
        <v>Overaseweg thv viaduct met A16</v>
      </c>
      <c r="N171" s="20" t="str">
        <f t="shared" si="39"/>
        <v>4836 BD</v>
      </c>
      <c r="O171" s="20" t="str">
        <f t="shared" si="40"/>
        <v>Breda</v>
      </c>
      <c r="P171" s="20" t="s">
        <v>2324</v>
      </c>
      <c r="R171" s="20">
        <f t="shared" si="43"/>
        <v>34.5</v>
      </c>
    </row>
    <row r="172" spans="1:18" s="20" customFormat="1" x14ac:dyDescent="0.2">
      <c r="A172" s="17" t="s">
        <v>1174</v>
      </c>
      <c r="B172" s="18" t="str">
        <f t="shared" si="33"/>
        <v>HSL3016</v>
      </c>
      <c r="C172" s="18" t="str">
        <f t="shared" si="45"/>
        <v>match</v>
      </c>
      <c r="D172" s="17" t="s">
        <v>1176</v>
      </c>
      <c r="E172" s="19">
        <v>4.7364379999999997</v>
      </c>
      <c r="F172" s="19">
        <v>51.491272000000002</v>
      </c>
      <c r="G172" s="20" t="str">
        <f t="shared" si="34"/>
        <v>Greenfield</v>
      </c>
      <c r="H172" s="20" t="s">
        <v>2</v>
      </c>
      <c r="I172" s="20" t="e">
        <f t="shared" si="41"/>
        <v>#N/A</v>
      </c>
      <c r="J172" s="20" t="e">
        <f t="shared" si="42"/>
        <v>#N/A</v>
      </c>
      <c r="K172" s="20" t="str">
        <f t="shared" si="36"/>
        <v>NE003RD0358</v>
      </c>
      <c r="L172" s="20" t="str">
        <f t="shared" si="37"/>
        <v>Valt onder Infraspeed</v>
      </c>
      <c r="M172" s="20" t="str">
        <f t="shared" si="38"/>
        <v>Rietvelden</v>
      </c>
      <c r="N172" s="20" t="str">
        <f t="shared" si="39"/>
        <v>4891 PT</v>
      </c>
      <c r="O172" s="20" t="str">
        <f t="shared" si="40"/>
        <v>Breda / Hazeldonk</v>
      </c>
      <c r="P172" s="20" t="s">
        <v>2324</v>
      </c>
      <c r="R172" s="20">
        <f t="shared" si="43"/>
        <v>34.5</v>
      </c>
    </row>
    <row r="173" spans="1:18" s="20" customFormat="1" x14ac:dyDescent="0.2">
      <c r="A173" s="17" t="s">
        <v>1184</v>
      </c>
      <c r="B173" s="18" t="str">
        <f t="shared" si="33"/>
        <v>HSL3018</v>
      </c>
      <c r="C173" s="18" t="str">
        <f t="shared" si="45"/>
        <v>match</v>
      </c>
      <c r="D173" s="17" t="s">
        <v>1186</v>
      </c>
      <c r="E173" s="19">
        <v>4.52522</v>
      </c>
      <c r="F173" s="19">
        <v>51.876260000000002</v>
      </c>
      <c r="G173" s="20" t="str">
        <f t="shared" si="34"/>
        <v>Rooftop</v>
      </c>
      <c r="H173" s="20" t="str">
        <f t="shared" si="35"/>
        <v>Derden</v>
      </c>
      <c r="I173" s="20" t="e">
        <f t="shared" si="41"/>
        <v>#N/A</v>
      </c>
      <c r="J173" s="20" t="e">
        <f t="shared" si="42"/>
        <v>#N/A</v>
      </c>
      <c r="K173" s="20" t="str">
        <f t="shared" si="36"/>
        <v>NE003RD0349</v>
      </c>
      <c r="L173" s="20" t="str">
        <f t="shared" si="37"/>
        <v>9356</v>
      </c>
      <c r="M173" s="20" t="str">
        <f t="shared" si="38"/>
        <v>Tibullushof 118-176</v>
      </c>
      <c r="N173" s="20" t="str">
        <f t="shared" si="39"/>
        <v>3076 XN</v>
      </c>
      <c r="O173" s="20" t="str">
        <f t="shared" si="40"/>
        <v>Rotterdam</v>
      </c>
      <c r="P173" s="20" t="s">
        <v>2324</v>
      </c>
      <c r="R173" s="20">
        <f t="shared" si="43"/>
        <v>43.9</v>
      </c>
    </row>
    <row r="174" spans="1:18" s="20" customFormat="1" x14ac:dyDescent="0.2">
      <c r="A174" s="17" t="s">
        <v>1191</v>
      </c>
      <c r="B174" s="18" t="str">
        <f t="shared" si="33"/>
        <v>HSL3019</v>
      </c>
      <c r="C174" s="18" t="str">
        <f t="shared" si="45"/>
        <v>match</v>
      </c>
      <c r="D174" s="17" t="s">
        <v>1193</v>
      </c>
      <c r="E174" s="19">
        <v>4.5853960000000002</v>
      </c>
      <c r="F174" s="19">
        <v>51.817974999999997</v>
      </c>
      <c r="G174" s="20" t="str">
        <f t="shared" si="34"/>
        <v>Greenfield</v>
      </c>
      <c r="H174" s="20" t="s">
        <v>2</v>
      </c>
      <c r="I174" s="20" t="e">
        <f t="shared" si="41"/>
        <v>#N/A</v>
      </c>
      <c r="J174" s="20" t="e">
        <f t="shared" si="42"/>
        <v>#N/A</v>
      </c>
      <c r="K174" s="20" t="str">
        <f t="shared" si="36"/>
        <v>NE003RD0354</v>
      </c>
      <c r="L174" s="20" t="str">
        <f t="shared" si="37"/>
        <v>Valt onder Infraspeed</v>
      </c>
      <c r="M174" s="20" t="str">
        <f t="shared" si="38"/>
        <v>Lindtsedijk</v>
      </c>
      <c r="N174" s="20" t="str">
        <f t="shared" si="39"/>
        <v>2995 VN</v>
      </c>
      <c r="O174" s="20" t="str">
        <f t="shared" si="40"/>
        <v>Zwijndrecht</v>
      </c>
      <c r="P174" s="20" t="s">
        <v>2324</v>
      </c>
      <c r="R174" s="20">
        <f t="shared" si="43"/>
        <v>24</v>
      </c>
    </row>
    <row r="175" spans="1:18" s="20" customFormat="1" x14ac:dyDescent="0.2">
      <c r="A175" s="17" t="s">
        <v>1208</v>
      </c>
      <c r="B175" s="18" t="str">
        <f t="shared" si="33"/>
        <v>NW0620410D</v>
      </c>
      <c r="C175" s="18" t="str">
        <f t="shared" si="45"/>
        <v>match</v>
      </c>
      <c r="D175" s="17" t="s">
        <v>1209</v>
      </c>
      <c r="E175" s="19">
        <v>5.4211549999999997</v>
      </c>
      <c r="F175" s="19">
        <v>52.113802</v>
      </c>
      <c r="G175" s="20" t="str">
        <f t="shared" si="34"/>
        <v>Rooftop</v>
      </c>
      <c r="H175" s="20" t="str">
        <f t="shared" si="35"/>
        <v>Derden</v>
      </c>
      <c r="I175" s="20" t="str">
        <f t="shared" si="41"/>
        <v>Single site landlord</v>
      </c>
      <c r="J175" s="20" t="str">
        <f t="shared" si="42"/>
        <v>Coöperatie Arkervaart BramecoZon U.A.</v>
      </c>
      <c r="K175" s="20" t="str">
        <f t="shared" si="36"/>
        <v>NE003RD0231</v>
      </c>
      <c r="L175" s="20" t="str">
        <f t="shared" si="37"/>
        <v>9480</v>
      </c>
      <c r="M175" s="20" t="str">
        <f t="shared" si="38"/>
        <v>Hamersveldseweg 138</v>
      </c>
      <c r="N175" s="20" t="str">
        <f t="shared" si="39"/>
        <v>3833 GV</v>
      </c>
      <c r="O175" s="20" t="str">
        <f t="shared" si="40"/>
        <v>Leusden</v>
      </c>
      <c r="P175" s="20" t="s">
        <v>2324</v>
      </c>
      <c r="R175" s="20">
        <f t="shared" si="43"/>
        <v>18.5</v>
      </c>
    </row>
    <row r="176" spans="1:18" s="20" customFormat="1" x14ac:dyDescent="0.2">
      <c r="A176" s="17" t="s">
        <v>1215</v>
      </c>
      <c r="B176" s="18" t="str">
        <f t="shared" si="33"/>
        <v>NW1220110D</v>
      </c>
      <c r="C176" s="18" t="str">
        <f t="shared" si="45"/>
        <v>match</v>
      </c>
      <c r="D176" s="17" t="s">
        <v>1216</v>
      </c>
      <c r="E176" s="19">
        <v>4.7598770000000004</v>
      </c>
      <c r="F176" s="19">
        <v>52.404817999999999</v>
      </c>
      <c r="G176" s="20" t="str">
        <f t="shared" si="34"/>
        <v>Greenfield</v>
      </c>
      <c r="H176" s="20" t="str">
        <f t="shared" si="35"/>
        <v>Derden</v>
      </c>
      <c r="I176" s="20" t="str">
        <f t="shared" si="41"/>
        <v>ProRail</v>
      </c>
      <c r="J176" s="20">
        <f t="shared" si="42"/>
        <v>0</v>
      </c>
      <c r="K176" s="20" t="str">
        <f t="shared" si="36"/>
        <v>NE003GD0008</v>
      </c>
      <c r="L176" s="20" t="str">
        <f t="shared" si="37"/>
        <v>9529</v>
      </c>
      <c r="M176" s="20" t="str">
        <f t="shared" si="38"/>
        <v>Oceanenweg 2</v>
      </c>
      <c r="N176" s="20" t="str">
        <f t="shared" si="39"/>
        <v>1047 BB</v>
      </c>
      <c r="O176" s="20" t="str">
        <f t="shared" si="40"/>
        <v>Amsterdam</v>
      </c>
      <c r="P176" s="20" t="s">
        <v>2333</v>
      </c>
      <c r="Q176" s="20" t="s">
        <v>2342</v>
      </c>
      <c r="R176" s="20">
        <f t="shared" si="43"/>
        <v>27</v>
      </c>
    </row>
    <row r="177" spans="1:18" s="20" customFormat="1" x14ac:dyDescent="0.2">
      <c r="A177" s="17" t="s">
        <v>1221</v>
      </c>
      <c r="B177" s="18" t="str">
        <f t="shared" si="33"/>
        <v>NW1220210D</v>
      </c>
      <c r="C177" s="18" t="str">
        <f t="shared" si="45"/>
        <v>match</v>
      </c>
      <c r="D177" s="17" t="s">
        <v>1222</v>
      </c>
      <c r="E177" s="19">
        <v>4.8404942899999996</v>
      </c>
      <c r="F177" s="19">
        <v>52.40360098</v>
      </c>
      <c r="G177" s="20" t="str">
        <f t="shared" si="34"/>
        <v>Greenfield</v>
      </c>
      <c r="H177" s="20" t="str">
        <f t="shared" si="35"/>
        <v>ProRail</v>
      </c>
      <c r="I177" s="20" t="str">
        <f t="shared" si="41"/>
        <v>ProRail</v>
      </c>
      <c r="J177" s="20">
        <f t="shared" si="42"/>
        <v>0</v>
      </c>
      <c r="K177" s="20" t="str">
        <f t="shared" si="36"/>
        <v>NE003GD0009</v>
      </c>
      <c r="L177" s="20" t="str">
        <f t="shared" si="37"/>
        <v>9533</v>
      </c>
      <c r="M177" s="20" t="str">
        <f t="shared" si="38"/>
        <v>Westhavenweg</v>
      </c>
      <c r="N177" s="20" t="str">
        <f t="shared" si="39"/>
        <v>1042 AL</v>
      </c>
      <c r="O177" s="20" t="str">
        <f t="shared" si="40"/>
        <v>Amsterdam</v>
      </c>
      <c r="P177" s="20" t="s">
        <v>2333</v>
      </c>
      <c r="R177" s="20">
        <f t="shared" si="43"/>
        <v>30</v>
      </c>
    </row>
    <row r="178" spans="1:18" s="20" customFormat="1" x14ac:dyDescent="0.2">
      <c r="A178" s="17" t="s">
        <v>1227</v>
      </c>
      <c r="B178" s="18" t="str">
        <f t="shared" si="33"/>
        <v>NW1220310F</v>
      </c>
      <c r="C178" s="18" t="str">
        <f t="shared" si="45"/>
        <v>match</v>
      </c>
      <c r="D178" s="17" t="s">
        <v>1228</v>
      </c>
      <c r="E178" s="19">
        <v>4.803426</v>
      </c>
      <c r="F178" s="19">
        <v>52.403247999999998</v>
      </c>
      <c r="G178" s="20" t="str">
        <f t="shared" si="34"/>
        <v>Greenfield</v>
      </c>
      <c r="H178" s="20" t="str">
        <f t="shared" si="35"/>
        <v>ProRail</v>
      </c>
      <c r="I178" s="20" t="str">
        <f t="shared" si="41"/>
        <v>ProRail</v>
      </c>
      <c r="J178" s="20">
        <f t="shared" si="42"/>
        <v>0</v>
      </c>
      <c r="K178" s="20" t="str">
        <f t="shared" si="36"/>
        <v>NE003GD0003</v>
      </c>
      <c r="L178" s="20" t="str">
        <f t="shared" si="37"/>
        <v>9532</v>
      </c>
      <c r="M178" s="20" t="str">
        <f t="shared" si="38"/>
        <v>Hornweg 32</v>
      </c>
      <c r="N178" s="20" t="str">
        <f t="shared" si="39"/>
        <v>1044 AN</v>
      </c>
      <c r="O178" s="20" t="str">
        <f t="shared" si="40"/>
        <v>Amsterdam</v>
      </c>
      <c r="P178" s="20" t="s">
        <v>2333</v>
      </c>
      <c r="R178" s="20">
        <f t="shared" si="43"/>
        <v>30</v>
      </c>
    </row>
    <row r="179" spans="1:18" s="20" customFormat="1" x14ac:dyDescent="0.2">
      <c r="A179" s="17" t="s">
        <v>1233</v>
      </c>
      <c r="B179" s="18" t="str">
        <f t="shared" si="33"/>
        <v>R08560010A</v>
      </c>
      <c r="C179" s="18" t="str">
        <f t="shared" si="45"/>
        <v>match</v>
      </c>
      <c r="D179" s="17" t="s">
        <v>1234</v>
      </c>
      <c r="E179" s="19">
        <v>4.5784200000000004</v>
      </c>
      <c r="F179" s="19">
        <v>52.300159999999998</v>
      </c>
      <c r="G179" s="20" t="str">
        <f t="shared" si="34"/>
        <v>SV toren</v>
      </c>
      <c r="H179" s="20" t="str">
        <f t="shared" si="35"/>
        <v>Derden</v>
      </c>
      <c r="I179" s="20" t="str">
        <f t="shared" si="41"/>
        <v>Cellnex</v>
      </c>
      <c r="J179" s="20">
        <f t="shared" si="42"/>
        <v>0</v>
      </c>
      <c r="K179" s="20" t="str">
        <f t="shared" si="36"/>
        <v>NE003RD0172</v>
      </c>
      <c r="L179" s="20" t="str">
        <f t="shared" si="37"/>
        <v>0299</v>
      </c>
      <c r="M179" s="20" t="str">
        <f t="shared" si="38"/>
        <v>Oliver v Noortstraat 10</v>
      </c>
      <c r="N179" s="20" t="str">
        <f t="shared" si="39"/>
        <v>2182 AE</v>
      </c>
      <c r="O179" s="20" t="str">
        <f t="shared" si="40"/>
        <v>Hillegom</v>
      </c>
      <c r="P179" s="20" t="s">
        <v>2324</v>
      </c>
      <c r="R179" s="20">
        <f t="shared" si="43"/>
        <v>26.5</v>
      </c>
    </row>
    <row r="180" spans="1:18" s="20" customFormat="1" x14ac:dyDescent="0.2">
      <c r="A180" s="17" t="s">
        <v>1239</v>
      </c>
      <c r="B180" s="18" t="str">
        <f t="shared" si="33"/>
        <v>R08560110A</v>
      </c>
      <c r="C180" s="18" t="str">
        <f t="shared" si="45"/>
        <v>match</v>
      </c>
      <c r="D180" s="17" t="s">
        <v>1240</v>
      </c>
      <c r="E180" s="19">
        <v>4.493398</v>
      </c>
      <c r="F180" s="19">
        <v>52.242030999999997</v>
      </c>
      <c r="G180" s="20" t="str">
        <f t="shared" si="34"/>
        <v>Rooftop</v>
      </c>
      <c r="H180" s="20" t="str">
        <f t="shared" si="35"/>
        <v>NS</v>
      </c>
      <c r="I180" s="20" t="str">
        <f t="shared" si="41"/>
        <v>Single site landlord</v>
      </c>
      <c r="J180" s="20" t="str">
        <f t="shared" si="42"/>
        <v>Vuilafvoerbedrijf Duin en Bollenstreek</v>
      </c>
      <c r="K180" s="20" t="str">
        <f t="shared" si="36"/>
        <v>NE003RD0266</v>
      </c>
      <c r="L180" s="20" t="str">
        <f t="shared" si="37"/>
        <v>9437</v>
      </c>
      <c r="M180" s="20" t="str">
        <f t="shared" si="38"/>
        <v>s-Gravendamseweg 77</v>
      </c>
      <c r="N180" s="20" t="str">
        <f t="shared" si="39"/>
        <v>2215 TG</v>
      </c>
      <c r="O180" s="20" t="str">
        <f t="shared" si="40"/>
        <v>Voorhout</v>
      </c>
      <c r="P180" s="20" t="s">
        <v>2324</v>
      </c>
      <c r="R180" s="20">
        <f t="shared" si="43"/>
        <v>20.6</v>
      </c>
    </row>
    <row r="181" spans="1:18" s="20" customFormat="1" x14ac:dyDescent="0.2">
      <c r="A181" s="17" t="s">
        <v>1245</v>
      </c>
      <c r="B181" s="18" t="str">
        <f t="shared" si="33"/>
        <v>R10262010A</v>
      </c>
      <c r="C181" s="18" t="str">
        <f t="shared" si="45"/>
        <v>match</v>
      </c>
      <c r="D181" s="17" t="s">
        <v>1246</v>
      </c>
      <c r="E181" s="19">
        <v>4.8217280000000002</v>
      </c>
      <c r="F181" s="19">
        <v>52.065589000000003</v>
      </c>
      <c r="G181" s="20" t="str">
        <f t="shared" si="34"/>
        <v>Greenfield</v>
      </c>
      <c r="H181" s="20" t="str">
        <f t="shared" si="35"/>
        <v>Derden</v>
      </c>
      <c r="I181" s="20" t="str">
        <f t="shared" si="41"/>
        <v>Vodafone</v>
      </c>
      <c r="J181" s="20" t="str">
        <f t="shared" si="42"/>
        <v>Rijkswaterstaat</v>
      </c>
      <c r="K181" s="20" t="str">
        <f t="shared" si="36"/>
        <v>NE003RD0297</v>
      </c>
      <c r="L181" s="20" t="str">
        <f t="shared" si="37"/>
        <v>7085</v>
      </c>
      <c r="M181" s="20" t="str">
        <f t="shared" si="38"/>
        <v>Molendijk (tussen de A12)</v>
      </c>
      <c r="N181" s="20" t="str">
        <f t="shared" si="39"/>
        <v>3466 NB</v>
      </c>
      <c r="O181" s="20" t="str">
        <f t="shared" si="40"/>
        <v>Waarder</v>
      </c>
      <c r="P181" s="20" t="s">
        <v>2324</v>
      </c>
      <c r="R181" s="20">
        <f t="shared" si="43"/>
        <v>35</v>
      </c>
    </row>
    <row r="182" spans="1:18" s="20" customFormat="1" x14ac:dyDescent="0.2">
      <c r="A182" s="17" t="s">
        <v>1251</v>
      </c>
      <c r="B182" s="18" t="str">
        <f t="shared" si="33"/>
        <v>R10270510D</v>
      </c>
      <c r="C182" s="18" t="str">
        <f t="shared" si="45"/>
        <v>match</v>
      </c>
      <c r="D182" s="17" t="s">
        <v>1252</v>
      </c>
      <c r="E182" s="19">
        <v>4.7445849999999998</v>
      </c>
      <c r="F182" s="19">
        <v>52.079391000000001</v>
      </c>
      <c r="G182" s="20" t="str">
        <f t="shared" si="34"/>
        <v>Kerktoren</v>
      </c>
      <c r="H182" s="20" t="str">
        <f t="shared" si="35"/>
        <v>Derden</v>
      </c>
      <c r="I182" s="20" t="str">
        <f t="shared" si="41"/>
        <v>Single site landlord</v>
      </c>
      <c r="J182" s="20" t="str">
        <f t="shared" si="42"/>
        <v>Hervormde Gemeente Salvador</v>
      </c>
      <c r="K182" s="20" t="str">
        <f t="shared" si="36"/>
        <v>NE003RD0171</v>
      </c>
      <c r="L182" s="20" t="str">
        <f t="shared" si="37"/>
        <v>5455</v>
      </c>
      <c r="M182" s="20" t="str">
        <f t="shared" si="38"/>
        <v>Rijngaarde 2</v>
      </c>
      <c r="N182" s="20" t="str">
        <f t="shared" si="39"/>
        <v>2411 EV</v>
      </c>
      <c r="O182" s="20" t="str">
        <f t="shared" si="40"/>
        <v>Bodegraven</v>
      </c>
      <c r="P182" s="20" t="s">
        <v>2324</v>
      </c>
      <c r="R182" s="20">
        <f t="shared" si="43"/>
        <v>15.4</v>
      </c>
    </row>
    <row r="183" spans="1:18" s="20" customFormat="1" x14ac:dyDescent="0.2">
      <c r="A183" s="17" t="s">
        <v>1257</v>
      </c>
      <c r="B183" s="18" t="str">
        <f t="shared" si="33"/>
        <v>R10360310D</v>
      </c>
      <c r="C183" s="18" t="str">
        <f t="shared" si="45"/>
        <v>match</v>
      </c>
      <c r="D183" s="17" t="s">
        <v>1258</v>
      </c>
      <c r="E183" s="19">
        <v>4.4840660000000003</v>
      </c>
      <c r="F183" s="19">
        <v>52.147784000000001</v>
      </c>
      <c r="G183" s="20" t="str">
        <f t="shared" si="34"/>
        <v>Rooftop</v>
      </c>
      <c r="H183" s="20" t="str">
        <f t="shared" si="35"/>
        <v>Derden</v>
      </c>
      <c r="I183" s="20" t="str">
        <f t="shared" si="41"/>
        <v>Single site landlord</v>
      </c>
      <c r="J183" s="20" t="str">
        <f t="shared" si="42"/>
        <v>Duwo Stichting (9337)</v>
      </c>
      <c r="K183" s="20" t="str">
        <f t="shared" si="36"/>
        <v>NE003RD0331</v>
      </c>
      <c r="L183" s="20" t="str">
        <f t="shared" si="37"/>
        <v>9337</v>
      </c>
      <c r="M183" s="20" t="str">
        <f t="shared" si="38"/>
        <v>Vrijheidslaan 260</v>
      </c>
      <c r="N183" s="20" t="str">
        <f t="shared" si="39"/>
        <v>2321 DP</v>
      </c>
      <c r="O183" s="20" t="str">
        <f t="shared" si="40"/>
        <v>Leiden</v>
      </c>
      <c r="P183" s="20" t="s">
        <v>2324</v>
      </c>
      <c r="R183" s="20">
        <f t="shared" si="43"/>
        <v>29.2</v>
      </c>
    </row>
    <row r="184" spans="1:18" s="20" customFormat="1" x14ac:dyDescent="0.2">
      <c r="A184" s="17" t="s">
        <v>1264</v>
      </c>
      <c r="B184" s="18" t="str">
        <f t="shared" si="33"/>
        <v>R10370210A</v>
      </c>
      <c r="C184" s="18" t="str">
        <f t="shared" si="45"/>
        <v>match</v>
      </c>
      <c r="D184" s="17" t="s">
        <v>1265</v>
      </c>
      <c r="E184" s="19">
        <v>4.5862400000000001</v>
      </c>
      <c r="F184" s="19">
        <v>52.122030000000002</v>
      </c>
      <c r="G184" s="20" t="str">
        <f t="shared" si="34"/>
        <v>Hoogspanningsmast</v>
      </c>
      <c r="H184" s="20" t="str">
        <f t="shared" si="35"/>
        <v>Derden</v>
      </c>
      <c r="I184" s="20" t="str">
        <f t="shared" si="41"/>
        <v>Novec</v>
      </c>
      <c r="J184" s="20">
        <f t="shared" si="42"/>
        <v>0</v>
      </c>
      <c r="K184" s="20" t="str">
        <f t="shared" si="36"/>
        <v>NE003RD0216</v>
      </c>
      <c r="L184" s="20" t="str">
        <f t="shared" si="37"/>
        <v>9441</v>
      </c>
      <c r="M184" s="20" t="str">
        <f t="shared" si="38"/>
        <v>Rijndijk 105 - HVP nr. 65</v>
      </c>
      <c r="N184" s="20" t="str">
        <f t="shared" si="39"/>
        <v>2394 AE</v>
      </c>
      <c r="O184" s="20" t="str">
        <f t="shared" si="40"/>
        <v>Hazerswoude Rijndijk</v>
      </c>
      <c r="P184" s="20" t="s">
        <v>2324</v>
      </c>
      <c r="R184" s="20">
        <f t="shared" si="43"/>
        <v>30</v>
      </c>
    </row>
    <row r="185" spans="1:18" s="20" customFormat="1" x14ac:dyDescent="0.2">
      <c r="A185" s="17" t="s">
        <v>1271</v>
      </c>
      <c r="B185" s="18" t="str">
        <f t="shared" si="33"/>
        <v>R10460610A</v>
      </c>
      <c r="C185" s="18" t="str">
        <f t="shared" si="45"/>
        <v>match</v>
      </c>
      <c r="D185" s="17" t="s">
        <v>1272</v>
      </c>
      <c r="E185" s="19">
        <v>4.33535</v>
      </c>
      <c r="F185" s="19">
        <v>52.074150000000003</v>
      </c>
      <c r="G185" s="20" t="str">
        <f t="shared" si="34"/>
        <v>Rooftop</v>
      </c>
      <c r="H185" s="20" t="str">
        <f t="shared" si="35"/>
        <v>Derden</v>
      </c>
      <c r="I185" s="20" t="str">
        <f t="shared" si="41"/>
        <v>Single site landlord</v>
      </c>
      <c r="J185" s="20" t="str">
        <f t="shared" si="42"/>
        <v>Vestia</v>
      </c>
      <c r="K185" s="20" t="str">
        <f t="shared" si="36"/>
        <v>NE003RD0123</v>
      </c>
      <c r="L185" s="20" t="str">
        <f t="shared" si="37"/>
        <v>2550</v>
      </c>
      <c r="M185" s="20" t="str">
        <f t="shared" si="38"/>
        <v>Binckhorstlaan 36</v>
      </c>
      <c r="N185" s="20" t="str">
        <f t="shared" si="39"/>
        <v>2500 GC</v>
      </c>
      <c r="O185" s="20" t="str">
        <f t="shared" si="40"/>
        <v>Den Haag</v>
      </c>
      <c r="P185" s="20" t="s">
        <v>2324</v>
      </c>
      <c r="R185" s="20">
        <f t="shared" si="43"/>
        <v>33.9</v>
      </c>
    </row>
    <row r="186" spans="1:18" s="20" customFormat="1" x14ac:dyDescent="0.2">
      <c r="A186" s="17" t="s">
        <v>1278</v>
      </c>
      <c r="B186" s="18" t="str">
        <f t="shared" si="33"/>
        <v>R10460710A</v>
      </c>
      <c r="C186" s="18" t="str">
        <f t="shared" si="45"/>
        <v>match</v>
      </c>
      <c r="D186" s="17" t="s">
        <v>1279</v>
      </c>
      <c r="E186" s="19">
        <v>4.359483</v>
      </c>
      <c r="F186" s="19">
        <v>52.085746</v>
      </c>
      <c r="G186" s="20" t="str">
        <f t="shared" si="34"/>
        <v>Hoogspanningsmast</v>
      </c>
      <c r="H186" s="20" t="str">
        <f t="shared" si="35"/>
        <v>Derden</v>
      </c>
      <c r="I186" s="20" t="str">
        <f t="shared" si="41"/>
        <v>Novec</v>
      </c>
      <c r="J186" s="20" t="str">
        <f t="shared" si="42"/>
        <v>Gemeente Leidschendam Voorburg</v>
      </c>
      <c r="K186" s="20" t="str">
        <f t="shared" si="36"/>
        <v>NE003RD0213</v>
      </c>
      <c r="L186" s="20" t="str">
        <f t="shared" si="37"/>
        <v>9310</v>
      </c>
      <c r="M186" s="20" t="str">
        <f t="shared" si="38"/>
        <v>Appelgaarde / Schipholboog - HVP 4.</v>
      </c>
      <c r="N186" s="20" t="str">
        <f t="shared" si="39"/>
        <v>2591 XS</v>
      </c>
      <c r="O186" s="20" t="str">
        <f t="shared" si="40"/>
        <v>Voorburg</v>
      </c>
      <c r="P186" s="20" t="s">
        <v>2324</v>
      </c>
      <c r="R186" s="20">
        <f t="shared" si="43"/>
        <v>22.5</v>
      </c>
    </row>
    <row r="187" spans="1:18" s="20" customFormat="1" x14ac:dyDescent="0.2">
      <c r="A187" s="17" t="s">
        <v>1284</v>
      </c>
      <c r="B187" s="18" t="str">
        <f t="shared" si="33"/>
        <v>R10460810C</v>
      </c>
      <c r="C187" s="18" t="str">
        <f t="shared" si="45"/>
        <v>match</v>
      </c>
      <c r="D187" s="17" t="s">
        <v>1285</v>
      </c>
      <c r="E187" s="19">
        <v>4.4281563000000004</v>
      </c>
      <c r="F187" s="19">
        <v>52.121303470000001</v>
      </c>
      <c r="G187" s="20" t="str">
        <f t="shared" si="34"/>
        <v>Hoogspanningsmast</v>
      </c>
      <c r="H187" s="20" t="str">
        <f t="shared" si="35"/>
        <v>Derden</v>
      </c>
      <c r="I187" s="20" t="str">
        <f t="shared" si="41"/>
        <v>Novec</v>
      </c>
      <c r="J187" s="20" t="str">
        <f t="shared" si="42"/>
        <v>The British School in the Netherlands</v>
      </c>
      <c r="K187" s="20" t="str">
        <f t="shared" si="36"/>
        <v>NE003RD0332</v>
      </c>
      <c r="L187" s="20" t="str">
        <f t="shared" si="37"/>
        <v>9353</v>
      </c>
      <c r="M187" s="20" t="str">
        <f t="shared" si="38"/>
        <v>Geestwoningpad - HVP nr. 22</v>
      </c>
      <c r="N187" s="20" t="str">
        <f t="shared" si="39"/>
        <v>2254 AL</v>
      </c>
      <c r="O187" s="20" t="str">
        <f t="shared" si="40"/>
        <v>Voorschoten</v>
      </c>
      <c r="P187" s="20" t="s">
        <v>2324</v>
      </c>
      <c r="R187" s="20">
        <f t="shared" si="43"/>
        <v>22.4</v>
      </c>
    </row>
    <row r="188" spans="1:18" s="20" customFormat="1" x14ac:dyDescent="0.2">
      <c r="A188" s="17" t="s">
        <v>1290</v>
      </c>
      <c r="B188" s="18" t="str">
        <f t="shared" si="33"/>
        <v>R10570010C</v>
      </c>
      <c r="C188" s="18" t="str">
        <f t="shared" si="45"/>
        <v>match</v>
      </c>
      <c r="D188" s="17" t="s">
        <v>1291</v>
      </c>
      <c r="E188" s="19">
        <v>4.73625235</v>
      </c>
      <c r="F188" s="19">
        <v>52.01327663</v>
      </c>
      <c r="G188" s="20" t="str">
        <f t="shared" si="34"/>
        <v>Rooftop</v>
      </c>
      <c r="H188" s="20" t="str">
        <f t="shared" si="35"/>
        <v>Derden</v>
      </c>
      <c r="I188" s="20" t="str">
        <f t="shared" si="41"/>
        <v>Single site landlord</v>
      </c>
      <c r="J188" s="20" t="str">
        <f t="shared" si="42"/>
        <v>Mozaiek Wonen</v>
      </c>
      <c r="K188" s="20" t="str">
        <f t="shared" si="36"/>
        <v>NE003RD0278</v>
      </c>
      <c r="L188" s="20" t="str">
        <f t="shared" si="37"/>
        <v>9481</v>
      </c>
      <c r="M188" s="20" t="str">
        <f t="shared" si="38"/>
        <v>Han Hollanderweg 2-144</v>
      </c>
      <c r="N188" s="20" t="str">
        <f t="shared" si="39"/>
        <v>2807 PA</v>
      </c>
      <c r="O188" s="20" t="str">
        <f t="shared" si="40"/>
        <v>Gouda</v>
      </c>
      <c r="P188" s="20" t="s">
        <v>2324</v>
      </c>
      <c r="R188" s="20">
        <f t="shared" si="43"/>
        <v>27.4</v>
      </c>
    </row>
    <row r="189" spans="1:18" s="20" customFormat="1" x14ac:dyDescent="0.2">
      <c r="A189" s="17" t="s">
        <v>1297</v>
      </c>
      <c r="B189" s="18" t="str">
        <f t="shared" si="33"/>
        <v>R10770610B</v>
      </c>
      <c r="C189" s="18" t="str">
        <f t="shared" si="45"/>
        <v>match</v>
      </c>
      <c r="D189" s="17" t="s">
        <v>1114</v>
      </c>
      <c r="E189" s="19">
        <v>4.5510970000000004</v>
      </c>
      <c r="F189" s="19">
        <v>52.026302999999999</v>
      </c>
      <c r="G189" s="20" t="str">
        <f t="shared" si="34"/>
        <v>Greenfield</v>
      </c>
      <c r="H189" s="20" t="str">
        <f t="shared" si="35"/>
        <v>Derden</v>
      </c>
      <c r="I189" s="20" t="str">
        <f t="shared" si="41"/>
        <v>Cellnex</v>
      </c>
      <c r="J189" s="20">
        <f t="shared" si="42"/>
        <v>0</v>
      </c>
      <c r="K189" s="20" t="str">
        <f t="shared" si="36"/>
        <v>NE003RD0087</v>
      </c>
      <c r="L189" s="20" t="str">
        <f t="shared" si="37"/>
        <v>2567</v>
      </c>
      <c r="M189" s="20" t="str">
        <f t="shared" si="38"/>
        <v>Klappolder 1</v>
      </c>
      <c r="N189" s="20" t="str">
        <f t="shared" si="39"/>
        <v>2665 LP</v>
      </c>
      <c r="O189" s="20" t="str">
        <f t="shared" si="40"/>
        <v>Bleiswijk</v>
      </c>
      <c r="P189" s="20" t="s">
        <v>2324</v>
      </c>
      <c r="R189" s="20">
        <f t="shared" si="43"/>
        <v>28.9</v>
      </c>
    </row>
    <row r="190" spans="1:18" s="20" customFormat="1" x14ac:dyDescent="0.2">
      <c r="A190" s="17" t="s">
        <v>1302</v>
      </c>
      <c r="B190" s="18" t="str">
        <f t="shared" si="33"/>
        <v>R11251310B</v>
      </c>
      <c r="C190" s="18" t="str">
        <f t="shared" si="45"/>
        <v>match</v>
      </c>
      <c r="D190" s="17" t="s">
        <v>1303</v>
      </c>
      <c r="E190" s="19">
        <v>4.3599110400000001</v>
      </c>
      <c r="F190" s="19">
        <v>51.990636840000001</v>
      </c>
      <c r="G190" s="20" t="str">
        <f t="shared" si="34"/>
        <v>Rooftop</v>
      </c>
      <c r="H190" s="20" t="str">
        <f t="shared" si="35"/>
        <v>Derden</v>
      </c>
      <c r="I190" s="20" t="str">
        <f t="shared" si="41"/>
        <v>Single site landlord</v>
      </c>
      <c r="J190" s="20" t="str">
        <f t="shared" si="42"/>
        <v>Woonbron</v>
      </c>
      <c r="K190" s="20" t="str">
        <f t="shared" si="36"/>
        <v>NE003RD0232</v>
      </c>
      <c r="L190" s="20" t="str">
        <f t="shared" si="37"/>
        <v>7591</v>
      </c>
      <c r="M190" s="20" t="str">
        <f t="shared" si="38"/>
        <v>Dirk Costerplein 17-280</v>
      </c>
      <c r="N190" s="20" t="str">
        <f t="shared" si="39"/>
        <v>2624 TS</v>
      </c>
      <c r="O190" s="20" t="str">
        <f t="shared" si="40"/>
        <v>Delft</v>
      </c>
      <c r="P190" s="20" t="s">
        <v>2324</v>
      </c>
      <c r="R190" s="20">
        <f t="shared" si="43"/>
        <v>40</v>
      </c>
    </row>
    <row r="191" spans="1:18" s="20" customFormat="1" x14ac:dyDescent="0.2">
      <c r="A191" s="17" t="s">
        <v>1309</v>
      </c>
      <c r="B191" s="18" t="str">
        <f t="shared" si="33"/>
        <v>R11260510A</v>
      </c>
      <c r="C191" s="18" t="str">
        <f t="shared" si="45"/>
        <v>match</v>
      </c>
      <c r="D191" s="17" t="s">
        <v>1310</v>
      </c>
      <c r="E191" s="19">
        <v>4.3080496000000004</v>
      </c>
      <c r="F191" s="19">
        <v>52.056664339999998</v>
      </c>
      <c r="G191" s="20" t="str">
        <f t="shared" si="34"/>
        <v>Rooftop</v>
      </c>
      <c r="H191" s="20" t="str">
        <f t="shared" si="35"/>
        <v>Derden</v>
      </c>
      <c r="I191" s="20" t="str">
        <f t="shared" si="41"/>
        <v>Single site landlord</v>
      </c>
      <c r="J191" s="20" t="str">
        <f t="shared" si="42"/>
        <v>Staedion</v>
      </c>
      <c r="K191" s="20" t="str">
        <f t="shared" si="36"/>
        <v>NE003RD0322</v>
      </c>
      <c r="L191" s="20" t="str">
        <f t="shared" si="37"/>
        <v>9471</v>
      </c>
      <c r="M191" s="20" t="str">
        <f t="shared" si="38"/>
        <v>Willem Dreespark 210</v>
      </c>
      <c r="N191" s="20" t="str">
        <f t="shared" si="39"/>
        <v>2531 SV</v>
      </c>
      <c r="O191" s="20" t="str">
        <f t="shared" si="40"/>
        <v>Den Haag</v>
      </c>
      <c r="P191" s="20" t="s">
        <v>2324</v>
      </c>
      <c r="R191" s="20">
        <f t="shared" si="43"/>
        <v>50.7</v>
      </c>
    </row>
    <row r="192" spans="1:18" s="20" customFormat="1" x14ac:dyDescent="0.2">
      <c r="A192" s="17" t="s">
        <v>1321</v>
      </c>
      <c r="B192" s="18" t="str">
        <f t="shared" ref="B192:B255" si="46">VLOOKUP(A192,sitesNAW,1,FALSE)</f>
        <v>R11261310A</v>
      </c>
      <c r="C192" s="18" t="str">
        <f t="shared" si="45"/>
        <v>match</v>
      </c>
      <c r="D192" s="18" t="s">
        <v>1322</v>
      </c>
      <c r="E192" s="23">
        <v>4.3608060000000002</v>
      </c>
      <c r="F192" s="23">
        <v>51.998646999999998</v>
      </c>
      <c r="G192" s="22" t="s">
        <v>3</v>
      </c>
      <c r="H192" s="20" t="str">
        <f t="shared" ref="H192:H198" si="47">VLOOKUP(A192,sitesNAW,9,FALSE)</f>
        <v>ProRail</v>
      </c>
      <c r="I192" s="20" t="str">
        <f t="shared" si="41"/>
        <v>ProRail</v>
      </c>
      <c r="J192" s="20">
        <f t="shared" si="42"/>
        <v>0</v>
      </c>
      <c r="L192" s="20" t="str">
        <f t="shared" ref="L192:L255" si="48">VLOOKUP(A192,sitesNAW,11,FALSE)</f>
        <v/>
      </c>
      <c r="M192" s="20" t="str">
        <f t="shared" ref="M192:M255" si="49">VLOOKUP(A192,sitesNAW,12,FALSE)</f>
        <v>Engelsestraat  / Leeuwensteinstraat 35 (nabij)</v>
      </c>
      <c r="N192" s="20" t="str">
        <f t="shared" ref="N192:N255" si="50">VLOOKUP(A192,sitesNAW,13,FALSE)</f>
        <v>2627 AA</v>
      </c>
      <c r="O192" s="20" t="str">
        <f t="shared" ref="O192:O255" si="51">VLOOKUP(A192,sitesNAW,14,FALSE)</f>
        <v>Delft</v>
      </c>
      <c r="P192" s="20" t="s">
        <v>2324</v>
      </c>
      <c r="R192" s="20">
        <f t="shared" si="43"/>
        <v>16.600000000000001</v>
      </c>
    </row>
    <row r="193" spans="1:18" s="20" customFormat="1" x14ac:dyDescent="0.2">
      <c r="A193" s="17" t="s">
        <v>1325</v>
      </c>
      <c r="B193" s="18" t="str">
        <f t="shared" si="46"/>
        <v>R11271110A</v>
      </c>
      <c r="C193" s="18" t="str">
        <f t="shared" si="45"/>
        <v>match</v>
      </c>
      <c r="D193" s="18" t="s">
        <v>1326</v>
      </c>
      <c r="E193" s="23">
        <v>4.3223599999999998</v>
      </c>
      <c r="F193" s="23">
        <v>52.037230000000001</v>
      </c>
      <c r="G193" s="22" t="str">
        <f t="shared" ref="G193:G255" si="52">VLOOKUP(A193,sitesNAW,8,FALSE)</f>
        <v>Tunnel</v>
      </c>
      <c r="H193" s="20" t="str">
        <f t="shared" si="47"/>
        <v>Derden</v>
      </c>
      <c r="I193" s="20" t="str">
        <f t="shared" ref="I193:I256" si="53">VLOOKUP(A193,landlords,5,FALSE)</f>
        <v>C2000 Single Site landlord</v>
      </c>
      <c r="J193" s="20">
        <f t="shared" ref="J193:J256" si="54">VLOOKUP(A193,landlords,6,FALSE)</f>
        <v>0</v>
      </c>
      <c r="K193" s="20" t="str">
        <f t="shared" ref="K193:K255" si="55">VLOOKUP(A193,sitesNAW,10,FALSE)</f>
        <v>NE003RD0341</v>
      </c>
      <c r="L193" s="20" t="str">
        <f t="shared" si="48"/>
        <v/>
      </c>
      <c r="M193" s="20" t="str">
        <f t="shared" si="49"/>
        <v>Piramideplein</v>
      </c>
      <c r="N193" s="20" t="str">
        <f t="shared" si="50"/>
        <v>2283 CK</v>
      </c>
      <c r="O193" s="20" t="str">
        <f t="shared" si="51"/>
        <v>Rijswijk</v>
      </c>
      <c r="P193" s="20" t="s">
        <v>2324</v>
      </c>
      <c r="R193" s="20">
        <f t="shared" ref="R193:R256" si="56">VLOOKUP(A193,sites,11,FALSE)</f>
        <v>5</v>
      </c>
    </row>
    <row r="194" spans="1:18" s="20" customFormat="1" x14ac:dyDescent="0.2">
      <c r="A194" s="17" t="s">
        <v>1331</v>
      </c>
      <c r="B194" s="18" t="str">
        <f t="shared" si="46"/>
        <v>R11450310A</v>
      </c>
      <c r="C194" s="18" t="str">
        <f t="shared" si="45"/>
        <v>match</v>
      </c>
      <c r="D194" s="18" t="s">
        <v>1332</v>
      </c>
      <c r="E194" s="23">
        <v>4.462612</v>
      </c>
      <c r="F194" s="23">
        <v>51.941515000000003</v>
      </c>
      <c r="G194" s="22" t="str">
        <f t="shared" si="52"/>
        <v>Indoor</v>
      </c>
      <c r="H194" s="20" t="str">
        <f t="shared" si="47"/>
        <v>Derden</v>
      </c>
      <c r="I194" s="20" t="str">
        <f t="shared" si="53"/>
        <v>Single site landlord</v>
      </c>
      <c r="J194" s="20" t="str">
        <f t="shared" si="54"/>
        <v>Sticchting Franciscus Gasthuis</v>
      </c>
      <c r="K194" s="20" t="str">
        <f t="shared" si="55"/>
        <v>NE003RD0299</v>
      </c>
      <c r="L194" s="20" t="str">
        <f t="shared" si="48"/>
        <v>2681</v>
      </c>
      <c r="M194" s="20" t="str">
        <f t="shared" si="49"/>
        <v>Kleiweg 500</v>
      </c>
      <c r="N194" s="20" t="str">
        <f t="shared" si="50"/>
        <v>3045 PM</v>
      </c>
      <c r="O194" s="20" t="str">
        <f t="shared" si="51"/>
        <v>Rotterdam</v>
      </c>
      <c r="P194" s="20" t="s">
        <v>2324</v>
      </c>
      <c r="R194" s="20">
        <f t="shared" si="56"/>
        <v>48.8</v>
      </c>
    </row>
    <row r="195" spans="1:18" s="20" customFormat="1" x14ac:dyDescent="0.2">
      <c r="A195" s="17" t="s">
        <v>1337</v>
      </c>
      <c r="B195" s="18" t="str">
        <f t="shared" si="46"/>
        <v>R11550410A</v>
      </c>
      <c r="C195" s="18" t="str">
        <f t="shared" si="45"/>
        <v>match</v>
      </c>
      <c r="D195" s="18" t="s">
        <v>1338</v>
      </c>
      <c r="E195" s="22">
        <v>4.4320510000000004</v>
      </c>
      <c r="F195" s="22">
        <v>51.919421</v>
      </c>
      <c r="G195" s="22" t="str">
        <f t="shared" si="52"/>
        <v>Lichtmast</v>
      </c>
      <c r="H195" s="20" t="str">
        <f t="shared" si="47"/>
        <v>Derden</v>
      </c>
      <c r="I195" s="20" t="str">
        <f t="shared" si="53"/>
        <v>Single site landlord</v>
      </c>
      <c r="J195" s="20" t="str">
        <f t="shared" si="54"/>
        <v>BV Stadion Sparta Rotterdam</v>
      </c>
      <c r="K195" s="20" t="str">
        <f t="shared" si="55"/>
        <v>NE003RD0241</v>
      </c>
      <c r="L195" s="20" t="str">
        <f t="shared" si="48"/>
        <v>9497</v>
      </c>
      <c r="M195" s="20" t="str">
        <f t="shared" si="49"/>
        <v>Spartastraat 7</v>
      </c>
      <c r="N195" s="20" t="str">
        <f t="shared" si="50"/>
        <v>3027 ER</v>
      </c>
      <c r="O195" s="20" t="str">
        <f t="shared" si="51"/>
        <v>Rotterdam</v>
      </c>
      <c r="P195" s="20" t="s">
        <v>2324</v>
      </c>
      <c r="R195" s="20">
        <f t="shared" si="56"/>
        <v>35</v>
      </c>
    </row>
    <row r="196" spans="1:18" s="20" customFormat="1" x14ac:dyDescent="0.2">
      <c r="A196" s="17" t="s">
        <v>1343</v>
      </c>
      <c r="B196" s="18" t="str">
        <f t="shared" si="46"/>
        <v>R11550910B</v>
      </c>
      <c r="C196" s="18" t="str">
        <f t="shared" si="45"/>
        <v>match</v>
      </c>
      <c r="D196" s="18" t="s">
        <v>1344</v>
      </c>
      <c r="E196" s="23">
        <v>4.408525</v>
      </c>
      <c r="F196" s="23">
        <v>51.923174000000003</v>
      </c>
      <c r="G196" s="22" t="str">
        <f t="shared" si="52"/>
        <v>Rooftop</v>
      </c>
      <c r="H196" s="20" t="str">
        <f t="shared" si="47"/>
        <v>Derden</v>
      </c>
      <c r="I196" s="20" t="str">
        <f t="shared" si="53"/>
        <v>Single site landlord</v>
      </c>
      <c r="J196" s="20" t="str">
        <f t="shared" si="54"/>
        <v>Kantorenhuis Overschieseweg BV</v>
      </c>
      <c r="K196" s="20" t="str">
        <f t="shared" si="55"/>
        <v>NE003RD0293</v>
      </c>
      <c r="L196" s="20" t="str">
        <f t="shared" si="48"/>
        <v>9460</v>
      </c>
      <c r="M196" s="20" t="str">
        <f t="shared" si="49"/>
        <v>Overschieseweg 200</v>
      </c>
      <c r="N196" s="20" t="str">
        <f t="shared" si="50"/>
        <v>3112 NB</v>
      </c>
      <c r="O196" s="20" t="str">
        <f t="shared" si="51"/>
        <v>Schiedam</v>
      </c>
      <c r="P196" s="20" t="s">
        <v>2324</v>
      </c>
      <c r="R196" s="20">
        <f t="shared" si="56"/>
        <v>41.2</v>
      </c>
    </row>
    <row r="197" spans="1:18" s="20" customFormat="1" x14ac:dyDescent="0.2">
      <c r="A197" s="17" t="s">
        <v>1350</v>
      </c>
      <c r="B197" s="18" t="str">
        <f t="shared" si="46"/>
        <v>R11551010A</v>
      </c>
      <c r="C197" s="18" t="str">
        <f t="shared" si="45"/>
        <v>match</v>
      </c>
      <c r="D197" s="18" t="s">
        <v>1351</v>
      </c>
      <c r="E197" s="23">
        <v>4.3452440000000001</v>
      </c>
      <c r="F197" s="23">
        <v>51.900742000000001</v>
      </c>
      <c r="G197" s="22" t="str">
        <f t="shared" si="52"/>
        <v>Rooftop</v>
      </c>
      <c r="H197" s="20" t="str">
        <f t="shared" si="47"/>
        <v>Derden</v>
      </c>
      <c r="I197" s="20" t="str">
        <f t="shared" si="53"/>
        <v>Single site landlord</v>
      </c>
      <c r="J197" s="20" t="str">
        <f t="shared" si="54"/>
        <v>Woningstichting Samenwerking Vlaardingen</v>
      </c>
      <c r="K197" s="20" t="str">
        <f t="shared" si="55"/>
        <v>NE003RD0074</v>
      </c>
      <c r="L197" s="20" t="str">
        <f t="shared" si="48"/>
        <v>9461</v>
      </c>
      <c r="M197" s="20" t="str">
        <f t="shared" si="49"/>
        <v>Abeltasmanlaan 288</v>
      </c>
      <c r="N197" s="20" t="str">
        <f t="shared" si="50"/>
        <v>3133 AE</v>
      </c>
      <c r="O197" s="20" t="str">
        <f t="shared" si="51"/>
        <v>Vlaardingen</v>
      </c>
      <c r="P197" s="20" t="s">
        <v>2324</v>
      </c>
      <c r="R197" s="20">
        <f t="shared" si="56"/>
        <v>46</v>
      </c>
    </row>
    <row r="198" spans="1:18" s="20" customFormat="1" x14ac:dyDescent="0.2">
      <c r="A198" s="17" t="s">
        <v>1362</v>
      </c>
      <c r="B198" s="18" t="str">
        <f t="shared" si="46"/>
        <v>R11652910C</v>
      </c>
      <c r="C198" s="18" t="str">
        <f t="shared" si="45"/>
        <v>match</v>
      </c>
      <c r="D198" s="18" t="s">
        <v>1363</v>
      </c>
      <c r="E198" s="23">
        <v>4.6897710000000004</v>
      </c>
      <c r="F198" s="23">
        <v>51.803109999999997</v>
      </c>
      <c r="G198" s="22" t="str">
        <f t="shared" si="52"/>
        <v>Lichtmast</v>
      </c>
      <c r="H198" s="20" t="str">
        <f t="shared" si="47"/>
        <v>Derden</v>
      </c>
      <c r="I198" s="20" t="str">
        <f t="shared" si="53"/>
        <v>Single site landlord</v>
      </c>
      <c r="J198" s="20" t="str">
        <f t="shared" si="54"/>
        <v>Stichting Dordrecht</v>
      </c>
      <c r="K198" s="20" t="str">
        <f t="shared" si="55"/>
        <v>NE003RD0209</v>
      </c>
      <c r="L198" s="20" t="str">
        <f t="shared" si="48"/>
        <v>9424</v>
      </c>
      <c r="M198" s="20" t="str">
        <f t="shared" si="49"/>
        <v>Krommedijk 210</v>
      </c>
      <c r="N198" s="20" t="str">
        <f t="shared" si="50"/>
        <v>3312 LH</v>
      </c>
      <c r="O198" s="20" t="str">
        <f t="shared" si="51"/>
        <v>Dordrecht</v>
      </c>
      <c r="P198" s="20" t="s">
        <v>2324</v>
      </c>
      <c r="R198" s="20">
        <f t="shared" si="56"/>
        <v>30</v>
      </c>
    </row>
    <row r="199" spans="1:18" s="20" customFormat="1" x14ac:dyDescent="0.2">
      <c r="A199" s="17" t="s">
        <v>1368</v>
      </c>
      <c r="B199" s="18" t="str">
        <f t="shared" si="46"/>
        <v>R11653010C</v>
      </c>
      <c r="C199" s="18" t="str">
        <f t="shared" ref="C199:C230" si="57">IF(A199=B199,"match","Verschillend")</f>
        <v>match</v>
      </c>
      <c r="D199" s="18" t="s">
        <v>1369</v>
      </c>
      <c r="E199" s="23">
        <v>4.6066310000000001</v>
      </c>
      <c r="F199" s="23">
        <v>51.826963999999997</v>
      </c>
      <c r="G199" s="22" t="str">
        <f t="shared" si="52"/>
        <v>Greenfield</v>
      </c>
      <c r="H199" s="20" t="s">
        <v>2326</v>
      </c>
      <c r="I199" s="20" t="str">
        <f t="shared" si="53"/>
        <v>Novec</v>
      </c>
      <c r="J199" s="20">
        <f t="shared" si="54"/>
        <v>0</v>
      </c>
      <c r="K199" s="20" t="str">
        <f t="shared" si="55"/>
        <v>NE003RD0304</v>
      </c>
      <c r="L199" s="20" t="str">
        <f t="shared" si="48"/>
        <v>9316</v>
      </c>
      <c r="M199" s="20" t="str">
        <f t="shared" si="49"/>
        <v>Develsingel 1</v>
      </c>
      <c r="N199" s="20" t="str">
        <f t="shared" si="50"/>
        <v>3333 LD</v>
      </c>
      <c r="O199" s="20" t="str">
        <f t="shared" si="51"/>
        <v>Zwijndrecht</v>
      </c>
      <c r="P199" s="20" t="s">
        <v>2324</v>
      </c>
      <c r="R199" s="20">
        <f t="shared" si="56"/>
        <v>32.299999999999997</v>
      </c>
    </row>
    <row r="200" spans="1:18" s="20" customFormat="1" x14ac:dyDescent="0.2">
      <c r="A200" s="17" t="s">
        <v>1374</v>
      </c>
      <c r="B200" s="18" t="str">
        <f t="shared" si="46"/>
        <v>R11671310A</v>
      </c>
      <c r="C200" s="18" t="str">
        <f t="shared" si="57"/>
        <v>match</v>
      </c>
      <c r="D200" s="17" t="s">
        <v>1375</v>
      </c>
      <c r="E200" s="19">
        <v>4.5534660000000002</v>
      </c>
      <c r="F200" s="19">
        <v>51.854315999999997</v>
      </c>
      <c r="G200" s="20" t="str">
        <f t="shared" si="52"/>
        <v>Tunnel</v>
      </c>
      <c r="H200" s="20" t="str">
        <f t="shared" ref="H200:H231" si="58">VLOOKUP(A200,sitesNAW,9,FALSE)</f>
        <v>ProRail</v>
      </c>
      <c r="I200" s="20" t="str">
        <f t="shared" si="53"/>
        <v>ProRail</v>
      </c>
      <c r="J200" s="20">
        <f t="shared" si="54"/>
        <v>0</v>
      </c>
      <c r="K200" s="20" t="str">
        <f t="shared" si="55"/>
        <v>NE003RD0344</v>
      </c>
      <c r="L200" s="20" t="str">
        <f t="shared" si="48"/>
        <v/>
      </c>
      <c r="M200" s="20" t="str">
        <f t="shared" si="49"/>
        <v>Zuideinde 80</v>
      </c>
      <c r="N200" s="20" t="str">
        <f t="shared" si="50"/>
        <v>2991 LK</v>
      </c>
      <c r="O200" s="20" t="str">
        <f t="shared" si="51"/>
        <v>Barendrecht</v>
      </c>
      <c r="P200" s="20" t="s">
        <v>2324</v>
      </c>
      <c r="R200" s="20">
        <f t="shared" si="56"/>
        <v>5</v>
      </c>
    </row>
    <row r="201" spans="1:18" s="20" customFormat="1" x14ac:dyDescent="0.2">
      <c r="A201" s="17" t="s">
        <v>1380</v>
      </c>
      <c r="B201" s="18" t="str">
        <f t="shared" si="46"/>
        <v>R11852110B</v>
      </c>
      <c r="C201" s="18" t="str">
        <f t="shared" si="57"/>
        <v>match</v>
      </c>
      <c r="D201" s="17" t="s">
        <v>1381</v>
      </c>
      <c r="E201" s="19">
        <v>5.1036570000000001</v>
      </c>
      <c r="F201" s="19">
        <v>51.901055999999997</v>
      </c>
      <c r="G201" s="20" t="str">
        <f t="shared" si="52"/>
        <v>Greenfield</v>
      </c>
      <c r="H201" s="20" t="str">
        <f t="shared" si="58"/>
        <v>Derden</v>
      </c>
      <c r="I201" s="20" t="str">
        <f t="shared" si="53"/>
        <v>Cellnex</v>
      </c>
      <c r="J201" s="20">
        <f t="shared" si="54"/>
        <v>0</v>
      </c>
      <c r="K201" s="20" t="str">
        <f t="shared" si="55"/>
        <v>NE003RD0088</v>
      </c>
      <c r="L201" s="20" t="str">
        <f t="shared" si="48"/>
        <v>0979</v>
      </c>
      <c r="M201" s="20" t="str">
        <f t="shared" si="49"/>
        <v>Montagestraat 2</v>
      </c>
      <c r="N201" s="20" t="str">
        <f t="shared" si="50"/>
        <v>4143 HZ</v>
      </c>
      <c r="O201" s="20" t="str">
        <f t="shared" si="51"/>
        <v>Leerdam</v>
      </c>
      <c r="P201" s="20" t="s">
        <v>2324</v>
      </c>
      <c r="R201" s="20">
        <f t="shared" si="56"/>
        <v>30</v>
      </c>
    </row>
    <row r="202" spans="1:18" s="20" customFormat="1" x14ac:dyDescent="0.2">
      <c r="A202" s="17" t="s">
        <v>1386</v>
      </c>
      <c r="B202" s="18" t="str">
        <f t="shared" si="46"/>
        <v>R11852210A</v>
      </c>
      <c r="C202" s="18" t="str">
        <f t="shared" si="57"/>
        <v>match</v>
      </c>
      <c r="D202" s="17" t="s">
        <v>1387</v>
      </c>
      <c r="E202" s="19">
        <v>4.98949</v>
      </c>
      <c r="F202" s="19">
        <v>51.871239000000003</v>
      </c>
      <c r="G202" s="20" t="str">
        <f t="shared" si="52"/>
        <v>Greenfield</v>
      </c>
      <c r="H202" s="20" t="str">
        <f t="shared" si="58"/>
        <v>Derden</v>
      </c>
      <c r="I202" s="20" t="str">
        <f t="shared" si="53"/>
        <v>Novec</v>
      </c>
      <c r="J202" s="20">
        <f t="shared" si="54"/>
        <v>0</v>
      </c>
      <c r="K202" s="20" t="str">
        <f t="shared" si="55"/>
        <v>NE003RD0089</v>
      </c>
      <c r="L202" s="20" t="str">
        <f t="shared" si="48"/>
        <v>0573</v>
      </c>
      <c r="M202" s="20" t="str">
        <f t="shared" si="49"/>
        <v>Parallelweg</v>
      </c>
      <c r="N202" s="20" t="str">
        <f t="shared" si="50"/>
        <v>4241 XS</v>
      </c>
      <c r="O202" s="20" t="str">
        <f t="shared" si="51"/>
        <v>Arkel</v>
      </c>
      <c r="P202" s="20" t="s">
        <v>2324</v>
      </c>
      <c r="R202" s="20">
        <f t="shared" si="56"/>
        <v>37</v>
      </c>
    </row>
    <row r="203" spans="1:18" s="20" customFormat="1" x14ac:dyDescent="0.2">
      <c r="A203" s="17" t="s">
        <v>1391</v>
      </c>
      <c r="B203" s="18" t="str">
        <f t="shared" si="46"/>
        <v>R11852310D</v>
      </c>
      <c r="C203" s="18" t="str">
        <f t="shared" si="57"/>
        <v>match</v>
      </c>
      <c r="D203" s="17" t="s">
        <v>1392</v>
      </c>
      <c r="E203" s="19">
        <v>4.9559395799999999</v>
      </c>
      <c r="F203" s="19">
        <v>51.834419580000002</v>
      </c>
      <c r="G203" s="20" t="str">
        <f t="shared" si="52"/>
        <v>Rooftop</v>
      </c>
      <c r="H203" s="20" t="str">
        <f t="shared" si="58"/>
        <v>Derden</v>
      </c>
      <c r="I203" s="20" t="str">
        <f t="shared" si="53"/>
        <v>Single site landlord</v>
      </c>
      <c r="J203" s="20" t="str">
        <f t="shared" si="54"/>
        <v>Poort 6</v>
      </c>
      <c r="K203" s="20" t="str">
        <f t="shared" si="55"/>
        <v>NE003RD0206</v>
      </c>
      <c r="L203" s="20" t="str">
        <f t="shared" si="48"/>
        <v>9335</v>
      </c>
      <c r="M203" s="20" t="str">
        <f t="shared" si="49"/>
        <v>Weverstraat 249</v>
      </c>
      <c r="N203" s="20" t="str">
        <f t="shared" si="50"/>
        <v>4204 CC</v>
      </c>
      <c r="O203" s="20" t="str">
        <f t="shared" si="51"/>
        <v>Gorinchem</v>
      </c>
      <c r="P203" s="20" t="s">
        <v>2324</v>
      </c>
      <c r="R203" s="20">
        <f t="shared" si="56"/>
        <v>28.5</v>
      </c>
    </row>
    <row r="204" spans="1:18" s="20" customFormat="1" x14ac:dyDescent="0.2">
      <c r="A204" s="17" t="s">
        <v>1398</v>
      </c>
      <c r="B204" s="18" t="str">
        <f t="shared" si="46"/>
        <v>R11852510A</v>
      </c>
      <c r="C204" s="18" t="str">
        <f t="shared" si="57"/>
        <v>match</v>
      </c>
      <c r="D204" s="17" t="s">
        <v>1399</v>
      </c>
      <c r="E204" s="19">
        <v>4.8036339999999997</v>
      </c>
      <c r="F204" s="19">
        <v>51.831018</v>
      </c>
      <c r="G204" s="20" t="str">
        <f t="shared" si="52"/>
        <v>Hoogspanningsmast</v>
      </c>
      <c r="H204" s="20" t="str">
        <f t="shared" si="58"/>
        <v>ProRail</v>
      </c>
      <c r="I204" s="20" t="str">
        <f t="shared" si="53"/>
        <v>Novec</v>
      </c>
      <c r="J204" s="20" t="str">
        <f t="shared" si="54"/>
        <v>ProRail</v>
      </c>
      <c r="K204" s="20" t="str">
        <f t="shared" si="55"/>
        <v>NE003RD0261</v>
      </c>
      <c r="L204" s="20" t="str">
        <f t="shared" si="48"/>
        <v>9474</v>
      </c>
      <c r="M204" s="20" t="str">
        <f t="shared" si="49"/>
        <v>Zwijnskade - HVP nr. 46-47</v>
      </c>
      <c r="N204" s="20" t="str">
        <f t="shared" si="50"/>
        <v>3373 LC</v>
      </c>
      <c r="O204" s="20" t="str">
        <f t="shared" si="51"/>
        <v>Hardinxsveld Giessendam</v>
      </c>
      <c r="P204" s="20" t="s">
        <v>2324</v>
      </c>
      <c r="R204" s="20">
        <f t="shared" si="56"/>
        <v>50</v>
      </c>
    </row>
    <row r="205" spans="1:18" s="20" customFormat="1" x14ac:dyDescent="0.2">
      <c r="A205" s="17" t="s">
        <v>1405</v>
      </c>
      <c r="B205" s="18" t="str">
        <f t="shared" si="46"/>
        <v>R11852610A</v>
      </c>
      <c r="C205" s="18" t="str">
        <f t="shared" si="57"/>
        <v>match</v>
      </c>
      <c r="D205" s="17" t="s">
        <v>1406</v>
      </c>
      <c r="E205" s="19">
        <v>4.7447929999999996</v>
      </c>
      <c r="F205" s="19">
        <v>51.815128000000001</v>
      </c>
      <c r="G205" s="20" t="str">
        <f t="shared" si="52"/>
        <v>Hoogspanningsmast</v>
      </c>
      <c r="H205" s="20" t="str">
        <f t="shared" si="58"/>
        <v>Derden</v>
      </c>
      <c r="I205" s="20" t="str">
        <f t="shared" si="53"/>
        <v>Novec</v>
      </c>
      <c r="J205" s="20">
        <f t="shared" si="54"/>
        <v>0</v>
      </c>
      <c r="K205" s="20" t="str">
        <f t="shared" si="55"/>
        <v>NE003RD0220</v>
      </c>
      <c r="L205" s="20" t="str">
        <f t="shared" si="48"/>
        <v>9430</v>
      </c>
      <c r="M205" s="20" t="str">
        <f t="shared" si="49"/>
        <v>Baanhoekweg - HVP nr. 1B</v>
      </c>
      <c r="N205" s="20" t="str">
        <f t="shared" si="50"/>
        <v>3313 LP</v>
      </c>
      <c r="O205" s="20" t="str">
        <f t="shared" si="51"/>
        <v>Dordrecht</v>
      </c>
      <c r="P205" s="20" t="s">
        <v>2324</v>
      </c>
      <c r="R205" s="20">
        <f t="shared" si="56"/>
        <v>20</v>
      </c>
    </row>
    <row r="206" spans="1:18" s="20" customFormat="1" x14ac:dyDescent="0.2">
      <c r="A206" s="17" t="s">
        <v>1411</v>
      </c>
      <c r="B206" s="18" t="str">
        <f t="shared" si="46"/>
        <v>R11853310A</v>
      </c>
      <c r="C206" s="18" t="str">
        <f t="shared" si="57"/>
        <v>match</v>
      </c>
      <c r="D206" s="17" t="s">
        <v>1412</v>
      </c>
      <c r="E206" s="19">
        <v>5.1814470000000004</v>
      </c>
      <c r="F206" s="19">
        <v>51.911664999999999</v>
      </c>
      <c r="G206" s="20" t="str">
        <f t="shared" si="52"/>
        <v>Greenfield</v>
      </c>
      <c r="H206" s="20" t="str">
        <f t="shared" si="58"/>
        <v>Derden</v>
      </c>
      <c r="I206" s="20" t="str">
        <f t="shared" si="53"/>
        <v>Vodafone</v>
      </c>
      <c r="J206" s="20" t="str">
        <f t="shared" si="54"/>
        <v>Particulier</v>
      </c>
      <c r="K206" s="20" t="str">
        <f t="shared" si="55"/>
        <v>NE003RD0254</v>
      </c>
      <c r="L206" s="20" t="str">
        <f t="shared" si="48"/>
        <v>7832</v>
      </c>
      <c r="M206" s="20" t="str">
        <f t="shared" si="49"/>
        <v>Rijksweg A2</v>
      </c>
      <c r="N206" s="20" t="str">
        <f t="shared" si="50"/>
        <v>4153 RL</v>
      </c>
      <c r="O206" s="20" t="str">
        <f t="shared" si="51"/>
        <v>Beesd</v>
      </c>
      <c r="P206" s="20" t="s">
        <v>2324</v>
      </c>
      <c r="R206" s="20">
        <f t="shared" si="56"/>
        <v>43</v>
      </c>
    </row>
    <row r="207" spans="1:18" s="20" customFormat="1" x14ac:dyDescent="0.2">
      <c r="A207" s="17" t="s">
        <v>1417</v>
      </c>
      <c r="B207" s="18" t="str">
        <f t="shared" si="46"/>
        <v>R13250710D</v>
      </c>
      <c r="C207" s="18" t="str">
        <f t="shared" si="57"/>
        <v>match</v>
      </c>
      <c r="D207" s="17" t="s">
        <v>1418</v>
      </c>
      <c r="E207" s="19">
        <v>4.5506880000000001</v>
      </c>
      <c r="F207" s="19">
        <v>51.952091000000003</v>
      </c>
      <c r="G207" s="20" t="str">
        <f t="shared" si="52"/>
        <v>Rooftop</v>
      </c>
      <c r="H207" s="20" t="str">
        <f t="shared" si="58"/>
        <v>Derden</v>
      </c>
      <c r="I207" s="20" t="str">
        <f t="shared" si="53"/>
        <v>Single site landlord</v>
      </c>
      <c r="J207" s="20" t="str">
        <f t="shared" si="54"/>
        <v>DPC Rembrandt</v>
      </c>
      <c r="K207" s="20" t="str">
        <f t="shared" si="55"/>
        <v>NE003RD0281</v>
      </c>
      <c r="L207" s="20" t="str">
        <f t="shared" si="48"/>
        <v>9320</v>
      </c>
      <c r="M207" s="20" t="str">
        <f t="shared" si="49"/>
        <v>Prins Alexanderlaan 41</v>
      </c>
      <c r="N207" s="20" t="str">
        <f t="shared" si="50"/>
        <v>3068 PN</v>
      </c>
      <c r="O207" s="20" t="str">
        <f t="shared" si="51"/>
        <v>Rotterdam Alexander</v>
      </c>
      <c r="P207" s="20" t="s">
        <v>2324</v>
      </c>
      <c r="R207" s="20">
        <f t="shared" si="56"/>
        <v>35.200000000000003</v>
      </c>
    </row>
    <row r="208" spans="1:18" s="20" customFormat="1" x14ac:dyDescent="0.2">
      <c r="A208" s="17" t="s">
        <v>1423</v>
      </c>
      <c r="B208" s="18" t="str">
        <f t="shared" si="46"/>
        <v>R13253210B</v>
      </c>
      <c r="C208" s="18" t="str">
        <f t="shared" si="57"/>
        <v>match</v>
      </c>
      <c r="D208" s="17" t="s">
        <v>1425</v>
      </c>
      <c r="E208" s="19">
        <v>4.6150270000000004</v>
      </c>
      <c r="F208" s="19">
        <v>51.962850000000003</v>
      </c>
      <c r="G208" s="20" t="str">
        <f t="shared" si="52"/>
        <v>Greenfield</v>
      </c>
      <c r="H208" s="20" t="str">
        <f t="shared" si="58"/>
        <v>Derden</v>
      </c>
      <c r="I208" s="20" t="e">
        <f t="shared" si="53"/>
        <v>#N/A</v>
      </c>
      <c r="J208" s="20" t="e">
        <f t="shared" si="54"/>
        <v>#N/A</v>
      </c>
      <c r="K208" s="20" t="str">
        <f t="shared" si="55"/>
        <v>NE003RD0207</v>
      </c>
      <c r="L208" s="20" t="str">
        <f t="shared" si="48"/>
        <v>0533</v>
      </c>
      <c r="M208" s="20" t="str">
        <f t="shared" si="49"/>
        <v>Koningin Emmahof 17</v>
      </c>
      <c r="N208" s="20" t="str">
        <f t="shared" si="50"/>
        <v>2911 AE</v>
      </c>
      <c r="O208" s="20" t="str">
        <f t="shared" si="51"/>
        <v>Nieuwerkerk a/d IJssel</v>
      </c>
      <c r="P208" s="20" t="s">
        <v>2324</v>
      </c>
      <c r="R208" s="20">
        <f t="shared" si="56"/>
        <v>38</v>
      </c>
    </row>
    <row r="209" spans="1:18" s="20" customFormat="1" x14ac:dyDescent="0.2">
      <c r="A209" s="17" t="s">
        <v>1431</v>
      </c>
      <c r="B209" s="18" t="str">
        <f t="shared" si="46"/>
        <v>R13470110A</v>
      </c>
      <c r="C209" s="18" t="str">
        <f t="shared" si="57"/>
        <v>match</v>
      </c>
      <c r="D209" s="17" t="s">
        <v>1432</v>
      </c>
      <c r="E209" s="19">
        <v>4.6521369999999997</v>
      </c>
      <c r="F209" s="19">
        <v>51.999712000000002</v>
      </c>
      <c r="G209" s="20" t="str">
        <f t="shared" si="52"/>
        <v>Greenfield</v>
      </c>
      <c r="H209" s="20" t="str">
        <f t="shared" si="58"/>
        <v>Derden</v>
      </c>
      <c r="I209" s="20" t="str">
        <f t="shared" si="53"/>
        <v>Vodafone</v>
      </c>
      <c r="J209" s="20">
        <f t="shared" si="54"/>
        <v>0</v>
      </c>
      <c r="K209" s="20" t="str">
        <f t="shared" si="55"/>
        <v>NE003RD0046</v>
      </c>
      <c r="L209" s="20" t="str">
        <f t="shared" si="48"/>
        <v>5945</v>
      </c>
      <c r="M209" s="20" t="str">
        <f t="shared" si="49"/>
        <v>Middelweg 20</v>
      </c>
      <c r="N209" s="20" t="str">
        <f t="shared" si="50"/>
        <v>2841 LB</v>
      </c>
      <c r="O209" s="20" t="str">
        <f t="shared" si="51"/>
        <v>Moordrecht</v>
      </c>
      <c r="P209" s="20" t="s">
        <v>2324</v>
      </c>
      <c r="R209" s="20">
        <f t="shared" si="56"/>
        <v>21.9</v>
      </c>
    </row>
    <row r="210" spans="1:18" s="20" customFormat="1" x14ac:dyDescent="0.2">
      <c r="A210" s="17" t="s">
        <v>1437</v>
      </c>
      <c r="B210" s="18" t="str">
        <f t="shared" si="46"/>
        <v>R13850110C</v>
      </c>
      <c r="C210" s="18" t="str">
        <f t="shared" si="57"/>
        <v>match</v>
      </c>
      <c r="D210" s="17" t="s">
        <v>1438</v>
      </c>
      <c r="E210" s="19">
        <v>4.4766630000000003</v>
      </c>
      <c r="F210" s="19">
        <v>52.048845999999998</v>
      </c>
      <c r="G210" s="20" t="str">
        <f t="shared" si="52"/>
        <v>Rooftop</v>
      </c>
      <c r="H210" s="20" t="str">
        <f t="shared" si="58"/>
        <v>Derden</v>
      </c>
      <c r="I210" s="20" t="str">
        <f t="shared" si="53"/>
        <v>Single site landlord</v>
      </c>
      <c r="J210" s="20" t="str">
        <f t="shared" si="54"/>
        <v>Bedrijfstakpensioenfonds vd metalektro</v>
      </c>
      <c r="K210" s="20" t="str">
        <f t="shared" si="55"/>
        <v>NE003RD0323</v>
      </c>
      <c r="L210" s="20" t="str">
        <f t="shared" si="48"/>
        <v>9354</v>
      </c>
      <c r="M210" s="20" t="str">
        <f t="shared" si="49"/>
        <v>Boerhaavelaan 14-40</v>
      </c>
      <c r="N210" s="20" t="str">
        <f t="shared" si="50"/>
        <v>2716 HG</v>
      </c>
      <c r="O210" s="20" t="str">
        <f t="shared" si="51"/>
        <v>Zoetermeer</v>
      </c>
      <c r="P210" s="20" t="s">
        <v>2324</v>
      </c>
      <c r="R210" s="20">
        <f t="shared" si="56"/>
        <v>54.5</v>
      </c>
    </row>
    <row r="211" spans="1:18" s="20" customFormat="1" x14ac:dyDescent="0.2">
      <c r="A211" s="17" t="s">
        <v>1444</v>
      </c>
      <c r="B211" s="18" t="str">
        <f t="shared" si="46"/>
        <v>R14660210E</v>
      </c>
      <c r="C211" s="18" t="str">
        <f t="shared" si="57"/>
        <v>match</v>
      </c>
      <c r="D211" s="17" t="s">
        <v>1445</v>
      </c>
      <c r="E211" s="19">
        <v>4.495215</v>
      </c>
      <c r="F211" s="19">
        <v>52.175790999999997</v>
      </c>
      <c r="G211" s="20" t="str">
        <f t="shared" si="52"/>
        <v>Hoogspanningsmast</v>
      </c>
      <c r="H211" s="20" t="str">
        <f t="shared" si="58"/>
        <v>Derden</v>
      </c>
      <c r="I211" s="20" t="str">
        <f t="shared" si="53"/>
        <v>Novec</v>
      </c>
      <c r="J211" s="20" t="str">
        <f t="shared" si="54"/>
        <v>Particulier</v>
      </c>
      <c r="K211" s="20" t="str">
        <f t="shared" si="55"/>
        <v>NE003RD0215</v>
      </c>
      <c r="L211" s="20" t="str">
        <f t="shared" si="48"/>
        <v>9449</v>
      </c>
      <c r="M211" s="20" t="str">
        <f t="shared" si="49"/>
        <v>Flevoweg - HVP nr. 2</v>
      </c>
      <c r="N211" s="20" t="str">
        <f t="shared" si="50"/>
        <v>2318 BI</v>
      </c>
      <c r="O211" s="20" t="str">
        <f t="shared" si="51"/>
        <v>Leiden</v>
      </c>
      <c r="P211" s="20" t="s">
        <v>2324</v>
      </c>
      <c r="R211" s="20">
        <f t="shared" si="56"/>
        <v>26.4</v>
      </c>
    </row>
    <row r="212" spans="1:18" s="20" customFormat="1" x14ac:dyDescent="0.2">
      <c r="A212" s="17" t="s">
        <v>1450</v>
      </c>
      <c r="B212" s="18" t="str">
        <f t="shared" si="46"/>
        <v>R16370910A</v>
      </c>
      <c r="C212" s="18" t="str">
        <f t="shared" si="57"/>
        <v>match</v>
      </c>
      <c r="D212" s="17" t="s">
        <v>1451</v>
      </c>
      <c r="E212" s="19">
        <v>4.4724050000000002</v>
      </c>
      <c r="F212" s="19">
        <v>51.926301000000002</v>
      </c>
      <c r="G212" s="20" t="str">
        <f t="shared" si="52"/>
        <v>Rooftop</v>
      </c>
      <c r="H212" s="20" t="str">
        <f t="shared" si="58"/>
        <v>ProRail</v>
      </c>
      <c r="I212" s="20" t="str">
        <f t="shared" si="53"/>
        <v>ProRail</v>
      </c>
      <c r="J212" s="20">
        <f t="shared" si="54"/>
        <v>0</v>
      </c>
      <c r="K212" s="20" t="str">
        <f t="shared" si="55"/>
        <v>NE003GD0019</v>
      </c>
      <c r="L212" s="20" t="str">
        <f t="shared" si="48"/>
        <v>Nog niet bekend</v>
      </c>
      <c r="M212" s="20" t="str">
        <f t="shared" si="49"/>
        <v>Molenwaterweg 35</v>
      </c>
      <c r="N212" s="20" t="str">
        <f t="shared" si="50"/>
        <v>3033 CA</v>
      </c>
      <c r="O212" s="20" t="str">
        <f t="shared" si="51"/>
        <v>Rotterdam</v>
      </c>
      <c r="P212" s="20" t="s">
        <v>2333</v>
      </c>
      <c r="R212" s="20">
        <f t="shared" si="56"/>
        <v>13.6</v>
      </c>
    </row>
    <row r="213" spans="1:18" s="20" customFormat="1" x14ac:dyDescent="0.2">
      <c r="A213" s="17" t="s">
        <v>1456</v>
      </c>
      <c r="B213" s="18" t="str">
        <f t="shared" si="46"/>
        <v>R16371010A</v>
      </c>
      <c r="C213" s="18" t="str">
        <f t="shared" si="57"/>
        <v>match</v>
      </c>
      <c r="D213" s="17" t="s">
        <v>1457</v>
      </c>
      <c r="E213" s="19">
        <v>4.4808159999999999</v>
      </c>
      <c r="F213" s="19">
        <v>51.925556999999998</v>
      </c>
      <c r="G213" s="20" t="str">
        <f t="shared" si="52"/>
        <v>Indoor</v>
      </c>
      <c r="H213" s="20" t="str">
        <f t="shared" si="58"/>
        <v>ProRail</v>
      </c>
      <c r="I213" s="20" t="str">
        <f t="shared" si="53"/>
        <v>ProRail</v>
      </c>
      <c r="J213" s="20">
        <f t="shared" si="54"/>
        <v>0</v>
      </c>
      <c r="K213" s="20" t="str">
        <f t="shared" si="55"/>
        <v>AD003S7211E</v>
      </c>
      <c r="L213" s="20" t="str">
        <f t="shared" si="48"/>
        <v/>
      </c>
      <c r="M213" s="20" t="str">
        <f t="shared" si="49"/>
        <v>Pompenburg</v>
      </c>
      <c r="N213" s="20" t="str">
        <f t="shared" si="50"/>
        <v>3032 EM</v>
      </c>
      <c r="O213" s="20" t="str">
        <f t="shared" si="51"/>
        <v>Rotterdam</v>
      </c>
      <c r="P213" s="20" t="s">
        <v>2324</v>
      </c>
      <c r="R213" s="20">
        <f t="shared" si="56"/>
        <v>10.1</v>
      </c>
    </row>
    <row r="214" spans="1:18" s="20" customFormat="1" x14ac:dyDescent="0.2">
      <c r="A214" s="17" t="s">
        <v>1461</v>
      </c>
      <c r="B214" s="18" t="str">
        <f t="shared" si="46"/>
        <v>R16371210A</v>
      </c>
      <c r="C214" s="18" t="str">
        <f t="shared" si="57"/>
        <v>match</v>
      </c>
      <c r="D214" s="17" t="s">
        <v>1462</v>
      </c>
      <c r="E214" s="19">
        <v>4.5073499999999997</v>
      </c>
      <c r="F214" s="19">
        <v>51.907260000000001</v>
      </c>
      <c r="G214" s="20" t="str">
        <f t="shared" si="52"/>
        <v>Indoor</v>
      </c>
      <c r="H214" s="20" t="str">
        <f t="shared" si="58"/>
        <v>ProRail</v>
      </c>
      <c r="I214" s="20" t="str">
        <f t="shared" si="53"/>
        <v>ProRail</v>
      </c>
      <c r="J214" s="20">
        <f t="shared" si="54"/>
        <v>0</v>
      </c>
      <c r="K214" s="20" t="str">
        <f t="shared" si="55"/>
        <v>NE003RD0343</v>
      </c>
      <c r="L214" s="20" t="str">
        <f t="shared" si="48"/>
        <v/>
      </c>
      <c r="M214" s="20" t="str">
        <f t="shared" si="49"/>
        <v>Steven Hoogendijkstraat 58</v>
      </c>
      <c r="N214" s="20" t="str">
        <f t="shared" si="50"/>
        <v>3071 BV</v>
      </c>
      <c r="O214" s="20" t="str">
        <f t="shared" si="51"/>
        <v>Rotterdam</v>
      </c>
      <c r="P214" s="20" t="s">
        <v>2324</v>
      </c>
      <c r="R214" s="20">
        <f t="shared" si="56"/>
        <v>5</v>
      </c>
    </row>
    <row r="215" spans="1:18" s="20" customFormat="1" x14ac:dyDescent="0.2">
      <c r="A215" s="17" t="s">
        <v>1466</v>
      </c>
      <c r="B215" s="18" t="str">
        <f t="shared" si="46"/>
        <v>R22670310A</v>
      </c>
      <c r="C215" s="18" t="str">
        <f t="shared" si="57"/>
        <v>match</v>
      </c>
      <c r="D215" s="17" t="s">
        <v>1467</v>
      </c>
      <c r="E215" s="19">
        <v>4.6273900000000001</v>
      </c>
      <c r="F215" s="19">
        <v>52.077390000000001</v>
      </c>
      <c r="G215" s="20" t="str">
        <f t="shared" si="52"/>
        <v>Buismast</v>
      </c>
      <c r="H215" s="20" t="str">
        <f t="shared" si="58"/>
        <v>Derden</v>
      </c>
      <c r="I215" s="20" t="str">
        <f t="shared" si="53"/>
        <v>Novec</v>
      </c>
      <c r="J215" s="20">
        <f t="shared" si="54"/>
        <v>0</v>
      </c>
      <c r="K215" s="20" t="str">
        <f t="shared" si="55"/>
        <v>NE003RD0091</v>
      </c>
      <c r="L215" s="20" t="str">
        <f t="shared" si="48"/>
        <v>0253</v>
      </c>
      <c r="M215" s="20" t="str">
        <f t="shared" si="49"/>
        <v>Engelandlaan 2</v>
      </c>
      <c r="N215" s="20" t="str">
        <f t="shared" si="50"/>
        <v>2391 PM</v>
      </c>
      <c r="O215" s="20" t="str">
        <f t="shared" si="51"/>
        <v>Hazerswoude Dorp</v>
      </c>
      <c r="P215" s="20" t="s">
        <v>2324</v>
      </c>
      <c r="R215" s="20">
        <f t="shared" si="56"/>
        <v>37</v>
      </c>
    </row>
    <row r="216" spans="1:18" s="20" customFormat="1" x14ac:dyDescent="0.2">
      <c r="A216" s="17" t="s">
        <v>1472</v>
      </c>
      <c r="B216" s="18" t="str">
        <f t="shared" si="46"/>
        <v>R22670410C</v>
      </c>
      <c r="C216" s="18" t="str">
        <f t="shared" si="57"/>
        <v>match</v>
      </c>
      <c r="D216" s="17" t="s">
        <v>1473</v>
      </c>
      <c r="E216" s="19">
        <v>4.6465810000000003</v>
      </c>
      <c r="F216" s="19">
        <v>52.137096</v>
      </c>
      <c r="G216" s="20" t="str">
        <f t="shared" si="52"/>
        <v>SV toren</v>
      </c>
      <c r="H216" s="20" t="str">
        <f t="shared" si="58"/>
        <v>Derden</v>
      </c>
      <c r="I216" s="20" t="str">
        <f t="shared" si="53"/>
        <v>Alticom BV</v>
      </c>
      <c r="J216" s="20">
        <f t="shared" si="54"/>
        <v>0</v>
      </c>
      <c r="K216" s="20" t="str">
        <f t="shared" si="55"/>
        <v>NE003RD0060</v>
      </c>
      <c r="L216" s="20" t="str">
        <f t="shared" si="48"/>
        <v>2007</v>
      </c>
      <c r="M216" s="20" t="str">
        <f t="shared" si="49"/>
        <v>Energieweg 2</v>
      </c>
      <c r="N216" s="20" t="str">
        <f t="shared" si="50"/>
        <v>2404 HE</v>
      </c>
      <c r="O216" s="20" t="str">
        <f t="shared" si="51"/>
        <v>Alphen a/d Rijn</v>
      </c>
      <c r="P216" s="20" t="s">
        <v>2324</v>
      </c>
      <c r="R216" s="20">
        <f t="shared" si="56"/>
        <v>59</v>
      </c>
    </row>
    <row r="217" spans="1:18" s="20" customFormat="1" x14ac:dyDescent="0.2">
      <c r="A217" s="17" t="s">
        <v>1479</v>
      </c>
      <c r="B217" s="18" t="str">
        <f t="shared" si="46"/>
        <v>R95050610B</v>
      </c>
      <c r="C217" s="18" t="str">
        <f t="shared" si="57"/>
        <v>match</v>
      </c>
      <c r="D217" s="17" t="s">
        <v>1480</v>
      </c>
      <c r="E217" s="19">
        <v>4.52522</v>
      </c>
      <c r="F217" s="19">
        <v>51.876260000000002</v>
      </c>
      <c r="G217" s="20" t="str">
        <f t="shared" si="52"/>
        <v>Rooftop</v>
      </c>
      <c r="H217" s="20" t="str">
        <f t="shared" si="58"/>
        <v>Derden</v>
      </c>
      <c r="I217" s="20" t="str">
        <f t="shared" si="53"/>
        <v>Single site landlord</v>
      </c>
      <c r="J217" s="20" t="str">
        <f t="shared" si="54"/>
        <v>Havensteder</v>
      </c>
      <c r="K217" s="20" t="str">
        <f t="shared" si="55"/>
        <v>NE003RD0280</v>
      </c>
      <c r="L217" s="20" t="str">
        <f t="shared" si="48"/>
        <v>9356</v>
      </c>
      <c r="M217" s="20" t="str">
        <f t="shared" si="49"/>
        <v>Tibullushof 118-176</v>
      </c>
      <c r="N217" s="20" t="str">
        <f t="shared" si="50"/>
        <v>3076 XN</v>
      </c>
      <c r="O217" s="20" t="str">
        <f t="shared" si="51"/>
        <v>Rotterdam</v>
      </c>
      <c r="P217" s="20" t="s">
        <v>2324</v>
      </c>
      <c r="R217" s="20">
        <f t="shared" si="56"/>
        <v>43.5</v>
      </c>
    </row>
    <row r="218" spans="1:18" s="20" customFormat="1" x14ac:dyDescent="0.2">
      <c r="A218" s="17" t="s">
        <v>1482</v>
      </c>
      <c r="B218" s="18" t="str">
        <f t="shared" si="46"/>
        <v>R95051410A</v>
      </c>
      <c r="C218" s="18" t="str">
        <f t="shared" si="57"/>
        <v>match</v>
      </c>
      <c r="D218" s="17" t="s">
        <v>1483</v>
      </c>
      <c r="E218" s="19">
        <v>4.0385910000000003</v>
      </c>
      <c r="F218" s="19">
        <v>51.927280000000003</v>
      </c>
      <c r="G218" s="20" t="str">
        <f t="shared" si="52"/>
        <v>Hoogspanningsmast</v>
      </c>
      <c r="H218" s="20" t="str">
        <f t="shared" si="58"/>
        <v>Derden</v>
      </c>
      <c r="I218" s="20" t="str">
        <f t="shared" si="53"/>
        <v>Novec</v>
      </c>
      <c r="J218" s="20">
        <f t="shared" si="54"/>
        <v>0</v>
      </c>
      <c r="K218" s="20" t="str">
        <f t="shared" si="55"/>
        <v>NE003RD0219</v>
      </c>
      <c r="L218" s="20" t="str">
        <f t="shared" si="48"/>
        <v>9306</v>
      </c>
      <c r="M218" s="20" t="str">
        <f t="shared" si="49"/>
        <v>Loswalweg / Europaweg - HVP nr. 68</v>
      </c>
      <c r="N218" s="20" t="str">
        <f t="shared" si="50"/>
        <v>3199 LB</v>
      </c>
      <c r="O218" s="20" t="str">
        <f t="shared" si="51"/>
        <v>Rotterdam Maasvlakte</v>
      </c>
      <c r="P218" s="20" t="s">
        <v>2324</v>
      </c>
      <c r="R218" s="20">
        <f t="shared" si="56"/>
        <v>18.899999999999999</v>
      </c>
    </row>
    <row r="219" spans="1:18" s="20" customFormat="1" x14ac:dyDescent="0.2">
      <c r="A219" s="17" t="s">
        <v>1489</v>
      </c>
      <c r="B219" s="18" t="str">
        <f t="shared" si="46"/>
        <v>R95051510A</v>
      </c>
      <c r="C219" s="18" t="str">
        <f t="shared" si="57"/>
        <v>match</v>
      </c>
      <c r="D219" s="17" t="s">
        <v>1490</v>
      </c>
      <c r="E219" s="19">
        <v>4.1433070000000001</v>
      </c>
      <c r="F219" s="19">
        <v>51.938538000000001</v>
      </c>
      <c r="G219" s="20" t="str">
        <f t="shared" si="52"/>
        <v>Greenfield</v>
      </c>
      <c r="H219" s="20" t="str">
        <f t="shared" si="58"/>
        <v>Derden</v>
      </c>
      <c r="I219" s="20" t="str">
        <f t="shared" si="53"/>
        <v>KPN (mast)</v>
      </c>
      <c r="J219" s="20">
        <f t="shared" si="54"/>
        <v>0</v>
      </c>
      <c r="K219" s="20" t="str">
        <f t="shared" si="55"/>
        <v>NE003RD0090</v>
      </c>
      <c r="L219" s="20" t="str">
        <f t="shared" si="48"/>
        <v>3554</v>
      </c>
      <c r="M219" s="20" t="str">
        <f t="shared" si="49"/>
        <v>Moezelweg 405 / Rijnweg 2</v>
      </c>
      <c r="N219" s="20" t="str">
        <f t="shared" si="50"/>
        <v>3198 LS</v>
      </c>
      <c r="O219" s="20" t="str">
        <f t="shared" si="51"/>
        <v>Rotterdam Europoort</v>
      </c>
      <c r="P219" s="20" t="s">
        <v>2324</v>
      </c>
      <c r="R219" s="20">
        <f t="shared" si="56"/>
        <v>26.4</v>
      </c>
    </row>
    <row r="220" spans="1:18" s="20" customFormat="1" x14ac:dyDescent="0.2">
      <c r="A220" s="17" t="s">
        <v>1496</v>
      </c>
      <c r="B220" s="18" t="str">
        <f t="shared" si="46"/>
        <v>R95051610A</v>
      </c>
      <c r="C220" s="18" t="str">
        <f t="shared" si="57"/>
        <v>match</v>
      </c>
      <c r="D220" s="17" t="s">
        <v>1497</v>
      </c>
      <c r="E220" s="19">
        <v>4.2279640000000001</v>
      </c>
      <c r="F220" s="19">
        <v>51.901694999999997</v>
      </c>
      <c r="G220" s="20" t="str">
        <f t="shared" si="52"/>
        <v>Brug</v>
      </c>
      <c r="H220" s="20" t="str">
        <f t="shared" si="58"/>
        <v>Derden</v>
      </c>
      <c r="I220" s="20" t="str">
        <f t="shared" si="53"/>
        <v>Single site landlord</v>
      </c>
      <c r="J220" s="20" t="str">
        <f t="shared" si="54"/>
        <v>Domein Rijksgebouwendinest</v>
      </c>
      <c r="K220" s="20" t="str">
        <f t="shared" si="55"/>
        <v>NE003RD0290</v>
      </c>
      <c r="L220" s="20" t="str">
        <f t="shared" si="48"/>
        <v>9342</v>
      </c>
      <c r="M220" s="20" t="str">
        <f t="shared" si="49"/>
        <v>Europaweg (N15)</v>
      </c>
      <c r="N220" s="20" t="str">
        <f t="shared" si="50"/>
        <v>3227 KC</v>
      </c>
      <c r="O220" s="20" t="str">
        <f t="shared" si="51"/>
        <v>Rozenburg (Calandbrug)</v>
      </c>
      <c r="P220" s="20" t="s">
        <v>2324</v>
      </c>
      <c r="R220" s="20">
        <f t="shared" si="56"/>
        <v>64.900000000000006</v>
      </c>
    </row>
    <row r="221" spans="1:18" s="20" customFormat="1" x14ac:dyDescent="0.2">
      <c r="A221" s="17" t="s">
        <v>1503</v>
      </c>
      <c r="B221" s="18" t="str">
        <f t="shared" si="46"/>
        <v>R95051710A</v>
      </c>
      <c r="C221" s="18" t="str">
        <f t="shared" si="57"/>
        <v>match</v>
      </c>
      <c r="D221" s="17" t="s">
        <v>1504</v>
      </c>
      <c r="E221" s="19">
        <v>4.2586659999999998</v>
      </c>
      <c r="F221" s="19">
        <v>51.895893000000001</v>
      </c>
      <c r="G221" s="20" t="str">
        <f t="shared" si="52"/>
        <v>Greenfield</v>
      </c>
      <c r="H221" s="20" t="str">
        <f t="shared" si="58"/>
        <v>Derden</v>
      </c>
      <c r="I221" s="20" t="str">
        <f t="shared" si="53"/>
        <v>Cellnex</v>
      </c>
      <c r="J221" s="20">
        <f t="shared" si="54"/>
        <v>0</v>
      </c>
      <c r="K221" s="20" t="str">
        <f t="shared" si="55"/>
        <v>NE003RD0092</v>
      </c>
      <c r="L221" s="20" t="str">
        <f t="shared" si="48"/>
        <v>0562</v>
      </c>
      <c r="M221" s="20" t="str">
        <f t="shared" si="49"/>
        <v>Verlengde Tienmorgenseweg</v>
      </c>
      <c r="N221" s="20" t="str">
        <f t="shared" si="50"/>
        <v>3181 DT</v>
      </c>
      <c r="O221" s="20" t="str">
        <f t="shared" si="51"/>
        <v>Rozenburg</v>
      </c>
      <c r="P221" s="20" t="s">
        <v>2324</v>
      </c>
      <c r="R221" s="20">
        <f t="shared" si="56"/>
        <v>23</v>
      </c>
    </row>
    <row r="222" spans="1:18" s="20" customFormat="1" x14ac:dyDescent="0.2">
      <c r="A222" s="17" t="s">
        <v>1510</v>
      </c>
      <c r="B222" s="18" t="str">
        <f t="shared" si="46"/>
        <v>R95051810A</v>
      </c>
      <c r="C222" s="18" t="str">
        <f t="shared" si="57"/>
        <v>match</v>
      </c>
      <c r="D222" s="17" t="s">
        <v>1511</v>
      </c>
      <c r="E222" s="19">
        <v>4.28322</v>
      </c>
      <c r="F222" s="19">
        <v>51.868310000000001</v>
      </c>
      <c r="G222" s="20" t="str">
        <f t="shared" si="52"/>
        <v>Greenfield</v>
      </c>
      <c r="H222" s="20" t="str">
        <f t="shared" si="58"/>
        <v>Derden</v>
      </c>
      <c r="I222" s="20" t="str">
        <f t="shared" si="53"/>
        <v>Cellnex</v>
      </c>
      <c r="J222" s="20">
        <f t="shared" si="54"/>
        <v>0</v>
      </c>
      <c r="K222" s="20" t="str">
        <f t="shared" si="55"/>
        <v>NE003RD0093</v>
      </c>
      <c r="L222" s="20" t="str">
        <f t="shared" si="48"/>
        <v>0928</v>
      </c>
      <c r="M222" s="20" t="str">
        <f t="shared" si="49"/>
        <v>Botlekweg 120</v>
      </c>
      <c r="N222" s="20" t="str">
        <f t="shared" si="50"/>
        <v>3197 KA</v>
      </c>
      <c r="O222" s="20" t="str">
        <f t="shared" si="51"/>
        <v>Rotterdam Botlek</v>
      </c>
      <c r="P222" s="20" t="s">
        <v>2324</v>
      </c>
      <c r="R222" s="20">
        <f t="shared" si="56"/>
        <v>27.4</v>
      </c>
    </row>
    <row r="223" spans="1:18" s="20" customFormat="1" x14ac:dyDescent="0.2">
      <c r="A223" s="17" t="s">
        <v>1516</v>
      </c>
      <c r="B223" s="18" t="str">
        <f t="shared" si="46"/>
        <v>R95051910D</v>
      </c>
      <c r="C223" s="18" t="str">
        <f t="shared" si="57"/>
        <v>match</v>
      </c>
      <c r="D223" s="17" t="s">
        <v>1517</v>
      </c>
      <c r="E223" s="19">
        <v>4.3592700000000004</v>
      </c>
      <c r="F223" s="19">
        <v>51.877268999999998</v>
      </c>
      <c r="G223" s="20" t="str">
        <f t="shared" si="52"/>
        <v>Greenfield</v>
      </c>
      <c r="H223" s="20" t="str">
        <f t="shared" si="58"/>
        <v>Derden</v>
      </c>
      <c r="I223" s="20" t="str">
        <f t="shared" si="53"/>
        <v>Novec</v>
      </c>
      <c r="J223" s="20">
        <f t="shared" si="54"/>
        <v>0</v>
      </c>
      <c r="K223" s="20" t="str">
        <f t="shared" si="55"/>
        <v>NE003RD0306</v>
      </c>
      <c r="L223" s="20" t="str">
        <f t="shared" si="48"/>
        <v>2699</v>
      </c>
      <c r="M223" s="20" t="str">
        <f t="shared" si="49"/>
        <v>Vondelingenweg</v>
      </c>
      <c r="N223" s="20" t="str">
        <f t="shared" si="50"/>
        <v>3194 AJ</v>
      </c>
      <c r="O223" s="20" t="str">
        <f t="shared" si="51"/>
        <v>Rotterdam Hoogvliet (NGBF KPN Mobile)</v>
      </c>
      <c r="P223" s="20" t="s">
        <v>2324</v>
      </c>
      <c r="R223" s="20">
        <f t="shared" si="56"/>
        <v>38</v>
      </c>
    </row>
    <row r="224" spans="1:18" s="20" customFormat="1" x14ac:dyDescent="0.2">
      <c r="A224" s="17" t="s">
        <v>1523</v>
      </c>
      <c r="B224" s="18" t="str">
        <f t="shared" si="46"/>
        <v>R95052010A</v>
      </c>
      <c r="C224" s="18" t="str">
        <f t="shared" si="57"/>
        <v>match</v>
      </c>
      <c r="D224" s="17" t="s">
        <v>1524</v>
      </c>
      <c r="E224" s="19">
        <v>4.4531712700000003</v>
      </c>
      <c r="F224" s="19">
        <v>51.868278099999998</v>
      </c>
      <c r="G224" s="20" t="str">
        <f t="shared" si="52"/>
        <v>Reclamemast</v>
      </c>
      <c r="H224" s="20" t="str">
        <f t="shared" si="58"/>
        <v>Derden</v>
      </c>
      <c r="I224" s="20" t="str">
        <f t="shared" si="53"/>
        <v>Single site landlord</v>
      </c>
      <c r="J224" s="20" t="str">
        <f t="shared" si="54"/>
        <v>Roodbergen Holdings</v>
      </c>
      <c r="K224" s="20" t="str">
        <f t="shared" si="55"/>
        <v>NE003RD0204</v>
      </c>
      <c r="L224" s="20" t="str">
        <f t="shared" si="48"/>
        <v>9475</v>
      </c>
      <c r="M224" s="20" t="str">
        <f t="shared" si="49"/>
        <v>Driemanssteeweg 10</v>
      </c>
      <c r="N224" s="20" t="str">
        <f t="shared" si="50"/>
        <v>3084 CB</v>
      </c>
      <c r="O224" s="20" t="str">
        <f t="shared" si="51"/>
        <v>Rotterdam</v>
      </c>
      <c r="P224" s="20" t="s">
        <v>2324</v>
      </c>
      <c r="R224" s="20">
        <f t="shared" si="56"/>
        <v>30</v>
      </c>
    </row>
    <row r="225" spans="1:18" s="20" customFormat="1" x14ac:dyDescent="0.2">
      <c r="A225" s="17" t="s">
        <v>1529</v>
      </c>
      <c r="B225" s="18" t="str">
        <f t="shared" si="46"/>
        <v>R95073010A</v>
      </c>
      <c r="C225" s="18" t="str">
        <f t="shared" si="57"/>
        <v>match</v>
      </c>
      <c r="D225" s="17" t="s">
        <v>1530</v>
      </c>
      <c r="E225" s="19">
        <v>4.0471989700000002</v>
      </c>
      <c r="F225" s="19">
        <v>51.976784950000003</v>
      </c>
      <c r="G225" s="20" t="str">
        <f t="shared" si="52"/>
        <v>Indoor</v>
      </c>
      <c r="H225" s="20" t="str">
        <f t="shared" si="58"/>
        <v>Derden</v>
      </c>
      <c r="I225" s="20" t="str">
        <f t="shared" si="53"/>
        <v>Novec</v>
      </c>
      <c r="J225" s="20">
        <f t="shared" si="54"/>
        <v>0</v>
      </c>
      <c r="K225" s="20" t="str">
        <f t="shared" si="55"/>
        <v>NE003RD0373</v>
      </c>
      <c r="L225" s="20" t="str">
        <f t="shared" si="48"/>
        <v>0551</v>
      </c>
      <c r="M225" s="20" t="str">
        <f t="shared" si="49"/>
        <v>Europaweg 975 MOT</v>
      </c>
      <c r="N225" s="20" t="str">
        <f t="shared" si="50"/>
        <v>3199 LD</v>
      </c>
      <c r="O225" s="20" t="str">
        <f t="shared" si="51"/>
        <v>Rotterdam Maasvlakte</v>
      </c>
      <c r="P225" s="20" t="s">
        <v>2324</v>
      </c>
      <c r="R225" s="20">
        <f t="shared" si="56"/>
        <v>29.8</v>
      </c>
    </row>
    <row r="226" spans="1:18" s="20" customFormat="1" x14ac:dyDescent="0.2">
      <c r="A226" s="17" t="s">
        <v>1535</v>
      </c>
      <c r="B226" s="18" t="str">
        <f t="shared" si="46"/>
        <v>Z00175110A</v>
      </c>
      <c r="C226" s="18" t="str">
        <f t="shared" si="57"/>
        <v>match</v>
      </c>
      <c r="D226" s="17" t="s">
        <v>1536</v>
      </c>
      <c r="E226" s="19">
        <v>5.4329289999999997</v>
      </c>
      <c r="F226" s="19">
        <v>53.171112000000001</v>
      </c>
      <c r="G226" s="20" t="str">
        <f t="shared" si="52"/>
        <v>Greenfield</v>
      </c>
      <c r="H226" s="20" t="str">
        <f t="shared" si="58"/>
        <v>Derden</v>
      </c>
      <c r="I226" s="20" t="str">
        <f t="shared" si="53"/>
        <v>Cellnex</v>
      </c>
      <c r="J226" s="20">
        <f t="shared" si="54"/>
        <v>0</v>
      </c>
      <c r="K226" s="20" t="str">
        <f t="shared" si="55"/>
        <v>NE003RD0095</v>
      </c>
      <c r="L226" s="20" t="str">
        <f t="shared" si="48"/>
        <v>0410</v>
      </c>
      <c r="M226" s="20" t="str">
        <f t="shared" si="49"/>
        <v>Almenumerweg 2</v>
      </c>
      <c r="N226" s="20" t="str">
        <f t="shared" si="50"/>
        <v>8861 KM</v>
      </c>
      <c r="O226" s="20" t="str">
        <f t="shared" si="51"/>
        <v>Harlingen</v>
      </c>
      <c r="P226" s="20" t="s">
        <v>2324</v>
      </c>
      <c r="R226" s="20">
        <f t="shared" si="56"/>
        <v>28.5</v>
      </c>
    </row>
    <row r="227" spans="1:18" s="20" customFormat="1" x14ac:dyDescent="0.2">
      <c r="A227" s="17" t="s">
        <v>1541</v>
      </c>
      <c r="B227" s="18" t="str">
        <f t="shared" si="46"/>
        <v>Z00175210A</v>
      </c>
      <c r="C227" s="18" t="str">
        <f t="shared" si="57"/>
        <v>match</v>
      </c>
      <c r="D227" s="17" t="s">
        <v>1542</v>
      </c>
      <c r="E227" s="19">
        <v>5.6086809999999998</v>
      </c>
      <c r="F227" s="19">
        <v>53.173355999999998</v>
      </c>
      <c r="G227" s="20" t="str">
        <f t="shared" si="52"/>
        <v>Hoogspanningsmast</v>
      </c>
      <c r="H227" s="20" t="str">
        <f t="shared" si="58"/>
        <v>Derden</v>
      </c>
      <c r="I227" s="20" t="str">
        <f t="shared" si="53"/>
        <v>Novec</v>
      </c>
      <c r="J227" s="20" t="str">
        <f t="shared" si="54"/>
        <v>Particulier</v>
      </c>
      <c r="K227" s="20" t="str">
        <f t="shared" si="55"/>
        <v>NE003RD0252</v>
      </c>
      <c r="L227" s="20" t="str">
        <f t="shared" si="48"/>
        <v>9455</v>
      </c>
      <c r="M227" s="20" t="str">
        <f t="shared" si="49"/>
        <v>Suderpolderwei / Oasterein 7 - HVP 32</v>
      </c>
      <c r="N227" s="20" t="str">
        <f t="shared" si="50"/>
        <v>8842 LM</v>
      </c>
      <c r="O227" s="20" t="str">
        <f t="shared" si="51"/>
        <v>Welsrijp</v>
      </c>
      <c r="P227" s="20" t="s">
        <v>2324</v>
      </c>
      <c r="R227" s="20">
        <f t="shared" si="56"/>
        <v>24.3</v>
      </c>
    </row>
    <row r="228" spans="1:18" s="20" customFormat="1" x14ac:dyDescent="0.2">
      <c r="A228" s="17" t="s">
        <v>1547</v>
      </c>
      <c r="B228" s="18" t="str">
        <f t="shared" si="46"/>
        <v>Z00175310A</v>
      </c>
      <c r="C228" s="18" t="str">
        <f t="shared" si="57"/>
        <v>match</v>
      </c>
      <c r="D228" s="17" t="s">
        <v>1548</v>
      </c>
      <c r="E228" s="19">
        <v>5.7650119999999996</v>
      </c>
      <c r="F228" s="19">
        <v>53.193333000000003</v>
      </c>
      <c r="G228" s="20" t="str">
        <f t="shared" si="52"/>
        <v>Greenfield</v>
      </c>
      <c r="H228" s="20" t="str">
        <f t="shared" si="58"/>
        <v>Derden</v>
      </c>
      <c r="I228" s="20" t="str">
        <f t="shared" si="53"/>
        <v>Cellnex</v>
      </c>
      <c r="J228" s="20">
        <f t="shared" si="54"/>
        <v>0</v>
      </c>
      <c r="K228" s="20" t="str">
        <f t="shared" si="55"/>
        <v>AD003S7217E</v>
      </c>
      <c r="L228" s="20" t="str">
        <f t="shared" si="48"/>
        <v>0419</v>
      </c>
      <c r="M228" s="20" t="str">
        <f t="shared" si="49"/>
        <v>Celciusweg 6</v>
      </c>
      <c r="N228" s="20" t="str">
        <f t="shared" si="50"/>
        <v>8912 AN</v>
      </c>
      <c r="O228" s="20" t="str">
        <f t="shared" si="51"/>
        <v>Leeuwarden</v>
      </c>
      <c r="P228" s="20" t="s">
        <v>2324</v>
      </c>
      <c r="R228" s="20">
        <f t="shared" si="56"/>
        <v>32</v>
      </c>
    </row>
    <row r="229" spans="1:18" s="20" customFormat="1" x14ac:dyDescent="0.2">
      <c r="A229" s="17" t="s">
        <v>1554</v>
      </c>
      <c r="B229" s="18" t="str">
        <f t="shared" si="46"/>
        <v>Z00275410A</v>
      </c>
      <c r="C229" s="18" t="str">
        <f t="shared" si="57"/>
        <v>match</v>
      </c>
      <c r="D229" s="17" t="s">
        <v>1555</v>
      </c>
      <c r="E229" s="19">
        <v>5.9338100000000003</v>
      </c>
      <c r="F229" s="19">
        <v>53.21857</v>
      </c>
      <c r="G229" s="20" t="str">
        <f t="shared" si="52"/>
        <v>Greenfield</v>
      </c>
      <c r="H229" s="20" t="str">
        <f t="shared" si="58"/>
        <v>Derden</v>
      </c>
      <c r="I229" s="20" t="str">
        <f t="shared" si="53"/>
        <v>Vodafone</v>
      </c>
      <c r="J229" s="20">
        <f t="shared" si="54"/>
        <v>0</v>
      </c>
      <c r="K229" s="20" t="str">
        <f t="shared" si="55"/>
        <v>NE003RD0036</v>
      </c>
      <c r="L229" s="20" t="str">
        <f t="shared" si="48"/>
        <v>3728</v>
      </c>
      <c r="M229" s="20" t="str">
        <f t="shared" si="49"/>
        <v>Stationsweg</v>
      </c>
      <c r="N229" s="20" t="str">
        <f t="shared" si="50"/>
        <v>9254 HB</v>
      </c>
      <c r="O229" s="20" t="str">
        <f t="shared" si="51"/>
        <v>Hardegarijp</v>
      </c>
      <c r="P229" s="20" t="s">
        <v>2324</v>
      </c>
      <c r="R229" s="20">
        <f t="shared" si="56"/>
        <v>22.1</v>
      </c>
    </row>
    <row r="230" spans="1:18" s="20" customFormat="1" x14ac:dyDescent="0.2">
      <c r="A230" s="17" t="s">
        <v>1559</v>
      </c>
      <c r="B230" s="18" t="str">
        <f t="shared" si="46"/>
        <v>Z00275510A</v>
      </c>
      <c r="C230" s="18" t="str">
        <f t="shared" si="57"/>
        <v>match</v>
      </c>
      <c r="D230" s="17" t="s">
        <v>1560</v>
      </c>
      <c r="E230" s="19">
        <v>6.1454820000000003</v>
      </c>
      <c r="F230" s="19">
        <v>53.260202999999997</v>
      </c>
      <c r="G230" s="20" t="str">
        <f t="shared" si="52"/>
        <v>Greenfield</v>
      </c>
      <c r="H230" s="20" t="str">
        <f t="shared" si="58"/>
        <v>Derden</v>
      </c>
      <c r="I230" s="20" t="str">
        <f t="shared" si="53"/>
        <v>Vodafone</v>
      </c>
      <c r="J230" s="20">
        <f t="shared" si="54"/>
        <v>0</v>
      </c>
      <c r="K230" s="20" t="str">
        <f t="shared" si="55"/>
        <v>NE003RD0042</v>
      </c>
      <c r="L230" s="20" t="str">
        <f t="shared" si="48"/>
        <v>5265</v>
      </c>
      <c r="M230" s="20" t="str">
        <f t="shared" si="49"/>
        <v>Franklinstraat 26</v>
      </c>
      <c r="N230" s="20" t="str">
        <f t="shared" si="50"/>
        <v>9285 WN</v>
      </c>
      <c r="O230" s="20" t="str">
        <f t="shared" si="51"/>
        <v>Buitenpost</v>
      </c>
      <c r="P230" s="20" t="s">
        <v>2324</v>
      </c>
      <c r="R230" s="20">
        <f t="shared" si="56"/>
        <v>21.9</v>
      </c>
    </row>
    <row r="231" spans="1:18" s="20" customFormat="1" x14ac:dyDescent="0.2">
      <c r="A231" s="17" t="s">
        <v>1565</v>
      </c>
      <c r="B231" s="18" t="str">
        <f t="shared" si="46"/>
        <v>Z00275610C</v>
      </c>
      <c r="C231" s="18" t="str">
        <f t="shared" ref="C231:C262" si="59">IF(A231=B231,"match","Verschillend")</f>
        <v>match</v>
      </c>
      <c r="D231" s="17" t="s">
        <v>1566</v>
      </c>
      <c r="E231" s="19">
        <v>6.3038749999999997</v>
      </c>
      <c r="F231" s="19">
        <v>53.266596</v>
      </c>
      <c r="G231" s="20" t="str">
        <f t="shared" si="52"/>
        <v>Greenfield</v>
      </c>
      <c r="H231" s="20" t="str">
        <f t="shared" si="58"/>
        <v>Derden</v>
      </c>
      <c r="I231" s="20" t="str">
        <f t="shared" si="53"/>
        <v>Novec</v>
      </c>
      <c r="J231" s="20">
        <f t="shared" si="54"/>
        <v>0</v>
      </c>
      <c r="K231" s="20" t="str">
        <f t="shared" si="55"/>
        <v>NE003RD0029</v>
      </c>
      <c r="L231" s="20" t="str">
        <f t="shared" si="48"/>
        <v>3280</v>
      </c>
      <c r="M231" s="20" t="str">
        <f t="shared" si="49"/>
        <v>De Riet 5</v>
      </c>
      <c r="N231" s="20" t="str">
        <f t="shared" si="50"/>
        <v>9843 AR</v>
      </c>
      <c r="O231" s="20" t="str">
        <f t="shared" si="51"/>
        <v>Grijpskerk</v>
      </c>
      <c r="P231" s="20" t="s">
        <v>2324</v>
      </c>
      <c r="R231" s="20">
        <f t="shared" si="56"/>
        <v>21.9</v>
      </c>
    </row>
    <row r="232" spans="1:18" s="20" customFormat="1" x14ac:dyDescent="0.2">
      <c r="A232" s="17" t="s">
        <v>1571</v>
      </c>
      <c r="B232" s="18" t="str">
        <f t="shared" si="46"/>
        <v>Z00275710C</v>
      </c>
      <c r="C232" s="18" t="str">
        <f t="shared" si="59"/>
        <v>match</v>
      </c>
      <c r="D232" s="17" t="s">
        <v>1572</v>
      </c>
      <c r="E232" s="19">
        <v>6.4674630000000004</v>
      </c>
      <c r="F232" s="19">
        <v>53.218268000000002</v>
      </c>
      <c r="G232" s="20" t="str">
        <f t="shared" si="52"/>
        <v>Hoogspanningsmast</v>
      </c>
      <c r="H232" s="20" t="str">
        <f t="shared" ref="H232:H263" si="60">VLOOKUP(A232,sitesNAW,9,FALSE)</f>
        <v>Derden</v>
      </c>
      <c r="I232" s="20" t="str">
        <f t="shared" si="53"/>
        <v>Novec</v>
      </c>
      <c r="J232" s="20" t="str">
        <f t="shared" si="54"/>
        <v>Particulier</v>
      </c>
      <c r="K232" s="20" t="str">
        <f t="shared" si="55"/>
        <v>NE212RD0167</v>
      </c>
      <c r="L232" s="20" t="str">
        <f t="shared" si="48"/>
        <v>9417</v>
      </c>
      <c r="M232" s="20" t="str">
        <f t="shared" si="49"/>
        <v>Nutweg - HVP nr. 4</v>
      </c>
      <c r="N232" s="20" t="str">
        <f t="shared" si="50"/>
        <v>9832 TC</v>
      </c>
      <c r="O232" s="20" t="str">
        <f t="shared" si="51"/>
        <v>Den Horn</v>
      </c>
      <c r="P232" s="20" t="s">
        <v>2324</v>
      </c>
      <c r="R232" s="20">
        <f t="shared" si="56"/>
        <v>43.4</v>
      </c>
    </row>
    <row r="233" spans="1:18" s="20" customFormat="1" x14ac:dyDescent="0.2">
      <c r="A233" s="17" t="s">
        <v>1578</v>
      </c>
      <c r="B233" s="18" t="str">
        <f t="shared" si="46"/>
        <v>Z00275810A</v>
      </c>
      <c r="C233" s="18" t="str">
        <f t="shared" si="59"/>
        <v>match</v>
      </c>
      <c r="D233" s="17" t="s">
        <v>1579</v>
      </c>
      <c r="E233" s="19">
        <v>6.5517399999999997</v>
      </c>
      <c r="F233" s="19">
        <v>53.210693999999997</v>
      </c>
      <c r="G233" s="20" t="str">
        <f t="shared" si="52"/>
        <v>Buismast</v>
      </c>
      <c r="H233" s="20" t="str">
        <f t="shared" si="60"/>
        <v>Derden</v>
      </c>
      <c r="I233" s="20" t="str">
        <f t="shared" si="53"/>
        <v>Single site landlord</v>
      </c>
      <c r="J233" s="20" t="str">
        <f t="shared" si="54"/>
        <v>VVE Admiraal de Ruyter (nrs 1 t/m 70)</v>
      </c>
      <c r="K233" s="20" t="str">
        <f t="shared" si="55"/>
        <v>NE003RD0158</v>
      </c>
      <c r="L233" s="20" t="str">
        <f t="shared" si="48"/>
        <v>9435</v>
      </c>
      <c r="M233" s="20" t="str">
        <f t="shared" si="49"/>
        <v>Peizerweg 68-36</v>
      </c>
      <c r="N233" s="20" t="str">
        <f t="shared" si="50"/>
        <v>9726 JM</v>
      </c>
      <c r="O233" s="20" t="str">
        <f t="shared" si="51"/>
        <v>Groningen</v>
      </c>
      <c r="P233" s="20" t="s">
        <v>2324</v>
      </c>
      <c r="R233" s="20">
        <f t="shared" si="56"/>
        <v>34.799999999999997</v>
      </c>
    </row>
    <row r="234" spans="1:18" s="20" customFormat="1" x14ac:dyDescent="0.2">
      <c r="A234" s="17" t="s">
        <v>1585</v>
      </c>
      <c r="B234" s="18" t="str">
        <f t="shared" si="46"/>
        <v>Z00275910A</v>
      </c>
      <c r="C234" s="18" t="str">
        <f t="shared" si="59"/>
        <v>match</v>
      </c>
      <c r="D234" s="17" t="s">
        <v>1586</v>
      </c>
      <c r="E234" s="19">
        <v>6.0324109999999997</v>
      </c>
      <c r="F234" s="19">
        <v>53.250515</v>
      </c>
      <c r="G234" s="20" t="str">
        <f t="shared" si="52"/>
        <v>Buismast</v>
      </c>
      <c r="H234" s="20" t="str">
        <f t="shared" si="60"/>
        <v>Derden</v>
      </c>
      <c r="I234" s="20" t="str">
        <f t="shared" si="53"/>
        <v>Cellnex</v>
      </c>
      <c r="J234" s="20">
        <f t="shared" si="54"/>
        <v>0</v>
      </c>
      <c r="K234" s="20" t="str">
        <f t="shared" si="55"/>
        <v>NE003RD0157</v>
      </c>
      <c r="L234" s="20" t="str">
        <f t="shared" si="48"/>
        <v>1024</v>
      </c>
      <c r="M234" s="20" t="str">
        <f t="shared" si="49"/>
        <v>Vogelzang</v>
      </c>
      <c r="N234" s="20" t="str">
        <f t="shared" si="50"/>
        <v>9271 GC</v>
      </c>
      <c r="O234" s="20" t="str">
        <f t="shared" si="51"/>
        <v>Zwaagwesteinde</v>
      </c>
      <c r="P234" s="20" t="s">
        <v>2324</v>
      </c>
      <c r="R234" s="20">
        <f t="shared" si="56"/>
        <v>30.5</v>
      </c>
    </row>
    <row r="235" spans="1:18" s="20" customFormat="1" x14ac:dyDescent="0.2">
      <c r="A235" s="17" t="s">
        <v>1591</v>
      </c>
      <c r="B235" s="18" t="str">
        <f t="shared" si="46"/>
        <v>Z00278010A</v>
      </c>
      <c r="C235" s="18" t="str">
        <f t="shared" si="59"/>
        <v>match</v>
      </c>
      <c r="D235" s="17" t="s">
        <v>1592</v>
      </c>
      <c r="E235" s="19">
        <v>6.3922189999999999</v>
      </c>
      <c r="F235" s="19">
        <v>53.243104000000002</v>
      </c>
      <c r="G235" s="20" t="str">
        <f t="shared" si="52"/>
        <v>Greenfield</v>
      </c>
      <c r="H235" s="20" t="str">
        <f t="shared" si="60"/>
        <v>Derden</v>
      </c>
      <c r="I235" s="20" t="str">
        <f t="shared" si="53"/>
        <v>Cellnex</v>
      </c>
      <c r="J235" s="20">
        <f t="shared" si="54"/>
        <v>0</v>
      </c>
      <c r="K235" s="20" t="str">
        <f t="shared" si="55"/>
        <v>NE003RD0151</v>
      </c>
      <c r="L235" s="20" t="str">
        <f t="shared" si="48"/>
        <v>5954</v>
      </c>
      <c r="M235" s="20" t="str">
        <f t="shared" si="49"/>
        <v>Brilweg 22A</v>
      </c>
      <c r="N235" s="20" t="str">
        <f t="shared" si="50"/>
        <v>9805 TE</v>
      </c>
      <c r="O235" s="20" t="str">
        <f t="shared" si="51"/>
        <v>Zuidhorn</v>
      </c>
      <c r="P235" s="20" t="s">
        <v>2324</v>
      </c>
      <c r="R235" s="20">
        <f t="shared" si="56"/>
        <v>28.7</v>
      </c>
    </row>
    <row r="236" spans="1:18" s="20" customFormat="1" x14ac:dyDescent="0.2">
      <c r="A236" s="17" t="s">
        <v>1597</v>
      </c>
      <c r="B236" s="18" t="str">
        <f t="shared" si="46"/>
        <v>Z00376510A</v>
      </c>
      <c r="C236" s="18" t="str">
        <f t="shared" si="59"/>
        <v>match</v>
      </c>
      <c r="D236" s="17" t="s">
        <v>1598</v>
      </c>
      <c r="E236" s="19">
        <v>6.6018239999999997</v>
      </c>
      <c r="F236" s="19">
        <v>53.198019000000002</v>
      </c>
      <c r="G236" s="20" t="str">
        <f t="shared" si="52"/>
        <v>Hoogspanningsmast</v>
      </c>
      <c r="H236" s="20" t="str">
        <f t="shared" si="60"/>
        <v>Derden</v>
      </c>
      <c r="I236" s="20" t="str">
        <f t="shared" si="53"/>
        <v>Novec</v>
      </c>
      <c r="J236" s="20" t="str">
        <f t="shared" si="54"/>
        <v>Centavos Investment</v>
      </c>
      <c r="K236" s="20" t="str">
        <f t="shared" si="55"/>
        <v>NE003RD0169</v>
      </c>
      <c r="L236" s="20" t="str">
        <f t="shared" si="48"/>
        <v>9466</v>
      </c>
      <c r="M236" s="20" t="str">
        <f t="shared" si="49"/>
        <v>Rouaanstraat 15 - HVP nr. 5</v>
      </c>
      <c r="N236" s="20" t="str">
        <f t="shared" si="50"/>
        <v>9723 CB</v>
      </c>
      <c r="O236" s="20" t="str">
        <f t="shared" si="51"/>
        <v>Groningen</v>
      </c>
      <c r="P236" s="20" t="s">
        <v>2324</v>
      </c>
      <c r="R236" s="20">
        <f t="shared" si="56"/>
        <v>27</v>
      </c>
    </row>
    <row r="237" spans="1:18" s="20" customFormat="1" x14ac:dyDescent="0.2">
      <c r="A237" s="17" t="s">
        <v>1603</v>
      </c>
      <c r="B237" s="18" t="str">
        <f t="shared" si="46"/>
        <v>Z00476610B</v>
      </c>
      <c r="C237" s="18" t="str">
        <f t="shared" si="59"/>
        <v>match</v>
      </c>
      <c r="D237" s="17" t="s">
        <v>1604</v>
      </c>
      <c r="E237" s="19">
        <v>6.777628</v>
      </c>
      <c r="F237" s="19">
        <v>53.159973000000001</v>
      </c>
      <c r="G237" s="20" t="str">
        <f t="shared" si="52"/>
        <v>Greenfield</v>
      </c>
      <c r="H237" s="20" t="str">
        <f t="shared" si="60"/>
        <v>Derden</v>
      </c>
      <c r="I237" s="20" t="str">
        <f t="shared" si="53"/>
        <v>Novec</v>
      </c>
      <c r="J237" s="20">
        <f t="shared" si="54"/>
        <v>0</v>
      </c>
      <c r="K237" s="20" t="str">
        <f t="shared" si="55"/>
        <v>NE003RD0040</v>
      </c>
      <c r="L237" s="20" t="str">
        <f t="shared" si="48"/>
        <v>4875</v>
      </c>
      <c r="M237" s="20" t="str">
        <f t="shared" si="49"/>
        <v>Middenstraat 5</v>
      </c>
      <c r="N237" s="20" t="str">
        <f t="shared" si="50"/>
        <v>9611 KE</v>
      </c>
      <c r="O237" s="20" t="str">
        <f t="shared" si="51"/>
        <v>Sappemeer</v>
      </c>
      <c r="P237" s="20" t="s">
        <v>2324</v>
      </c>
      <c r="R237" s="20">
        <f t="shared" si="56"/>
        <v>28.6</v>
      </c>
    </row>
    <row r="238" spans="1:18" s="20" customFormat="1" x14ac:dyDescent="0.2">
      <c r="A238" s="17" t="s">
        <v>1610</v>
      </c>
      <c r="B238" s="18" t="str">
        <f t="shared" si="46"/>
        <v>Z00476710A</v>
      </c>
      <c r="C238" s="18" t="str">
        <f t="shared" si="59"/>
        <v>match</v>
      </c>
      <c r="D238" s="17" t="s">
        <v>1611</v>
      </c>
      <c r="E238" s="19">
        <v>6.8830140000000002</v>
      </c>
      <c r="F238" s="19">
        <v>53.162399999999998</v>
      </c>
      <c r="G238" s="20" t="str">
        <f t="shared" si="52"/>
        <v>Greenfield</v>
      </c>
      <c r="H238" s="20" t="str">
        <f t="shared" si="60"/>
        <v>Derden</v>
      </c>
      <c r="I238" s="20" t="str">
        <f t="shared" si="53"/>
        <v>Novec</v>
      </c>
      <c r="J238" s="20">
        <f t="shared" si="54"/>
        <v>0</v>
      </c>
      <c r="K238" s="20" t="str">
        <f t="shared" si="55"/>
        <v>NE003RD0039</v>
      </c>
      <c r="L238" s="20" t="str">
        <f t="shared" si="48"/>
        <v>2582</v>
      </c>
      <c r="M238" s="20" t="str">
        <f t="shared" si="49"/>
        <v>Industrieweg 2</v>
      </c>
      <c r="N238" s="20" t="str">
        <f t="shared" si="50"/>
        <v>9636 DB</v>
      </c>
      <c r="O238" s="20" t="str">
        <f t="shared" si="51"/>
        <v>Zuidbroek</v>
      </c>
      <c r="P238" s="20" t="s">
        <v>2324</v>
      </c>
      <c r="R238" s="20">
        <f t="shared" si="56"/>
        <v>24</v>
      </c>
    </row>
    <row r="239" spans="1:18" s="20" customFormat="1" x14ac:dyDescent="0.2">
      <c r="A239" s="17" t="s">
        <v>1616</v>
      </c>
      <c r="B239" s="18" t="str">
        <f t="shared" si="46"/>
        <v>Z00576810C</v>
      </c>
      <c r="C239" s="18" t="str">
        <f t="shared" si="59"/>
        <v>match</v>
      </c>
      <c r="D239" s="17" t="s">
        <v>1617</v>
      </c>
      <c r="E239" s="19">
        <v>7.0471029999999999</v>
      </c>
      <c r="F239" s="19">
        <v>53.136676999999999</v>
      </c>
      <c r="G239" s="20" t="str">
        <f t="shared" si="52"/>
        <v>Greenfield</v>
      </c>
      <c r="H239" s="20" t="str">
        <f t="shared" si="60"/>
        <v>Derden</v>
      </c>
      <c r="I239" s="20" t="str">
        <f t="shared" si="53"/>
        <v>Cellnex</v>
      </c>
      <c r="J239" s="20">
        <f t="shared" si="54"/>
        <v>0</v>
      </c>
      <c r="K239" s="20" t="str">
        <f t="shared" si="55"/>
        <v>NE003RD0033</v>
      </c>
      <c r="L239" s="20" t="str">
        <f t="shared" si="48"/>
        <v>2540</v>
      </c>
      <c r="M239" s="20" t="str">
        <f t="shared" si="49"/>
        <v>M.J. van Olmstraat</v>
      </c>
      <c r="N239" s="20" t="str">
        <f t="shared" si="50"/>
        <v>9672 AE</v>
      </c>
      <c r="O239" s="20" t="str">
        <f t="shared" si="51"/>
        <v>Winschoten</v>
      </c>
      <c r="P239" s="20" t="s">
        <v>2324</v>
      </c>
      <c r="R239" s="20">
        <f t="shared" si="56"/>
        <v>35</v>
      </c>
    </row>
    <row r="240" spans="1:18" s="20" customFormat="1" x14ac:dyDescent="0.2">
      <c r="A240" s="17" t="s">
        <v>1622</v>
      </c>
      <c r="B240" s="18" t="str">
        <f t="shared" si="46"/>
        <v>Z00576910B</v>
      </c>
      <c r="C240" s="18" t="str">
        <f t="shared" si="59"/>
        <v>match</v>
      </c>
      <c r="D240" s="17" t="s">
        <v>1623</v>
      </c>
      <c r="E240" s="19">
        <v>7.1746400000000001</v>
      </c>
      <c r="F240" s="19">
        <v>53.173437999999997</v>
      </c>
      <c r="G240" s="20" t="str">
        <f t="shared" si="52"/>
        <v>Greenfield</v>
      </c>
      <c r="H240" s="20" t="str">
        <f t="shared" si="60"/>
        <v>Derden</v>
      </c>
      <c r="I240" s="20" t="str">
        <f t="shared" si="53"/>
        <v>Cellnex</v>
      </c>
      <c r="J240" s="20">
        <f t="shared" si="54"/>
        <v>0</v>
      </c>
      <c r="K240" s="20" t="str">
        <f t="shared" si="55"/>
        <v>NE003RD0043</v>
      </c>
      <c r="L240" s="20" t="str">
        <f t="shared" si="48"/>
        <v>2578</v>
      </c>
      <c r="M240" s="20" t="str">
        <f t="shared" si="49"/>
        <v>Nutslaan</v>
      </c>
      <c r="N240" s="20" t="str">
        <f t="shared" si="50"/>
        <v>9696 XT</v>
      </c>
      <c r="O240" s="20" t="str">
        <f t="shared" si="51"/>
        <v>Nieuweschans (Hamdijk)</v>
      </c>
      <c r="P240" s="20" t="s">
        <v>2324</v>
      </c>
      <c r="R240" s="20">
        <f t="shared" si="56"/>
        <v>26.4</v>
      </c>
    </row>
    <row r="241" spans="1:18" s="20" customFormat="1" x14ac:dyDescent="0.2">
      <c r="A241" s="17" t="s">
        <v>1629</v>
      </c>
      <c r="B241" s="18" t="str">
        <f t="shared" si="46"/>
        <v>Z00776010C</v>
      </c>
      <c r="C241" s="18" t="str">
        <f t="shared" si="59"/>
        <v>match</v>
      </c>
      <c r="D241" s="17" t="s">
        <v>1630</v>
      </c>
      <c r="E241" s="19">
        <v>6.527825</v>
      </c>
      <c r="F241" s="19">
        <v>53.314624999999999</v>
      </c>
      <c r="G241" s="20" t="str">
        <f t="shared" si="52"/>
        <v>Greenfield</v>
      </c>
      <c r="H241" s="20" t="str">
        <f t="shared" si="60"/>
        <v>Derden</v>
      </c>
      <c r="I241" s="20" t="str">
        <f t="shared" si="53"/>
        <v>Cellnex</v>
      </c>
      <c r="J241" s="20">
        <f t="shared" si="54"/>
        <v>0</v>
      </c>
      <c r="K241" s="20" t="str">
        <f t="shared" si="55"/>
        <v>NE003RD0035</v>
      </c>
      <c r="L241" s="20" t="str">
        <f t="shared" si="48"/>
        <v>3282</v>
      </c>
      <c r="M241" s="20" t="str">
        <f t="shared" si="49"/>
        <v>Winsummerstraatweg t.o. 6</v>
      </c>
      <c r="N241" s="20" t="str">
        <f t="shared" si="50"/>
        <v>9951 TK</v>
      </c>
      <c r="O241" s="20" t="str">
        <f t="shared" si="51"/>
        <v>Winsum</v>
      </c>
      <c r="P241" s="20" t="s">
        <v>2324</v>
      </c>
      <c r="R241" s="20">
        <f t="shared" si="56"/>
        <v>24.1</v>
      </c>
    </row>
    <row r="242" spans="1:18" s="20" customFormat="1" x14ac:dyDescent="0.2">
      <c r="A242" s="17" t="s">
        <v>1635</v>
      </c>
      <c r="B242" s="18" t="str">
        <f t="shared" si="46"/>
        <v>Z00776110C</v>
      </c>
      <c r="C242" s="18" t="str">
        <f t="shared" si="59"/>
        <v>match</v>
      </c>
      <c r="D242" s="17" t="s">
        <v>1636</v>
      </c>
      <c r="E242" s="19">
        <v>6.634735</v>
      </c>
      <c r="F242" s="19">
        <v>53.402110999999998</v>
      </c>
      <c r="G242" s="20" t="str">
        <f t="shared" si="52"/>
        <v>Greenfield</v>
      </c>
      <c r="H242" s="20" t="str">
        <f t="shared" si="60"/>
        <v>Derden</v>
      </c>
      <c r="I242" s="20" t="str">
        <f t="shared" si="53"/>
        <v>KPN</v>
      </c>
      <c r="J242" s="20" t="str">
        <f t="shared" si="54"/>
        <v>Particuier</v>
      </c>
      <c r="K242" s="20" t="str">
        <f t="shared" si="55"/>
        <v>NE003RD0018</v>
      </c>
      <c r="L242" s="20" t="str">
        <f t="shared" si="48"/>
        <v>3284</v>
      </c>
      <c r="M242" s="20" t="str">
        <f t="shared" si="49"/>
        <v>Munnikenweg 1</v>
      </c>
      <c r="N242" s="20" t="str">
        <f t="shared" si="50"/>
        <v>9981 NN</v>
      </c>
      <c r="O242" s="20" t="str">
        <f t="shared" si="51"/>
        <v>Uithuizen (Eemsmond)</v>
      </c>
      <c r="P242" s="20" t="s">
        <v>2324</v>
      </c>
      <c r="R242" s="20">
        <f t="shared" si="56"/>
        <v>23.7</v>
      </c>
    </row>
    <row r="243" spans="1:18" s="20" customFormat="1" x14ac:dyDescent="0.2">
      <c r="A243" s="17" t="s">
        <v>1642</v>
      </c>
      <c r="B243" s="18" t="str">
        <f t="shared" si="46"/>
        <v>Z00877110A</v>
      </c>
      <c r="C243" s="18" t="str">
        <f t="shared" si="59"/>
        <v>match</v>
      </c>
      <c r="D243" s="17" t="s">
        <v>1643</v>
      </c>
      <c r="E243" s="19">
        <v>5.4236199999999997</v>
      </c>
      <c r="F243" s="19">
        <v>52.946966000000003</v>
      </c>
      <c r="G243" s="20" t="str">
        <f t="shared" si="52"/>
        <v>Greenfield</v>
      </c>
      <c r="H243" s="20" t="str">
        <f t="shared" si="60"/>
        <v>NS</v>
      </c>
      <c r="I243" s="20" t="str">
        <f t="shared" si="53"/>
        <v>KPN (mast)</v>
      </c>
      <c r="J243" s="20" t="str">
        <f t="shared" si="54"/>
        <v>NS Vastgoed BV</v>
      </c>
      <c r="K243" s="20" t="str">
        <f t="shared" si="55"/>
        <v>NE003RD0235</v>
      </c>
      <c r="L243" s="20" t="str">
        <f t="shared" si="48"/>
        <v>9454</v>
      </c>
      <c r="M243" s="20" t="str">
        <f t="shared" si="49"/>
        <v>Stationsweg Liewe Klazes Leane</v>
      </c>
      <c r="N243" s="20" t="str">
        <f t="shared" si="50"/>
        <v>8713 JX</v>
      </c>
      <c r="O243" s="20" t="str">
        <f t="shared" si="51"/>
        <v>Hindeloopen</v>
      </c>
      <c r="P243" s="20" t="s">
        <v>2324</v>
      </c>
      <c r="R243" s="20">
        <f t="shared" si="56"/>
        <v>26.4</v>
      </c>
    </row>
    <row r="244" spans="1:18" s="20" customFormat="1" x14ac:dyDescent="0.2">
      <c r="A244" s="17" t="s">
        <v>1648</v>
      </c>
      <c r="B244" s="18" t="str">
        <f t="shared" si="46"/>
        <v>Z00877210A</v>
      </c>
      <c r="C244" s="18" t="str">
        <f t="shared" si="59"/>
        <v>match</v>
      </c>
      <c r="D244" s="17" t="s">
        <v>1649</v>
      </c>
      <c r="E244" s="19">
        <v>5.4862000000000002</v>
      </c>
      <c r="F244" s="19">
        <v>53.000039999999998</v>
      </c>
      <c r="G244" s="20" t="str">
        <f t="shared" si="52"/>
        <v>Silo</v>
      </c>
      <c r="H244" s="20" t="str">
        <f t="shared" si="60"/>
        <v>Derden</v>
      </c>
      <c r="I244" s="20" t="str">
        <f t="shared" si="53"/>
        <v>Single site landlord</v>
      </c>
      <c r="J244" s="20" t="str">
        <f t="shared" si="54"/>
        <v>Particulier</v>
      </c>
      <c r="K244" s="20" t="str">
        <f t="shared" si="55"/>
        <v>NE003RD0137</v>
      </c>
      <c r="L244" s="20" t="str">
        <f t="shared" si="48"/>
        <v>9403</v>
      </c>
      <c r="M244" s="20" t="str">
        <f t="shared" si="49"/>
        <v>Idserdaweg 18</v>
      </c>
      <c r="N244" s="20" t="str">
        <f t="shared" si="50"/>
        <v>8762 PM</v>
      </c>
      <c r="O244" s="20" t="str">
        <f t="shared" si="51"/>
        <v>Hieslum / Idserdaburen</v>
      </c>
      <c r="P244" s="20" t="s">
        <v>2324</v>
      </c>
      <c r="R244" s="20">
        <f t="shared" si="56"/>
        <v>16.600000000000001</v>
      </c>
    </row>
    <row r="245" spans="1:18" s="20" customFormat="1" x14ac:dyDescent="0.2">
      <c r="A245" s="17" t="s">
        <v>1655</v>
      </c>
      <c r="B245" s="18" t="str">
        <f t="shared" si="46"/>
        <v>Z00877310A</v>
      </c>
      <c r="C245" s="18" t="str">
        <f t="shared" si="59"/>
        <v>match</v>
      </c>
      <c r="D245" s="17" t="s">
        <v>1656</v>
      </c>
      <c r="E245" s="19">
        <v>5.6516900000000003</v>
      </c>
      <c r="F245" s="19">
        <v>53.036624000000003</v>
      </c>
      <c r="G245" s="20" t="str">
        <f t="shared" si="52"/>
        <v>Greenfield</v>
      </c>
      <c r="H245" s="20" t="str">
        <f t="shared" si="60"/>
        <v>Derden</v>
      </c>
      <c r="I245" s="20" t="str">
        <f t="shared" si="53"/>
        <v>Cellnex</v>
      </c>
      <c r="J245" s="20">
        <f t="shared" si="54"/>
        <v>0</v>
      </c>
      <c r="K245" s="20" t="str">
        <f t="shared" si="55"/>
        <v>NE003RD0037</v>
      </c>
      <c r="L245" s="20" t="str">
        <f t="shared" si="48"/>
        <v>2505</v>
      </c>
      <c r="M245" s="20" t="str">
        <f t="shared" si="49"/>
        <v>Oude Dijk 17</v>
      </c>
      <c r="N245" s="20" t="str">
        <f t="shared" si="50"/>
        <v>8602 XW</v>
      </c>
      <c r="O245" s="20" t="str">
        <f t="shared" si="51"/>
        <v>Sneek</v>
      </c>
      <c r="P245" s="20" t="s">
        <v>2324</v>
      </c>
      <c r="R245" s="20">
        <f t="shared" si="56"/>
        <v>31</v>
      </c>
    </row>
    <row r="246" spans="1:18" s="20" customFormat="1" x14ac:dyDescent="0.2">
      <c r="A246" s="17" t="s">
        <v>1661</v>
      </c>
      <c r="B246" s="18" t="str">
        <f t="shared" si="46"/>
        <v>Z00877410A</v>
      </c>
      <c r="C246" s="18" t="str">
        <f t="shared" si="59"/>
        <v>match</v>
      </c>
      <c r="D246" s="17" t="s">
        <v>1662</v>
      </c>
      <c r="E246" s="19">
        <v>5.6957649999999997</v>
      </c>
      <c r="F246" s="19">
        <v>53.112958999999996</v>
      </c>
      <c r="G246" s="20" t="str">
        <f t="shared" si="52"/>
        <v>Windmolen</v>
      </c>
      <c r="H246" s="20" t="str">
        <f t="shared" si="60"/>
        <v>Derden</v>
      </c>
      <c r="I246" s="20" t="str">
        <f t="shared" si="53"/>
        <v>Single site landlord</v>
      </c>
      <c r="J246" s="20" t="str">
        <f t="shared" si="54"/>
        <v>Stichting windturbine de twa dorpen</v>
      </c>
      <c r="K246" s="20" t="str">
        <f t="shared" si="55"/>
        <v>NE003RD0115</v>
      </c>
      <c r="L246" s="20" t="str">
        <f t="shared" si="48"/>
        <v>9402</v>
      </c>
      <c r="M246" s="20" t="str">
        <f t="shared" si="49"/>
        <v>Bessens 14</v>
      </c>
      <c r="N246" s="20" t="str">
        <f t="shared" si="50"/>
        <v>8637 VG</v>
      </c>
      <c r="O246" s="20" t="str">
        <f t="shared" si="51"/>
        <v>Wieuwerd</v>
      </c>
      <c r="P246" s="20" t="s">
        <v>2324</v>
      </c>
      <c r="R246" s="20">
        <f t="shared" si="56"/>
        <v>20</v>
      </c>
    </row>
    <row r="247" spans="1:18" s="20" customFormat="1" x14ac:dyDescent="0.2">
      <c r="A247" s="17" t="s">
        <v>1667</v>
      </c>
      <c r="B247" s="18" t="str">
        <f t="shared" si="46"/>
        <v>Z01177510B</v>
      </c>
      <c r="C247" s="18" t="str">
        <f t="shared" si="59"/>
        <v>match</v>
      </c>
      <c r="D247" s="17" t="s">
        <v>1668</v>
      </c>
      <c r="E247" s="19">
        <v>6.6252040000000001</v>
      </c>
      <c r="F247" s="19">
        <v>53.164651999999997</v>
      </c>
      <c r="G247" s="20" t="str">
        <f t="shared" si="52"/>
        <v>Greenfield</v>
      </c>
      <c r="H247" s="20" t="str">
        <f t="shared" si="60"/>
        <v>Derden</v>
      </c>
      <c r="I247" s="20" t="str">
        <f t="shared" si="53"/>
        <v>T-Mobile</v>
      </c>
      <c r="J247" s="20">
        <f t="shared" si="54"/>
        <v>0</v>
      </c>
      <c r="K247" s="20" t="str">
        <f t="shared" si="55"/>
        <v>NE003RD0112</v>
      </c>
      <c r="L247" s="20" t="str">
        <f t="shared" si="48"/>
        <v>7730</v>
      </c>
      <c r="M247" s="20" t="str">
        <f t="shared" si="49"/>
        <v>Felland 1</v>
      </c>
      <c r="N247" s="20" t="str">
        <f t="shared" si="50"/>
        <v>9753 TA</v>
      </c>
      <c r="O247" s="20" t="str">
        <f t="shared" si="51"/>
        <v>Haren</v>
      </c>
      <c r="P247" s="20" t="s">
        <v>2324</v>
      </c>
      <c r="R247" s="20">
        <f t="shared" si="56"/>
        <v>24</v>
      </c>
    </row>
    <row r="248" spans="1:18" s="20" customFormat="1" x14ac:dyDescent="0.2">
      <c r="A248" s="17" t="s">
        <v>1673</v>
      </c>
      <c r="B248" s="18" t="str">
        <f t="shared" si="46"/>
        <v>Z01177610A</v>
      </c>
      <c r="C248" s="18" t="str">
        <f t="shared" si="59"/>
        <v>match</v>
      </c>
      <c r="D248" s="17" t="s">
        <v>1675</v>
      </c>
      <c r="E248" s="19">
        <v>6.6303299999999998</v>
      </c>
      <c r="F248" s="19">
        <v>53.081026999999999</v>
      </c>
      <c r="G248" s="20" t="str">
        <f t="shared" si="52"/>
        <v>Greenfield</v>
      </c>
      <c r="H248" s="20" t="str">
        <f t="shared" si="60"/>
        <v>Derden</v>
      </c>
      <c r="I248" s="20" t="e">
        <f t="shared" si="53"/>
        <v>#N/A</v>
      </c>
      <c r="J248" s="20" t="e">
        <f t="shared" si="54"/>
        <v>#N/A</v>
      </c>
      <c r="K248" s="20" t="str">
        <f t="shared" si="55"/>
        <v>NE003RD0221</v>
      </c>
      <c r="L248" s="20" t="str">
        <f t="shared" si="48"/>
        <v>9357</v>
      </c>
      <c r="M248" s="20" t="str">
        <f t="shared" si="49"/>
        <v>Zuidlaarderweg 33</v>
      </c>
      <c r="N248" s="20" t="str">
        <f t="shared" si="50"/>
        <v>9482 TV</v>
      </c>
      <c r="O248" s="20" t="str">
        <f t="shared" si="51"/>
        <v>Tynaarlo</v>
      </c>
      <c r="P248" s="20" t="s">
        <v>2324</v>
      </c>
      <c r="R248" s="20">
        <f t="shared" si="56"/>
        <v>38.5</v>
      </c>
    </row>
    <row r="249" spans="1:18" s="20" customFormat="1" x14ac:dyDescent="0.2">
      <c r="A249" s="17" t="s">
        <v>1680</v>
      </c>
      <c r="B249" s="18" t="str">
        <f t="shared" si="46"/>
        <v>Z01177710C</v>
      </c>
      <c r="C249" s="18" t="str">
        <f t="shared" si="59"/>
        <v>match</v>
      </c>
      <c r="D249" s="17" t="s">
        <v>1681</v>
      </c>
      <c r="E249" s="19">
        <v>6.5703973500000004</v>
      </c>
      <c r="F249" s="19">
        <v>52.987001749999997</v>
      </c>
      <c r="G249" s="20" t="str">
        <f t="shared" si="52"/>
        <v>Rooftop</v>
      </c>
      <c r="H249" s="20" t="str">
        <f t="shared" si="60"/>
        <v>Derden</v>
      </c>
      <c r="I249" s="20" t="str">
        <f t="shared" si="53"/>
        <v>Single site landlord</v>
      </c>
      <c r="J249" s="20" t="str">
        <f t="shared" si="54"/>
        <v>Coöp Ver. Serviceflat de Anemoon</v>
      </c>
      <c r="K249" s="20" t="str">
        <f t="shared" si="55"/>
        <v>NE003RD0128</v>
      </c>
      <c r="L249" s="20" t="str">
        <f t="shared" si="48"/>
        <v>5755</v>
      </c>
      <c r="M249" s="20" t="str">
        <f t="shared" si="49"/>
        <v>Anemoonstraat 47-195</v>
      </c>
      <c r="N249" s="20" t="str">
        <f t="shared" si="50"/>
        <v>9404 RB</v>
      </c>
      <c r="O249" s="20" t="str">
        <f t="shared" si="51"/>
        <v>Assen</v>
      </c>
      <c r="P249" s="20" t="s">
        <v>2324</v>
      </c>
      <c r="R249" s="20">
        <f t="shared" si="56"/>
        <v>28.2</v>
      </c>
    </row>
    <row r="250" spans="1:18" s="20" customFormat="1" x14ac:dyDescent="0.2">
      <c r="A250" s="17" t="s">
        <v>1686</v>
      </c>
      <c r="B250" s="18" t="str">
        <f t="shared" si="46"/>
        <v>Z01180810A</v>
      </c>
      <c r="C250" s="18" t="str">
        <f t="shared" si="59"/>
        <v>match</v>
      </c>
      <c r="D250" s="17" t="s">
        <v>1687</v>
      </c>
      <c r="E250" s="19">
        <v>6.1892839999999998</v>
      </c>
      <c r="F250" s="19">
        <v>52.694608000000002</v>
      </c>
      <c r="G250" s="20" t="str">
        <f t="shared" si="52"/>
        <v>Greenfield</v>
      </c>
      <c r="H250" s="20" t="str">
        <f t="shared" si="60"/>
        <v>Derden</v>
      </c>
      <c r="I250" s="20" t="str">
        <f t="shared" si="53"/>
        <v>Cellnex</v>
      </c>
      <c r="J250" s="20">
        <f t="shared" si="54"/>
        <v>0</v>
      </c>
      <c r="K250" s="20" t="str">
        <f t="shared" si="55"/>
        <v>AD003S7215E</v>
      </c>
      <c r="L250" s="20" t="str">
        <f t="shared" si="48"/>
        <v>0632</v>
      </c>
      <c r="M250" s="20" t="str">
        <f t="shared" si="49"/>
        <v>Weerddwarsstraat 2</v>
      </c>
      <c r="N250" s="20" t="str">
        <f t="shared" si="50"/>
        <v>7941 XM</v>
      </c>
      <c r="O250" s="20" t="str">
        <f t="shared" si="51"/>
        <v>Meppel</v>
      </c>
      <c r="P250" s="20" t="s">
        <v>2324</v>
      </c>
      <c r="R250" s="20">
        <f t="shared" si="56"/>
        <v>31.5</v>
      </c>
    </row>
    <row r="251" spans="1:18" s="20" customFormat="1" x14ac:dyDescent="0.2">
      <c r="A251" s="17" t="s">
        <v>1693</v>
      </c>
      <c r="B251" s="18" t="str">
        <f t="shared" si="46"/>
        <v>Z01180910A</v>
      </c>
      <c r="C251" s="18" t="str">
        <f t="shared" si="59"/>
        <v>match</v>
      </c>
      <c r="D251" s="17" t="s">
        <v>1694</v>
      </c>
      <c r="E251" s="19">
        <v>6.1244490000000003</v>
      </c>
      <c r="F251" s="19">
        <v>52.787542000000002</v>
      </c>
      <c r="G251" s="20" t="str">
        <f t="shared" si="52"/>
        <v>Buismast</v>
      </c>
      <c r="H251" s="20" t="str">
        <f t="shared" si="60"/>
        <v>Derden</v>
      </c>
      <c r="I251" s="20" t="str">
        <f t="shared" si="53"/>
        <v>Cellnex</v>
      </c>
      <c r="J251" s="20">
        <f t="shared" si="54"/>
        <v>0</v>
      </c>
      <c r="K251" s="20" t="str">
        <f t="shared" si="55"/>
        <v>AD003S7219E</v>
      </c>
      <c r="L251" s="20" t="str">
        <f t="shared" si="48"/>
        <v>0635</v>
      </c>
      <c r="M251" s="20" t="str">
        <f t="shared" si="49"/>
        <v>Bentingestraat 16</v>
      </c>
      <c r="N251" s="20" t="str">
        <f t="shared" si="50"/>
        <v>8331 DE</v>
      </c>
      <c r="O251" s="20" t="str">
        <f t="shared" si="51"/>
        <v>Steenwijk</v>
      </c>
      <c r="P251" s="20" t="s">
        <v>2324</v>
      </c>
      <c r="R251" s="20">
        <f t="shared" si="56"/>
        <v>41.7</v>
      </c>
    </row>
    <row r="252" spans="1:18" s="20" customFormat="1" x14ac:dyDescent="0.2">
      <c r="A252" s="17" t="s">
        <v>1700</v>
      </c>
      <c r="B252" s="18" t="str">
        <f t="shared" si="46"/>
        <v>Z01181010A</v>
      </c>
      <c r="C252" s="18" t="str">
        <f t="shared" si="59"/>
        <v>match</v>
      </c>
      <c r="D252" s="17" t="s">
        <v>1701</v>
      </c>
      <c r="E252" s="19">
        <v>6.0464140000000004</v>
      </c>
      <c r="F252" s="19">
        <v>52.845115999999997</v>
      </c>
      <c r="G252" s="20" t="str">
        <f t="shared" si="52"/>
        <v>Greenfield</v>
      </c>
      <c r="H252" s="20" t="str">
        <f t="shared" si="60"/>
        <v>Derden</v>
      </c>
      <c r="I252" s="20" t="str">
        <f t="shared" si="53"/>
        <v>Vodafone</v>
      </c>
      <c r="J252" s="20">
        <f t="shared" si="54"/>
        <v>0</v>
      </c>
      <c r="K252" s="20" t="str">
        <f t="shared" si="55"/>
        <v>AD003S7218E</v>
      </c>
      <c r="L252" s="20" t="str">
        <f t="shared" si="48"/>
        <v>6957</v>
      </c>
      <c r="M252" s="20" t="str">
        <f t="shared" si="49"/>
        <v>Spoorlaan / Pepergaweg A32</v>
      </c>
      <c r="N252" s="20" t="str">
        <f t="shared" si="50"/>
        <v>8396 GW</v>
      </c>
      <c r="O252" s="20" t="str">
        <f t="shared" si="51"/>
        <v>De Blesse</v>
      </c>
      <c r="P252" s="20" t="s">
        <v>2324</v>
      </c>
      <c r="R252" s="20">
        <f t="shared" si="56"/>
        <v>30.4</v>
      </c>
    </row>
    <row r="253" spans="1:18" s="20" customFormat="1" x14ac:dyDescent="0.2">
      <c r="A253" s="17" t="s">
        <v>1707</v>
      </c>
      <c r="B253" s="18" t="str">
        <f t="shared" si="46"/>
        <v>Z01181110C</v>
      </c>
      <c r="C253" s="18" t="str">
        <f t="shared" si="59"/>
        <v>match</v>
      </c>
      <c r="D253" s="17" t="s">
        <v>1708</v>
      </c>
      <c r="E253" s="19">
        <v>5.9303739999999996</v>
      </c>
      <c r="F253" s="19">
        <v>52.945000999999998</v>
      </c>
      <c r="G253" s="20" t="str">
        <f t="shared" si="52"/>
        <v>Greenfield</v>
      </c>
      <c r="H253" s="20" t="str">
        <f t="shared" si="60"/>
        <v>Derden</v>
      </c>
      <c r="I253" s="20" t="str">
        <f t="shared" si="53"/>
        <v>T-Mobile</v>
      </c>
      <c r="J253" s="20">
        <f t="shared" si="54"/>
        <v>0</v>
      </c>
      <c r="K253" s="20" t="str">
        <f t="shared" si="55"/>
        <v>NE003RD0193</v>
      </c>
      <c r="L253" s="20" t="str">
        <f t="shared" si="48"/>
        <v>9364</v>
      </c>
      <c r="M253" s="20" t="str">
        <f t="shared" si="49"/>
        <v>De Zanden 1</v>
      </c>
      <c r="N253" s="20" t="str">
        <f t="shared" si="50"/>
        <v>8445 RS</v>
      </c>
      <c r="O253" s="20" t="str">
        <f t="shared" si="51"/>
        <v>Heerenveen</v>
      </c>
      <c r="P253" s="20" t="s">
        <v>2324</v>
      </c>
      <c r="R253" s="20">
        <f t="shared" si="56"/>
        <v>27.1</v>
      </c>
    </row>
    <row r="254" spans="1:18" s="20" customFormat="1" x14ac:dyDescent="0.2">
      <c r="A254" s="17" t="s">
        <v>1714</v>
      </c>
      <c r="B254" s="18" t="str">
        <f t="shared" si="46"/>
        <v>Z01181210A</v>
      </c>
      <c r="C254" s="18" t="str">
        <f t="shared" si="59"/>
        <v>match</v>
      </c>
      <c r="D254" s="17" t="s">
        <v>2343</v>
      </c>
      <c r="E254" s="19">
        <v>5.8275769999999998</v>
      </c>
      <c r="F254" s="19">
        <v>53.083412000000003</v>
      </c>
      <c r="G254" s="20" t="str">
        <f t="shared" si="52"/>
        <v>Greenfield</v>
      </c>
      <c r="H254" s="20" t="str">
        <f t="shared" si="60"/>
        <v>Derden</v>
      </c>
      <c r="I254" s="20" t="str">
        <f t="shared" si="53"/>
        <v>Cellnex</v>
      </c>
      <c r="J254" s="20">
        <f t="shared" si="54"/>
        <v>0</v>
      </c>
      <c r="K254" s="20" t="str">
        <f t="shared" si="55"/>
        <v>AD003S7216E</v>
      </c>
      <c r="L254" s="20" t="str">
        <f t="shared" si="48"/>
        <v>2174</v>
      </c>
      <c r="M254" s="20" t="str">
        <f t="shared" si="49"/>
        <v>Burstemedijk 1</v>
      </c>
      <c r="N254" s="20" t="str">
        <f t="shared" si="50"/>
        <v>9001 ZC</v>
      </c>
      <c r="O254" s="20" t="str">
        <f t="shared" si="51"/>
        <v>Grouw</v>
      </c>
      <c r="P254" s="20" t="s">
        <v>2324</v>
      </c>
      <c r="R254" s="20">
        <f t="shared" si="56"/>
        <v>33</v>
      </c>
    </row>
    <row r="255" spans="1:18" s="20" customFormat="1" x14ac:dyDescent="0.2">
      <c r="A255" s="17" t="s">
        <v>1721</v>
      </c>
      <c r="B255" s="18" t="str">
        <f t="shared" si="46"/>
        <v>Z01277810D</v>
      </c>
      <c r="C255" s="18" t="str">
        <f t="shared" si="59"/>
        <v>match</v>
      </c>
      <c r="D255" s="17" t="s">
        <v>1722</v>
      </c>
      <c r="E255" s="19">
        <v>6.5288760000000003</v>
      </c>
      <c r="F255" s="19">
        <v>52.867797000000003</v>
      </c>
      <c r="G255" s="20" t="str">
        <f t="shared" si="52"/>
        <v>Hoogspanningsmast</v>
      </c>
      <c r="H255" s="20" t="str">
        <f t="shared" si="60"/>
        <v>Derden</v>
      </c>
      <c r="I255" s="20" t="str">
        <f t="shared" si="53"/>
        <v>Novec</v>
      </c>
      <c r="J255" s="20" t="str">
        <f t="shared" si="54"/>
        <v>Protestante Gemeente Beilen_Hijken-Hoogh</v>
      </c>
      <c r="K255" s="20" t="str">
        <f t="shared" si="55"/>
        <v>NE003RD0255</v>
      </c>
      <c r="L255" s="20" t="str">
        <f t="shared" si="48"/>
        <v>9496</v>
      </c>
      <c r="M255" s="20" t="str">
        <f t="shared" si="49"/>
        <v>Alting 16 - HVP nr. 54</v>
      </c>
      <c r="N255" s="20" t="str">
        <f t="shared" si="50"/>
        <v>9411 XJ</v>
      </c>
      <c r="O255" s="20" t="str">
        <f t="shared" si="51"/>
        <v>Beilen</v>
      </c>
      <c r="P255" s="20" t="s">
        <v>2324</v>
      </c>
      <c r="R255" s="20">
        <f t="shared" si="56"/>
        <v>43.7</v>
      </c>
    </row>
    <row r="256" spans="1:18" s="20" customFormat="1" x14ac:dyDescent="0.2">
      <c r="A256" s="17" t="s">
        <v>1727</v>
      </c>
      <c r="B256" s="18" t="str">
        <f t="shared" ref="B256:B319" si="61">VLOOKUP(A256,sitesNAW,1,FALSE)</f>
        <v>Z01280710C</v>
      </c>
      <c r="C256" s="18" t="str">
        <f t="shared" si="59"/>
        <v>match</v>
      </c>
      <c r="D256" s="17" t="s">
        <v>1728</v>
      </c>
      <c r="E256" s="19">
        <v>6.3186299999999997</v>
      </c>
      <c r="F256" s="19">
        <v>52.696505000000002</v>
      </c>
      <c r="G256" s="20" t="str">
        <f t="shared" ref="G256:G319" si="62">VLOOKUP(A256,sitesNAW,8,FALSE)</f>
        <v>Greenfield</v>
      </c>
      <c r="H256" s="20" t="str">
        <f t="shared" si="60"/>
        <v>Derden</v>
      </c>
      <c r="I256" s="20" t="str">
        <f t="shared" si="53"/>
        <v>Novec</v>
      </c>
      <c r="J256" s="20">
        <f t="shared" si="54"/>
        <v>0</v>
      </c>
      <c r="K256" s="20" t="str">
        <f t="shared" ref="K256:K319" si="63">VLOOKUP(A256,sitesNAW,10,FALSE)</f>
        <v>NE003RD0118</v>
      </c>
      <c r="L256" s="20" t="str">
        <f t="shared" ref="L256:L319" si="64">VLOOKUP(A256,sitesNAW,11,FALSE)</f>
        <v>9358</v>
      </c>
      <c r="M256" s="20" t="str">
        <f t="shared" ref="M256:M319" si="65">VLOOKUP(A256,sitesNAW,12,FALSE)</f>
        <v>Sportlaan 1</v>
      </c>
      <c r="N256" s="20" t="str">
        <f t="shared" ref="N256:N319" si="66">VLOOKUP(A256,sitesNAW,13,FALSE)</f>
        <v>7958 SL</v>
      </c>
      <c r="O256" s="20" t="str">
        <f t="shared" ref="O256:O319" si="67">VLOOKUP(A256,sitesNAW,14,FALSE)</f>
        <v>Koekange</v>
      </c>
      <c r="P256" s="20" t="s">
        <v>2324</v>
      </c>
      <c r="R256" s="20">
        <f t="shared" si="56"/>
        <v>21.3</v>
      </c>
    </row>
    <row r="257" spans="1:18" s="20" customFormat="1" x14ac:dyDescent="0.2">
      <c r="A257" s="17" t="s">
        <v>1733</v>
      </c>
      <c r="B257" s="18" t="str">
        <f t="shared" si="61"/>
        <v>Z01377910B</v>
      </c>
      <c r="C257" s="18" t="str">
        <f t="shared" si="59"/>
        <v>match</v>
      </c>
      <c r="D257" s="17" t="s">
        <v>1734</v>
      </c>
      <c r="E257" s="19">
        <v>6.4737159999999996</v>
      </c>
      <c r="F257" s="19">
        <v>52.737763999999999</v>
      </c>
      <c r="G257" s="20" t="str">
        <f t="shared" si="62"/>
        <v>Hoogspanningsmast</v>
      </c>
      <c r="H257" s="20" t="str">
        <f t="shared" si="60"/>
        <v>Derden</v>
      </c>
      <c r="I257" s="20" t="str">
        <f t="shared" ref="I257:I320" si="68">VLOOKUP(A257,landlords,5,FALSE)</f>
        <v>Novec</v>
      </c>
      <c r="J257" s="20" t="str">
        <f t="shared" ref="J257:J320" si="69">VLOOKUP(A257,landlords,6,FALSE)</f>
        <v>Gemeente Hoogeveen</v>
      </c>
      <c r="K257" s="20" t="str">
        <f t="shared" si="63"/>
        <v>NE003RD0190</v>
      </c>
      <c r="L257" s="20" t="str">
        <f t="shared" si="64"/>
        <v>9473</v>
      </c>
      <c r="M257" s="20" t="str">
        <f t="shared" si="65"/>
        <v>Toldijk - HVP nr. 122</v>
      </c>
      <c r="N257" s="20" t="str">
        <f t="shared" si="66"/>
        <v>7901 TB</v>
      </c>
      <c r="O257" s="20" t="str">
        <f t="shared" si="67"/>
        <v>Hoogeveen</v>
      </c>
      <c r="P257" s="20" t="s">
        <v>2324</v>
      </c>
      <c r="R257" s="20">
        <f t="shared" ref="R257:R320" si="70">VLOOKUP(A257,sites,11,FALSE)</f>
        <v>39.799999999999997</v>
      </c>
    </row>
    <row r="258" spans="1:18" s="20" customFormat="1" x14ac:dyDescent="0.2">
      <c r="A258" s="17" t="s">
        <v>1739</v>
      </c>
      <c r="B258" s="18" t="str">
        <f t="shared" si="61"/>
        <v>Z01380610C</v>
      </c>
      <c r="C258" s="18" t="str">
        <f t="shared" si="59"/>
        <v>match</v>
      </c>
      <c r="D258" s="17" t="s">
        <v>1740</v>
      </c>
      <c r="E258" s="19">
        <v>6.2384000000000004</v>
      </c>
      <c r="F258" s="19">
        <v>52.589930000000003</v>
      </c>
      <c r="G258" s="20" t="str">
        <f t="shared" si="62"/>
        <v>Hoogspanningsmast</v>
      </c>
      <c r="H258" s="20" t="str">
        <f t="shared" si="60"/>
        <v>Derden</v>
      </c>
      <c r="I258" s="20" t="str">
        <f t="shared" si="68"/>
        <v>Novec</v>
      </c>
      <c r="J258" s="20" t="str">
        <f t="shared" si="69"/>
        <v>Provincie Overijssel</v>
      </c>
      <c r="K258" s="20" t="str">
        <f t="shared" si="63"/>
        <v>NE003RD0185</v>
      </c>
      <c r="L258" s="20" t="str">
        <f t="shared" si="64"/>
        <v>9495</v>
      </c>
      <c r="M258" s="20" t="str">
        <f t="shared" si="65"/>
        <v>Vossegatsweg - HVP nr. 51</v>
      </c>
      <c r="N258" s="20" t="str">
        <f t="shared" si="66"/>
        <v>7715 RE</v>
      </c>
      <c r="O258" s="20" t="str">
        <f t="shared" si="67"/>
        <v>De Meele / Rollecate</v>
      </c>
      <c r="P258" s="20" t="s">
        <v>2324</v>
      </c>
      <c r="R258" s="20">
        <f t="shared" si="70"/>
        <v>40</v>
      </c>
    </row>
    <row r="259" spans="1:18" s="20" customFormat="1" x14ac:dyDescent="0.2">
      <c r="A259" s="17" t="s">
        <v>1746</v>
      </c>
      <c r="B259" s="18" t="str">
        <f t="shared" si="61"/>
        <v>Z01580510B</v>
      </c>
      <c r="C259" s="18" t="str">
        <f t="shared" si="59"/>
        <v>match</v>
      </c>
      <c r="D259" s="17" t="s">
        <v>1747</v>
      </c>
      <c r="E259" s="19">
        <v>5.9255469999999999</v>
      </c>
      <c r="F259" s="19">
        <v>52.550297</v>
      </c>
      <c r="G259" s="20" t="str">
        <f t="shared" si="62"/>
        <v>Rooftop</v>
      </c>
      <c r="H259" s="20" t="str">
        <f t="shared" si="60"/>
        <v>Derden</v>
      </c>
      <c r="I259" s="20" t="str">
        <f t="shared" si="68"/>
        <v>Single site landlord</v>
      </c>
      <c r="J259" s="20" t="str">
        <f t="shared" si="69"/>
        <v>Lyempf B.V</v>
      </c>
      <c r="K259" s="20" t="str">
        <f t="shared" si="63"/>
        <v>NE003RD0198</v>
      </c>
      <c r="L259" s="20" t="str">
        <f t="shared" si="64"/>
        <v>9428</v>
      </c>
      <c r="M259" s="20" t="str">
        <f t="shared" si="65"/>
        <v>IJsseldijk 42</v>
      </c>
      <c r="N259" s="20" t="str">
        <f t="shared" si="66"/>
        <v>8261 LM</v>
      </c>
      <c r="O259" s="20" t="str">
        <f t="shared" si="67"/>
        <v>Kampen</v>
      </c>
      <c r="P259" s="20" t="s">
        <v>2324</v>
      </c>
      <c r="R259" s="20">
        <f t="shared" si="70"/>
        <v>34.9</v>
      </c>
    </row>
    <row r="260" spans="1:18" s="20" customFormat="1" x14ac:dyDescent="0.2">
      <c r="A260" s="17" t="s">
        <v>1752</v>
      </c>
      <c r="B260" s="18" t="str">
        <f t="shared" si="61"/>
        <v>Z01792010A</v>
      </c>
      <c r="C260" s="18" t="str">
        <f t="shared" si="59"/>
        <v>match</v>
      </c>
      <c r="D260" s="17" t="s">
        <v>1753</v>
      </c>
      <c r="E260" s="19">
        <v>5.4823170000000001</v>
      </c>
      <c r="F260" s="19">
        <v>52.215029999999999</v>
      </c>
      <c r="G260" s="20" t="str">
        <f t="shared" si="62"/>
        <v>Indoor</v>
      </c>
      <c r="H260" s="20" t="str">
        <f t="shared" si="60"/>
        <v>Derden</v>
      </c>
      <c r="I260" s="20" t="str">
        <f t="shared" si="68"/>
        <v>Single site landlord</v>
      </c>
      <c r="J260" s="20" t="str">
        <f t="shared" si="69"/>
        <v>VVE VOB 500 Flat</v>
      </c>
      <c r="K260" s="20" t="str">
        <f t="shared" si="63"/>
        <v>NE003RD0075</v>
      </c>
      <c r="L260" s="20" t="str">
        <f t="shared" si="64"/>
        <v>9434</v>
      </c>
      <c r="M260" s="20" t="str">
        <f t="shared" si="65"/>
        <v>Van Oldebarneveldstraat 501-556</v>
      </c>
      <c r="N260" s="20" t="str">
        <f t="shared" si="66"/>
        <v>3862 ST</v>
      </c>
      <c r="O260" s="20" t="str">
        <f t="shared" si="67"/>
        <v>Nijkerk</v>
      </c>
      <c r="P260" s="20" t="s">
        <v>2324</v>
      </c>
      <c r="R260" s="20">
        <f t="shared" si="70"/>
        <v>24.8</v>
      </c>
    </row>
    <row r="261" spans="1:18" s="20" customFormat="1" x14ac:dyDescent="0.2">
      <c r="A261" s="17" t="s">
        <v>1758</v>
      </c>
      <c r="B261" s="18" t="str">
        <f t="shared" si="61"/>
        <v>Z01792110A</v>
      </c>
      <c r="C261" s="18" t="str">
        <f t="shared" si="59"/>
        <v>match</v>
      </c>
      <c r="D261" s="17" t="s">
        <v>1759</v>
      </c>
      <c r="E261" s="19">
        <v>5.5995699999999999</v>
      </c>
      <c r="F261" s="19">
        <v>52.28857</v>
      </c>
      <c r="G261" s="20" t="str">
        <f t="shared" si="62"/>
        <v>Greenfield</v>
      </c>
      <c r="H261" s="20" t="str">
        <f t="shared" si="60"/>
        <v>Derden</v>
      </c>
      <c r="I261" s="20" t="str">
        <f t="shared" si="68"/>
        <v>Cellnex</v>
      </c>
      <c r="J261" s="20">
        <f t="shared" si="69"/>
        <v>0</v>
      </c>
      <c r="K261" s="20" t="str">
        <f t="shared" si="63"/>
        <v>NE003RD0034</v>
      </c>
      <c r="L261" s="20" t="str">
        <f t="shared" si="64"/>
        <v>3412</v>
      </c>
      <c r="M261" s="20" t="str">
        <f t="shared" si="65"/>
        <v>Oude Telgterweg NB 205</v>
      </c>
      <c r="N261" s="20" t="str">
        <f t="shared" si="66"/>
        <v>3853 PT</v>
      </c>
      <c r="O261" s="20" t="str">
        <f t="shared" si="67"/>
        <v>Ermelo</v>
      </c>
      <c r="P261" s="20" t="s">
        <v>2324</v>
      </c>
      <c r="R261" s="20">
        <f t="shared" si="70"/>
        <v>29.5</v>
      </c>
    </row>
    <row r="262" spans="1:18" s="20" customFormat="1" x14ac:dyDescent="0.2">
      <c r="A262" s="17" t="s">
        <v>1764</v>
      </c>
      <c r="B262" s="18" t="str">
        <f t="shared" si="61"/>
        <v>Z01792210C</v>
      </c>
      <c r="C262" s="18" t="str">
        <f t="shared" si="59"/>
        <v>match</v>
      </c>
      <c r="D262" s="17" t="s">
        <v>1765</v>
      </c>
      <c r="E262" s="19">
        <v>5.6240240000000004</v>
      </c>
      <c r="F262" s="19">
        <v>52.341965000000002</v>
      </c>
      <c r="G262" s="20" t="str">
        <f t="shared" si="62"/>
        <v>Rooftop</v>
      </c>
      <c r="H262" s="20" t="str">
        <f t="shared" si="60"/>
        <v>Derden</v>
      </c>
      <c r="I262" s="20" t="str">
        <f t="shared" si="68"/>
        <v>Single site landlord</v>
      </c>
      <c r="J262" s="20" t="str">
        <f t="shared" si="69"/>
        <v>Chr. VMBO Harderwijk</v>
      </c>
      <c r="K262" s="20" t="str">
        <f t="shared" si="63"/>
        <v>NE003RD0236</v>
      </c>
      <c r="L262" s="20" t="str">
        <f t="shared" si="64"/>
        <v>5270</v>
      </c>
      <c r="M262" s="20" t="str">
        <f t="shared" si="65"/>
        <v>De Sypel 2</v>
      </c>
      <c r="N262" s="20" t="str">
        <f t="shared" si="66"/>
        <v>3842 AE</v>
      </c>
      <c r="O262" s="20" t="str">
        <f t="shared" si="67"/>
        <v>Harderwijk</v>
      </c>
      <c r="P262" s="20" t="s">
        <v>2324</v>
      </c>
      <c r="R262" s="20">
        <f t="shared" si="70"/>
        <v>22</v>
      </c>
    </row>
    <row r="263" spans="1:18" s="20" customFormat="1" x14ac:dyDescent="0.2">
      <c r="A263" s="17" t="s">
        <v>1770</v>
      </c>
      <c r="B263" s="18" t="str">
        <f t="shared" si="61"/>
        <v>Z01792310B</v>
      </c>
      <c r="C263" s="18" t="str">
        <f t="shared" ref="C263:C294" si="71">IF(A263=B263,"match","Verschillend")</f>
        <v>match</v>
      </c>
      <c r="D263" s="17" t="s">
        <v>1771</v>
      </c>
      <c r="E263" s="19">
        <v>5.7675599999999996</v>
      </c>
      <c r="F263" s="19">
        <v>52.362740000000002</v>
      </c>
      <c r="G263" s="20" t="str">
        <f t="shared" si="62"/>
        <v>Greenfield</v>
      </c>
      <c r="H263" s="20" t="str">
        <f t="shared" si="60"/>
        <v>Derden</v>
      </c>
      <c r="I263" s="20" t="str">
        <f t="shared" si="68"/>
        <v>Cellnex</v>
      </c>
      <c r="J263" s="20">
        <f t="shared" si="69"/>
        <v>0</v>
      </c>
      <c r="K263" s="20" t="str">
        <f t="shared" si="63"/>
        <v>NE003RD0222</v>
      </c>
      <c r="L263" s="20" t="str">
        <f t="shared" si="64"/>
        <v>2574</v>
      </c>
      <c r="M263" s="20" t="str">
        <f t="shared" si="65"/>
        <v>Rijksweg A28, Parking Hendrikbos</v>
      </c>
      <c r="N263" s="20" t="str">
        <f t="shared" si="66"/>
        <v>8070 NA</v>
      </c>
      <c r="O263" s="20" t="str">
        <f t="shared" si="67"/>
        <v>Nunspeet</v>
      </c>
      <c r="P263" s="20" t="s">
        <v>2324</v>
      </c>
      <c r="R263" s="20">
        <f t="shared" si="70"/>
        <v>29.8</v>
      </c>
    </row>
    <row r="264" spans="1:18" s="20" customFormat="1" x14ac:dyDescent="0.2">
      <c r="A264" s="17" t="s">
        <v>1776</v>
      </c>
      <c r="B264" s="18" t="str">
        <f t="shared" si="61"/>
        <v>Z01792410C</v>
      </c>
      <c r="C264" s="18" t="str">
        <f t="shared" si="71"/>
        <v>match</v>
      </c>
      <c r="D264" s="17" t="s">
        <v>1777</v>
      </c>
      <c r="E264" s="19">
        <v>5.856662</v>
      </c>
      <c r="F264" s="19">
        <v>52.392507999999999</v>
      </c>
      <c r="G264" s="20" t="str">
        <f t="shared" si="62"/>
        <v>Greenfield</v>
      </c>
      <c r="H264" s="20" t="str">
        <f t="shared" ref="H264:H295" si="72">VLOOKUP(A264,sitesNAW,9,FALSE)</f>
        <v>Derden</v>
      </c>
      <c r="I264" s="20" t="str">
        <f t="shared" si="68"/>
        <v>Cellnex</v>
      </c>
      <c r="J264" s="20">
        <f t="shared" si="69"/>
        <v>0</v>
      </c>
      <c r="K264" s="20" t="str">
        <f t="shared" si="63"/>
        <v>NE003RD0294</v>
      </c>
      <c r="L264" s="20" t="str">
        <f t="shared" si="64"/>
        <v>2642</v>
      </c>
      <c r="M264" s="20" t="str">
        <f t="shared" si="65"/>
        <v>Rijksweg A28 Kraaienberg</v>
      </c>
      <c r="N264" s="20" t="str">
        <f t="shared" si="66"/>
        <v>8084</v>
      </c>
      <c r="O264" s="20" t="str">
        <f t="shared" si="67"/>
        <v>T' Harde Essinge</v>
      </c>
      <c r="P264" s="20" t="s">
        <v>2324</v>
      </c>
      <c r="R264" s="20">
        <f t="shared" si="70"/>
        <v>30</v>
      </c>
    </row>
    <row r="265" spans="1:18" s="20" customFormat="1" x14ac:dyDescent="0.2">
      <c r="A265" s="17" t="s">
        <v>1783</v>
      </c>
      <c r="B265" s="18" t="str">
        <f t="shared" si="61"/>
        <v>Z01792510A</v>
      </c>
      <c r="C265" s="18" t="str">
        <f t="shared" si="71"/>
        <v>match</v>
      </c>
      <c r="D265" s="17" t="s">
        <v>1784</v>
      </c>
      <c r="E265" s="19">
        <v>5.9929790000000001</v>
      </c>
      <c r="F265" s="19">
        <v>52.450406000000001</v>
      </c>
      <c r="G265" s="20" t="str">
        <f t="shared" si="62"/>
        <v>Greenfield</v>
      </c>
      <c r="H265" s="20" t="str">
        <f t="shared" si="72"/>
        <v>Derden</v>
      </c>
      <c r="I265" s="20" t="str">
        <f t="shared" si="68"/>
        <v>Vodafone</v>
      </c>
      <c r="J265" s="20">
        <f t="shared" si="69"/>
        <v>0</v>
      </c>
      <c r="K265" s="20" t="str">
        <f t="shared" si="63"/>
        <v>NE003RD0027</v>
      </c>
      <c r="L265" s="20" t="str">
        <f t="shared" si="64"/>
        <v>5789</v>
      </c>
      <c r="M265" s="20" t="str">
        <f t="shared" si="65"/>
        <v>Heidehoekseweg</v>
      </c>
      <c r="N265" s="20" t="str">
        <f t="shared" si="66"/>
        <v>8091 BC</v>
      </c>
      <c r="O265" s="20" t="str">
        <f t="shared" si="67"/>
        <v>Wezep</v>
      </c>
      <c r="P265" s="20" t="s">
        <v>2324</v>
      </c>
      <c r="R265" s="20">
        <f t="shared" si="70"/>
        <v>23</v>
      </c>
    </row>
    <row r="266" spans="1:18" s="20" customFormat="1" x14ac:dyDescent="0.2">
      <c r="A266" s="17" t="s">
        <v>1789</v>
      </c>
      <c r="B266" s="18" t="str">
        <f t="shared" si="61"/>
        <v>Z01792610A</v>
      </c>
      <c r="C266" s="18" t="str">
        <f t="shared" si="71"/>
        <v>match</v>
      </c>
      <c r="D266" s="17" t="s">
        <v>1790</v>
      </c>
      <c r="E266" s="19">
        <v>6.0733550000000003</v>
      </c>
      <c r="F266" s="19">
        <v>52.511744999999998</v>
      </c>
      <c r="G266" s="20" t="str">
        <f t="shared" si="62"/>
        <v>Greenfield</v>
      </c>
      <c r="H266" s="20" t="str">
        <f t="shared" si="72"/>
        <v>Derden</v>
      </c>
      <c r="I266" s="20" t="str">
        <f t="shared" si="68"/>
        <v>KPN (mast)</v>
      </c>
      <c r="J266" s="20">
        <f t="shared" si="69"/>
        <v>0</v>
      </c>
      <c r="K266" s="20" t="str">
        <f t="shared" si="63"/>
        <v>NE003RD0047</v>
      </c>
      <c r="L266" s="20" t="str">
        <f t="shared" si="64"/>
        <v>0659</v>
      </c>
      <c r="M266" s="20" t="str">
        <f t="shared" si="65"/>
        <v>Grote Voort 15</v>
      </c>
      <c r="N266" s="20" t="str">
        <f t="shared" si="66"/>
        <v>8041 AM</v>
      </c>
      <c r="O266" s="20" t="str">
        <f t="shared" si="67"/>
        <v>Zwolle West</v>
      </c>
      <c r="P266" s="20" t="s">
        <v>2324</v>
      </c>
      <c r="R266" s="20">
        <f t="shared" si="70"/>
        <v>28</v>
      </c>
    </row>
    <row r="267" spans="1:18" s="20" customFormat="1" x14ac:dyDescent="0.2">
      <c r="A267" s="17" t="s">
        <v>1795</v>
      </c>
      <c r="B267" s="18" t="str">
        <f t="shared" si="61"/>
        <v>Z01893610A</v>
      </c>
      <c r="C267" s="18" t="str">
        <f t="shared" si="71"/>
        <v>match</v>
      </c>
      <c r="D267" s="17" t="s">
        <v>1796</v>
      </c>
      <c r="E267" s="19">
        <v>6.1232199999999999</v>
      </c>
      <c r="F267" s="19">
        <v>52.335929999999998</v>
      </c>
      <c r="G267" s="20" t="str">
        <f t="shared" si="62"/>
        <v>Greenfield</v>
      </c>
      <c r="H267" s="20" t="str">
        <f t="shared" si="72"/>
        <v>Derden</v>
      </c>
      <c r="I267" s="20" t="str">
        <f t="shared" si="68"/>
        <v>Cellnex</v>
      </c>
      <c r="J267" s="20">
        <f t="shared" si="69"/>
        <v>0</v>
      </c>
      <c r="K267" s="20" t="str">
        <f t="shared" si="63"/>
        <v>NE003RD0026</v>
      </c>
      <c r="L267" s="20" t="str">
        <f t="shared" si="64"/>
        <v>0646</v>
      </c>
      <c r="M267" s="20" t="str">
        <f t="shared" si="65"/>
        <v>Hooiberglaan 11</v>
      </c>
      <c r="N267" s="20" t="str">
        <f t="shared" si="66"/>
        <v>8121 RA</v>
      </c>
      <c r="O267" s="20" t="str">
        <f t="shared" si="67"/>
        <v>Olst</v>
      </c>
      <c r="P267" s="20" t="s">
        <v>2324</v>
      </c>
      <c r="R267" s="20">
        <f t="shared" si="70"/>
        <v>27.5</v>
      </c>
    </row>
    <row r="268" spans="1:18" s="20" customFormat="1" x14ac:dyDescent="0.2">
      <c r="A268" s="17" t="s">
        <v>1801</v>
      </c>
      <c r="B268" s="18" t="str">
        <f t="shared" si="61"/>
        <v>Z02095710A</v>
      </c>
      <c r="C268" s="18" t="str">
        <f t="shared" si="71"/>
        <v>match</v>
      </c>
      <c r="D268" s="17" t="s">
        <v>1802</v>
      </c>
      <c r="E268" s="19">
        <v>5.5369039999999998</v>
      </c>
      <c r="F268" s="19">
        <v>52.162947000000003</v>
      </c>
      <c r="G268" s="20" t="str">
        <f t="shared" si="62"/>
        <v>Greenfield</v>
      </c>
      <c r="H268" s="20" t="str">
        <f t="shared" si="72"/>
        <v>Derden</v>
      </c>
      <c r="I268" s="20" t="str">
        <f t="shared" si="68"/>
        <v>Novec</v>
      </c>
      <c r="J268" s="20">
        <f t="shared" si="69"/>
        <v>0</v>
      </c>
      <c r="K268" s="20" t="str">
        <f t="shared" si="63"/>
        <v>NE003RD0021</v>
      </c>
      <c r="L268" s="20" t="str">
        <f t="shared" si="64"/>
        <v>0621</v>
      </c>
      <c r="M268" s="20" t="str">
        <f t="shared" si="65"/>
        <v>A1 parkeerplaats Palmpol</v>
      </c>
      <c r="N268" s="20" t="str">
        <f t="shared" si="66"/>
        <v>3781 LT</v>
      </c>
      <c r="O268" s="20" t="str">
        <f t="shared" si="67"/>
        <v>Barneveld</v>
      </c>
      <c r="P268" s="20" t="s">
        <v>2324</v>
      </c>
      <c r="R268" s="20">
        <f t="shared" si="70"/>
        <v>32</v>
      </c>
    </row>
    <row r="269" spans="1:18" s="20" customFormat="1" x14ac:dyDescent="0.2">
      <c r="A269" s="17" t="s">
        <v>1808</v>
      </c>
      <c r="B269" s="18" t="str">
        <f t="shared" si="61"/>
        <v>Z02192910A</v>
      </c>
      <c r="C269" s="18" t="str">
        <f t="shared" si="71"/>
        <v>match</v>
      </c>
      <c r="D269" s="17" t="s">
        <v>1809</v>
      </c>
      <c r="E269" s="19">
        <v>5.696898</v>
      </c>
      <c r="F269" s="19">
        <v>52.192341999999996</v>
      </c>
      <c r="G269" s="20" t="str">
        <f t="shared" si="62"/>
        <v>Greenfield</v>
      </c>
      <c r="H269" s="20" t="str">
        <f t="shared" si="72"/>
        <v>Derden</v>
      </c>
      <c r="I269" s="20" t="str">
        <f t="shared" si="68"/>
        <v>Novec</v>
      </c>
      <c r="J269" s="20">
        <f t="shared" si="69"/>
        <v>0</v>
      </c>
      <c r="K269" s="20" t="str">
        <f t="shared" si="63"/>
        <v>NE003RD0045</v>
      </c>
      <c r="L269" s="20" t="str">
        <f t="shared" si="64"/>
        <v>0674</v>
      </c>
      <c r="M269" s="20" t="str">
        <f t="shared" si="65"/>
        <v>Wolweg 42</v>
      </c>
      <c r="N269" s="20" t="str">
        <f t="shared" si="66"/>
        <v>3776 LR</v>
      </c>
      <c r="O269" s="20" t="str">
        <f t="shared" si="67"/>
        <v>Stroe</v>
      </c>
      <c r="P269" s="20" t="s">
        <v>2324</v>
      </c>
      <c r="R269" s="20">
        <f t="shared" si="70"/>
        <v>23.4</v>
      </c>
    </row>
    <row r="270" spans="1:18" s="20" customFormat="1" x14ac:dyDescent="0.2">
      <c r="A270" s="17" t="s">
        <v>1814</v>
      </c>
      <c r="B270" s="18" t="str">
        <f t="shared" si="61"/>
        <v>Z02193010A</v>
      </c>
      <c r="C270" s="18" t="str">
        <f t="shared" si="71"/>
        <v>match</v>
      </c>
      <c r="D270" s="17" t="s">
        <v>1815</v>
      </c>
      <c r="E270" s="19">
        <v>5.8342179999999999</v>
      </c>
      <c r="F270" s="19">
        <v>52.194181999999998</v>
      </c>
      <c r="G270" s="20" t="str">
        <f t="shared" si="62"/>
        <v>Greenfield</v>
      </c>
      <c r="H270" s="20" t="str">
        <f t="shared" si="72"/>
        <v>Derden</v>
      </c>
      <c r="I270" s="20" t="str">
        <f t="shared" si="68"/>
        <v>Cellnex</v>
      </c>
      <c r="J270" s="20">
        <f t="shared" si="69"/>
        <v>0</v>
      </c>
      <c r="K270" s="20" t="str">
        <f t="shared" si="63"/>
        <v>NE003RD0069</v>
      </c>
      <c r="L270" s="20" t="str">
        <f t="shared" si="64"/>
        <v>0645</v>
      </c>
      <c r="M270" s="20" t="str">
        <f t="shared" si="65"/>
        <v>Rijksweg A1 Parkeerplaats Lucasgat</v>
      </c>
      <c r="N270" s="20" t="str">
        <f t="shared" si="66"/>
        <v>7346 AR</v>
      </c>
      <c r="O270" s="20" t="str">
        <f t="shared" si="67"/>
        <v>Assel</v>
      </c>
      <c r="P270" s="20" t="s">
        <v>2324</v>
      </c>
      <c r="R270" s="20">
        <f t="shared" si="70"/>
        <v>37</v>
      </c>
    </row>
    <row r="271" spans="1:18" s="20" customFormat="1" x14ac:dyDescent="0.2">
      <c r="A271" s="17" t="s">
        <v>1820</v>
      </c>
      <c r="B271" s="18" t="str">
        <f t="shared" si="61"/>
        <v>Z02193110A</v>
      </c>
      <c r="C271" s="18" t="str">
        <f t="shared" si="71"/>
        <v>match</v>
      </c>
      <c r="D271" s="17" t="s">
        <v>1821</v>
      </c>
      <c r="E271" s="19">
        <v>5.8921200000000002</v>
      </c>
      <c r="F271" s="19">
        <v>52.185890000000001</v>
      </c>
      <c r="G271" s="20" t="str">
        <f t="shared" si="62"/>
        <v>Greenfield</v>
      </c>
      <c r="H271" s="20" t="str">
        <f t="shared" si="72"/>
        <v>Derden</v>
      </c>
      <c r="I271" s="20" t="str">
        <f t="shared" si="68"/>
        <v>Novec</v>
      </c>
      <c r="J271" s="20">
        <f t="shared" si="69"/>
        <v>0</v>
      </c>
      <c r="K271" s="20" t="str">
        <f t="shared" si="63"/>
        <v>NE003RD0066</v>
      </c>
      <c r="L271" s="20" t="str">
        <f t="shared" si="64"/>
        <v>3639</v>
      </c>
      <c r="M271" s="20" t="str">
        <f t="shared" si="65"/>
        <v>Hoge Buurloseweg</v>
      </c>
      <c r="N271" s="20" t="str">
        <f t="shared" si="66"/>
        <v>7339 EL</v>
      </c>
      <c r="O271" s="20" t="str">
        <f t="shared" si="67"/>
        <v>Apeldoorn Ugchelen</v>
      </c>
      <c r="P271" s="20" t="s">
        <v>2324</v>
      </c>
      <c r="R271" s="20">
        <f t="shared" si="70"/>
        <v>30</v>
      </c>
    </row>
    <row r="272" spans="1:18" s="20" customFormat="1" x14ac:dyDescent="0.2">
      <c r="A272" s="17" t="s">
        <v>1827</v>
      </c>
      <c r="B272" s="18" t="str">
        <f t="shared" si="61"/>
        <v>Z02393410D</v>
      </c>
      <c r="C272" s="18" t="str">
        <f t="shared" si="71"/>
        <v>match</v>
      </c>
      <c r="D272" s="17" t="s">
        <v>1828</v>
      </c>
      <c r="E272" s="19">
        <v>6.0871589999999998</v>
      </c>
      <c r="F272" s="19">
        <v>52.235621000000002</v>
      </c>
      <c r="G272" s="20" t="str">
        <f t="shared" si="62"/>
        <v>Hoogspanningsmast</v>
      </c>
      <c r="H272" s="20" t="str">
        <f t="shared" si="72"/>
        <v>Derden</v>
      </c>
      <c r="I272" s="20" t="str">
        <f t="shared" si="68"/>
        <v>Novec</v>
      </c>
      <c r="J272" s="20" t="str">
        <f t="shared" si="69"/>
        <v>Drukkerij Twello</v>
      </c>
      <c r="K272" s="20" t="str">
        <f t="shared" si="63"/>
        <v>NE003RD0260</v>
      </c>
      <c r="L272" s="20" t="str">
        <f t="shared" si="64"/>
        <v>9487</v>
      </c>
      <c r="M272" s="20" t="str">
        <f t="shared" si="65"/>
        <v>Nijverheidstraat 11 - HVP nr. 45</v>
      </c>
      <c r="N272" s="20" t="str">
        <f t="shared" si="66"/>
        <v>7391 ZT</v>
      </c>
      <c r="O272" s="20" t="str">
        <f t="shared" si="67"/>
        <v>Twello</v>
      </c>
      <c r="P272" s="20" t="s">
        <v>2324</v>
      </c>
      <c r="R272" s="20">
        <f t="shared" si="70"/>
        <v>30</v>
      </c>
    </row>
    <row r="273" spans="1:18" s="20" customFormat="1" x14ac:dyDescent="0.2">
      <c r="A273" s="17" t="s">
        <v>1834</v>
      </c>
      <c r="B273" s="18" t="str">
        <f t="shared" si="61"/>
        <v>Z02485110B</v>
      </c>
      <c r="C273" s="18" t="str">
        <f t="shared" si="71"/>
        <v>match</v>
      </c>
      <c r="D273" s="17" t="s">
        <v>1835</v>
      </c>
      <c r="E273" s="19">
        <v>6.1853280000000002</v>
      </c>
      <c r="F273" s="19">
        <v>52.247996000000001</v>
      </c>
      <c r="G273" s="20" t="str">
        <f t="shared" si="62"/>
        <v>Rooftop</v>
      </c>
      <c r="H273" s="20" t="str">
        <f t="shared" si="72"/>
        <v>Derden</v>
      </c>
      <c r="I273" s="20" t="str">
        <f t="shared" si="68"/>
        <v>Single site landlord</v>
      </c>
      <c r="J273" s="20" t="str">
        <f t="shared" si="69"/>
        <v>Sloten Groep BV</v>
      </c>
      <c r="K273" s="20" t="str">
        <f t="shared" si="63"/>
        <v>NE003RD0130</v>
      </c>
      <c r="L273" s="20" t="str">
        <f t="shared" si="64"/>
        <v>9421</v>
      </c>
      <c r="M273" s="20" t="str">
        <f t="shared" si="65"/>
        <v>Antwerpenweg 38007</v>
      </c>
      <c r="N273" s="20" t="str">
        <f t="shared" si="66"/>
        <v>7418 CR</v>
      </c>
      <c r="O273" s="20" t="str">
        <f t="shared" si="67"/>
        <v>Deventer</v>
      </c>
      <c r="P273" s="20" t="s">
        <v>2324</v>
      </c>
      <c r="R273" s="20">
        <f t="shared" si="70"/>
        <v>31.5</v>
      </c>
    </row>
    <row r="274" spans="1:18" s="20" customFormat="1" x14ac:dyDescent="0.2">
      <c r="A274" s="17" t="s">
        <v>1841</v>
      </c>
      <c r="B274" s="18" t="str">
        <f t="shared" si="61"/>
        <v>Z02485210A</v>
      </c>
      <c r="C274" s="18" t="str">
        <f t="shared" si="71"/>
        <v>match</v>
      </c>
      <c r="D274" s="17" t="s">
        <v>1842</v>
      </c>
      <c r="E274" s="19">
        <v>6.2876599999999998</v>
      </c>
      <c r="F274" s="19">
        <v>52.253410000000002</v>
      </c>
      <c r="G274" s="20" t="str">
        <f t="shared" si="62"/>
        <v>Schoorsteen</v>
      </c>
      <c r="H274" s="20" t="str">
        <f t="shared" si="72"/>
        <v>Derden</v>
      </c>
      <c r="I274" s="20" t="str">
        <f t="shared" si="68"/>
        <v>Single site landlord</v>
      </c>
      <c r="J274" s="20" t="str">
        <f t="shared" si="69"/>
        <v>Particulier</v>
      </c>
      <c r="K274" s="20" t="str">
        <f t="shared" si="63"/>
        <v>NE003RD0076</v>
      </c>
      <c r="L274" s="20" t="str">
        <f t="shared" si="64"/>
        <v>6826</v>
      </c>
      <c r="M274" s="20" t="str">
        <f t="shared" si="65"/>
        <v>Koekendijk 10</v>
      </c>
      <c r="N274" s="20" t="str">
        <f t="shared" si="66"/>
        <v>7437 CK</v>
      </c>
      <c r="O274" s="20" t="str">
        <f t="shared" si="67"/>
        <v>Bathmen</v>
      </c>
      <c r="P274" s="20" t="s">
        <v>2324</v>
      </c>
      <c r="R274" s="20">
        <f t="shared" si="70"/>
        <v>31</v>
      </c>
    </row>
    <row r="275" spans="1:18" s="20" customFormat="1" x14ac:dyDescent="0.2">
      <c r="A275" s="17" t="s">
        <v>1848</v>
      </c>
      <c r="B275" s="18" t="str">
        <f t="shared" si="61"/>
        <v>Z02485310D</v>
      </c>
      <c r="C275" s="18" t="str">
        <f t="shared" si="71"/>
        <v>match</v>
      </c>
      <c r="D275" s="17" t="s">
        <v>1849</v>
      </c>
      <c r="E275" s="19">
        <v>6.4196020000000003</v>
      </c>
      <c r="F275" s="19">
        <v>52.292380999999999</v>
      </c>
      <c r="G275" s="20" t="str">
        <f t="shared" si="62"/>
        <v>Greenfield</v>
      </c>
      <c r="H275" s="20" t="str">
        <f t="shared" si="72"/>
        <v>Derden</v>
      </c>
      <c r="I275" s="20" t="str">
        <f t="shared" si="68"/>
        <v>Cellnex</v>
      </c>
      <c r="J275" s="20">
        <f t="shared" si="69"/>
        <v>0</v>
      </c>
      <c r="K275" s="20" t="str">
        <f t="shared" si="63"/>
        <v>NE003RD0195</v>
      </c>
      <c r="L275" s="20" t="str">
        <f t="shared" si="64"/>
        <v>2508</v>
      </c>
      <c r="M275" s="20" t="str">
        <f t="shared" si="65"/>
        <v>Blikkertweg 1A</v>
      </c>
      <c r="N275" s="20" t="str">
        <f t="shared" si="66"/>
        <v>7451 JK</v>
      </c>
      <c r="O275" s="20" t="str">
        <f t="shared" si="67"/>
        <v>Holten</v>
      </c>
      <c r="P275" s="20" t="s">
        <v>2324</v>
      </c>
      <c r="R275" s="20">
        <f t="shared" si="70"/>
        <v>40</v>
      </c>
    </row>
    <row r="276" spans="1:18" s="20" customFormat="1" x14ac:dyDescent="0.2">
      <c r="A276" s="17" t="s">
        <v>1855</v>
      </c>
      <c r="B276" s="18" t="str">
        <f t="shared" si="61"/>
        <v>Z02485410A</v>
      </c>
      <c r="C276" s="18" t="str">
        <f t="shared" si="71"/>
        <v>match</v>
      </c>
      <c r="D276" s="17" t="s">
        <v>1856</v>
      </c>
      <c r="E276" s="19">
        <v>6.5192480000000002</v>
      </c>
      <c r="F276" s="19">
        <v>52.309474999999999</v>
      </c>
      <c r="G276" s="20" t="str">
        <f t="shared" si="62"/>
        <v>Greenfield</v>
      </c>
      <c r="H276" s="20" t="str">
        <f t="shared" si="72"/>
        <v>Derden</v>
      </c>
      <c r="I276" s="20" t="str">
        <f t="shared" si="68"/>
        <v>Cellnex</v>
      </c>
      <c r="J276" s="20">
        <f t="shared" si="69"/>
        <v>0</v>
      </c>
      <c r="K276" s="20" t="str">
        <f t="shared" si="63"/>
        <v>NE003RD0197</v>
      </c>
      <c r="L276" s="20" t="str">
        <f t="shared" si="64"/>
        <v>0272</v>
      </c>
      <c r="M276" s="20" t="str">
        <f t="shared" si="65"/>
        <v>Bevervoorde 4</v>
      </c>
      <c r="N276" s="20" t="str">
        <f t="shared" si="66"/>
        <v>7462 AA</v>
      </c>
      <c r="O276" s="20" t="str">
        <f t="shared" si="67"/>
        <v>Rijssen</v>
      </c>
      <c r="P276" s="20" t="s">
        <v>2324</v>
      </c>
      <c r="R276" s="20">
        <f t="shared" si="70"/>
        <v>32.5</v>
      </c>
    </row>
    <row r="277" spans="1:18" s="20" customFormat="1" x14ac:dyDescent="0.2">
      <c r="A277" s="17" t="s">
        <v>1862</v>
      </c>
      <c r="B277" s="18" t="str">
        <f t="shared" si="61"/>
        <v>Z02585610B</v>
      </c>
      <c r="C277" s="18" t="str">
        <f t="shared" si="71"/>
        <v>match</v>
      </c>
      <c r="D277" s="17" t="s">
        <v>1863</v>
      </c>
      <c r="E277" s="19">
        <v>6.7489369999999997</v>
      </c>
      <c r="F277" s="19">
        <v>52.299570000000003</v>
      </c>
      <c r="G277" s="20" t="str">
        <f t="shared" si="62"/>
        <v>Rooftop</v>
      </c>
      <c r="H277" s="20" t="str">
        <f t="shared" si="72"/>
        <v>Derden</v>
      </c>
      <c r="I277" s="20" t="str">
        <f t="shared" si="68"/>
        <v>Single site landlord</v>
      </c>
      <c r="J277" s="20" t="str">
        <f t="shared" si="69"/>
        <v>VVE Amarant</v>
      </c>
      <c r="K277" s="20" t="str">
        <f t="shared" si="63"/>
        <v>NE003RD0117</v>
      </c>
      <c r="L277" s="20" t="str">
        <f t="shared" si="64"/>
        <v>4909</v>
      </c>
      <c r="M277" s="20" t="str">
        <f t="shared" si="65"/>
        <v>RWH Hofstede Crullstraat 51-68</v>
      </c>
      <c r="N277" s="20" t="str">
        <f t="shared" si="66"/>
        <v>7622 DP</v>
      </c>
      <c r="O277" s="20" t="str">
        <f t="shared" si="67"/>
        <v>Borne</v>
      </c>
      <c r="P277" s="20" t="s">
        <v>2324</v>
      </c>
      <c r="R277" s="20">
        <f t="shared" si="70"/>
        <v>19.399999999999999</v>
      </c>
    </row>
    <row r="278" spans="1:18" s="20" customFormat="1" x14ac:dyDescent="0.2">
      <c r="A278" s="17" t="s">
        <v>1869</v>
      </c>
      <c r="B278" s="18" t="str">
        <f t="shared" si="61"/>
        <v>Z02585710B</v>
      </c>
      <c r="C278" s="18" t="str">
        <f t="shared" si="71"/>
        <v>match</v>
      </c>
      <c r="D278" s="17" t="s">
        <v>1870</v>
      </c>
      <c r="E278" s="19">
        <v>6.7915289999999997</v>
      </c>
      <c r="F278" s="19">
        <v>52.262483000000003</v>
      </c>
      <c r="G278" s="20" t="str">
        <f t="shared" si="62"/>
        <v>Rooftop</v>
      </c>
      <c r="H278" s="20" t="str">
        <f t="shared" si="72"/>
        <v>Derden</v>
      </c>
      <c r="I278" s="20" t="str">
        <f t="shared" si="68"/>
        <v>Single site landlord</v>
      </c>
      <c r="J278" s="20" t="str">
        <f t="shared" si="69"/>
        <v>Ace Holland</v>
      </c>
      <c r="K278" s="20" t="str">
        <f t="shared" si="63"/>
        <v>NE003RD0161</v>
      </c>
      <c r="L278" s="20" t="str">
        <f t="shared" si="64"/>
        <v>9446</v>
      </c>
      <c r="M278" s="20" t="str">
        <f t="shared" si="65"/>
        <v>Spoorstraat 50-60-70</v>
      </c>
      <c r="N278" s="20" t="str">
        <f t="shared" si="66"/>
        <v>7551 CA</v>
      </c>
      <c r="O278" s="20" t="str">
        <f t="shared" si="67"/>
        <v>Hengelo</v>
      </c>
      <c r="P278" s="20" t="s">
        <v>2324</v>
      </c>
      <c r="R278" s="20">
        <f t="shared" si="70"/>
        <v>33</v>
      </c>
    </row>
    <row r="279" spans="1:18" s="20" customFormat="1" x14ac:dyDescent="0.2">
      <c r="A279" s="17" t="s">
        <v>1876</v>
      </c>
      <c r="B279" s="18" t="str">
        <f t="shared" si="61"/>
        <v>Z02685910A</v>
      </c>
      <c r="C279" s="18" t="str">
        <f t="shared" si="71"/>
        <v>match</v>
      </c>
      <c r="D279" s="17" t="s">
        <v>1877</v>
      </c>
      <c r="E279" s="19">
        <v>6.856789</v>
      </c>
      <c r="F279" s="19">
        <v>52.285162</v>
      </c>
      <c r="G279" s="20" t="str">
        <f t="shared" si="62"/>
        <v>Greenfield</v>
      </c>
      <c r="H279" s="20" t="str">
        <f t="shared" si="72"/>
        <v>Derden</v>
      </c>
      <c r="I279" s="20" t="str">
        <f t="shared" si="68"/>
        <v>Cellnex</v>
      </c>
      <c r="J279" s="20">
        <f t="shared" si="69"/>
        <v>0</v>
      </c>
      <c r="K279" s="20" t="str">
        <f t="shared" si="63"/>
        <v>NE003RD0096</v>
      </c>
      <c r="L279" s="20" t="str">
        <f t="shared" si="64"/>
        <v>5963</v>
      </c>
      <c r="M279" s="20" t="str">
        <f t="shared" si="65"/>
        <v>Tankstation op A1 (Vliegveldstr.)</v>
      </c>
      <c r="N279" s="20" t="str">
        <f t="shared" si="66"/>
        <v>7561 AT</v>
      </c>
      <c r="O279" s="20" t="str">
        <f t="shared" si="67"/>
        <v>Hengelo Noord / Deurningen</v>
      </c>
      <c r="P279" s="20" t="s">
        <v>2324</v>
      </c>
      <c r="R279" s="20">
        <f t="shared" si="70"/>
        <v>29.5</v>
      </c>
    </row>
    <row r="280" spans="1:18" s="20" customFormat="1" x14ac:dyDescent="0.2">
      <c r="A280" s="17" t="s">
        <v>1883</v>
      </c>
      <c r="B280" s="18" t="str">
        <f t="shared" si="61"/>
        <v>Z02686010C</v>
      </c>
      <c r="C280" s="18" t="str">
        <f t="shared" si="71"/>
        <v>match</v>
      </c>
      <c r="D280" s="17" t="s">
        <v>1885</v>
      </c>
      <c r="E280" s="19">
        <v>6.9356</v>
      </c>
      <c r="F280" s="19">
        <v>52.305999999999997</v>
      </c>
      <c r="G280" s="20" t="str">
        <f t="shared" si="62"/>
        <v>Greenfield</v>
      </c>
      <c r="H280" s="20" t="str">
        <f t="shared" si="72"/>
        <v>Derden</v>
      </c>
      <c r="I280" s="20" t="e">
        <f t="shared" si="68"/>
        <v>#N/A</v>
      </c>
      <c r="J280" s="20" t="e">
        <f t="shared" si="69"/>
        <v>#N/A</v>
      </c>
      <c r="K280" s="20" t="str">
        <f t="shared" si="63"/>
        <v>NE003RD0030</v>
      </c>
      <c r="L280" s="20" t="str">
        <f t="shared" si="64"/>
        <v>0783</v>
      </c>
      <c r="M280" s="20" t="str">
        <f t="shared" si="65"/>
        <v>Parallelstraat 1 (t.o. huisnr. 36)</v>
      </c>
      <c r="N280" s="20" t="str">
        <f t="shared" si="66"/>
        <v>7575 AM</v>
      </c>
      <c r="O280" s="20" t="str">
        <f t="shared" si="67"/>
        <v>Oldenzaal</v>
      </c>
      <c r="P280" s="20" t="s">
        <v>2324</v>
      </c>
      <c r="R280" s="20">
        <f t="shared" si="70"/>
        <v>20</v>
      </c>
    </row>
    <row r="281" spans="1:18" s="20" customFormat="1" x14ac:dyDescent="0.2">
      <c r="A281" s="17" t="s">
        <v>1891</v>
      </c>
      <c r="B281" s="18" t="str">
        <f t="shared" si="61"/>
        <v>Z02886310A</v>
      </c>
      <c r="C281" s="18" t="str">
        <f t="shared" si="71"/>
        <v>match</v>
      </c>
      <c r="D281" s="17" t="s">
        <v>1892</v>
      </c>
      <c r="E281" s="19">
        <v>6.8584259999999997</v>
      </c>
      <c r="F281" s="19">
        <v>52.222141000000001</v>
      </c>
      <c r="G281" s="20" t="str">
        <f t="shared" si="62"/>
        <v>Greenfield</v>
      </c>
      <c r="H281" s="20" t="str">
        <f t="shared" si="72"/>
        <v>Derden</v>
      </c>
      <c r="I281" s="20" t="str">
        <f t="shared" si="68"/>
        <v>Single site landlord</v>
      </c>
      <c r="J281" s="20" t="str">
        <f t="shared" si="69"/>
        <v>Sesam BV</v>
      </c>
      <c r="K281" s="20" t="str">
        <f t="shared" si="63"/>
        <v>NE003RD0121</v>
      </c>
      <c r="L281" s="20" t="str">
        <f t="shared" si="64"/>
        <v>2927</v>
      </c>
      <c r="M281" s="20" t="str">
        <f t="shared" si="65"/>
        <v>Sesamstraat 1</v>
      </c>
      <c r="N281" s="20" t="str">
        <f t="shared" si="66"/>
        <v>7547 AL</v>
      </c>
      <c r="O281" s="20" t="str">
        <f t="shared" si="67"/>
        <v>Enschede</v>
      </c>
      <c r="P281" s="20" t="s">
        <v>2324</v>
      </c>
      <c r="R281" s="20">
        <f t="shared" si="70"/>
        <v>35.6</v>
      </c>
    </row>
    <row r="282" spans="1:18" s="20" customFormat="1" x14ac:dyDescent="0.2">
      <c r="A282" s="17" t="s">
        <v>1898</v>
      </c>
      <c r="B282" s="18" t="str">
        <f t="shared" si="61"/>
        <v>Z03086610B</v>
      </c>
      <c r="C282" s="18" t="str">
        <f t="shared" si="71"/>
        <v>match</v>
      </c>
      <c r="D282" s="17" t="s">
        <v>1899</v>
      </c>
      <c r="E282" s="19">
        <v>6.2233799999999997</v>
      </c>
      <c r="F282" s="19">
        <v>52.214826000000002</v>
      </c>
      <c r="G282" s="20" t="str">
        <f t="shared" si="62"/>
        <v>Greenfield</v>
      </c>
      <c r="H282" s="20" t="str">
        <f t="shared" si="72"/>
        <v>Derden</v>
      </c>
      <c r="I282" s="20" t="str">
        <f t="shared" si="68"/>
        <v>Novec</v>
      </c>
      <c r="J282" s="20">
        <f t="shared" si="69"/>
        <v>0</v>
      </c>
      <c r="K282" s="20" t="str">
        <f t="shared" si="63"/>
        <v>NE003RD0227</v>
      </c>
      <c r="L282" s="20" t="str">
        <f t="shared" si="64"/>
        <v>3610</v>
      </c>
      <c r="M282" s="20" t="str">
        <f t="shared" si="65"/>
        <v>Lochemseweg nabij nr. 65</v>
      </c>
      <c r="N282" s="20" t="str">
        <f t="shared" si="66"/>
        <v>7214 EG</v>
      </c>
      <c r="O282" s="20" t="str">
        <f t="shared" si="67"/>
        <v>Joppe</v>
      </c>
      <c r="P282" s="20" t="s">
        <v>2324</v>
      </c>
      <c r="R282" s="20">
        <f t="shared" si="70"/>
        <v>25.4</v>
      </c>
    </row>
    <row r="283" spans="1:18" s="20" customFormat="1" x14ac:dyDescent="0.2">
      <c r="A283" s="17" t="s">
        <v>1905</v>
      </c>
      <c r="B283" s="18" t="str">
        <f t="shared" si="61"/>
        <v>Z03086710C</v>
      </c>
      <c r="C283" s="18" t="str">
        <f t="shared" si="71"/>
        <v>match</v>
      </c>
      <c r="D283" s="17" t="s">
        <v>1906</v>
      </c>
      <c r="E283" s="19">
        <v>6.2271380000000001</v>
      </c>
      <c r="F283" s="19">
        <v>52.171481</v>
      </c>
      <c r="G283" s="20" t="str">
        <f t="shared" si="62"/>
        <v>Kerktoren</v>
      </c>
      <c r="H283" s="20" t="str">
        <f t="shared" si="72"/>
        <v>Derden</v>
      </c>
      <c r="I283" s="20" t="str">
        <f t="shared" si="68"/>
        <v>Single site landlord</v>
      </c>
      <c r="J283" s="20" t="str">
        <f t="shared" si="69"/>
        <v>Protestantse Gemeente Eefde</v>
      </c>
      <c r="K283" s="20" t="str">
        <f t="shared" si="63"/>
        <v>NE003RD0143</v>
      </c>
      <c r="L283" s="20" t="str">
        <f t="shared" si="64"/>
        <v>5416</v>
      </c>
      <c r="M283" s="20" t="str">
        <f t="shared" si="65"/>
        <v>Schurinklaan 1</v>
      </c>
      <c r="N283" s="20" t="str">
        <f t="shared" si="66"/>
        <v>7211 DD</v>
      </c>
      <c r="O283" s="20" t="str">
        <f t="shared" si="67"/>
        <v>Eefde</v>
      </c>
      <c r="P283" s="20" t="s">
        <v>2324</v>
      </c>
      <c r="R283" s="20">
        <f t="shared" si="70"/>
        <v>27.5</v>
      </c>
    </row>
    <row r="284" spans="1:18" s="20" customFormat="1" x14ac:dyDescent="0.2">
      <c r="A284" s="17" t="s">
        <v>1912</v>
      </c>
      <c r="B284" s="18" t="str">
        <f t="shared" si="61"/>
        <v>Z03186910A</v>
      </c>
      <c r="C284" s="18" t="str">
        <f t="shared" si="71"/>
        <v>match</v>
      </c>
      <c r="D284" s="17" t="s">
        <v>1913</v>
      </c>
      <c r="E284" s="19">
        <v>6.3087</v>
      </c>
      <c r="F284" s="19">
        <v>52.164439999999999</v>
      </c>
      <c r="G284" s="20" t="str">
        <f t="shared" si="62"/>
        <v>Hoogspanningsmast</v>
      </c>
      <c r="H284" s="20" t="str">
        <f t="shared" si="72"/>
        <v>Derden</v>
      </c>
      <c r="I284" s="20" t="str">
        <f t="shared" si="68"/>
        <v>Novec</v>
      </c>
      <c r="J284" s="20" t="str">
        <f t="shared" si="69"/>
        <v>Rijskwaterstaat</v>
      </c>
      <c r="K284" s="20" t="str">
        <f t="shared" si="63"/>
        <v>NE003RD0134</v>
      </c>
      <c r="L284" s="20" t="str">
        <f t="shared" si="64"/>
        <v>9410</v>
      </c>
      <c r="M284" s="20" t="str">
        <f t="shared" si="65"/>
        <v>Vunderingweg - HVP nr. 59</v>
      </c>
      <c r="N284" s="20" t="str">
        <f t="shared" si="66"/>
        <v>7218 AK</v>
      </c>
      <c r="O284" s="20" t="str">
        <f t="shared" si="67"/>
        <v>Almen</v>
      </c>
      <c r="P284" s="20" t="s">
        <v>2324</v>
      </c>
      <c r="R284" s="20">
        <f t="shared" si="70"/>
        <v>14.7</v>
      </c>
    </row>
    <row r="285" spans="1:18" s="20" customFormat="1" x14ac:dyDescent="0.2">
      <c r="A285" s="17" t="s">
        <v>1919</v>
      </c>
      <c r="B285" s="18" t="str">
        <f t="shared" si="61"/>
        <v>Z03187010B</v>
      </c>
      <c r="C285" s="18" t="str">
        <f t="shared" si="71"/>
        <v>match</v>
      </c>
      <c r="D285" s="17" t="s">
        <v>1920</v>
      </c>
      <c r="E285" s="19">
        <v>6.4123070000000002</v>
      </c>
      <c r="F285" s="19">
        <v>52.166687000000003</v>
      </c>
      <c r="G285" s="20" t="str">
        <f t="shared" si="62"/>
        <v>Rooftop</v>
      </c>
      <c r="H285" s="20" t="str">
        <f t="shared" si="72"/>
        <v>Derden</v>
      </c>
      <c r="I285" s="20" t="str">
        <f t="shared" si="68"/>
        <v>Single site landlord</v>
      </c>
      <c r="J285" s="20" t="str">
        <f t="shared" si="69"/>
        <v>Forfarmers</v>
      </c>
      <c r="K285" s="20" t="str">
        <f t="shared" si="63"/>
        <v>NE003RD0019</v>
      </c>
      <c r="L285" s="20" t="str">
        <f t="shared" si="64"/>
        <v>6913</v>
      </c>
      <c r="M285" s="20" t="str">
        <f t="shared" si="65"/>
        <v>De Kwinkweerd 5</v>
      </c>
      <c r="N285" s="20" t="str">
        <f t="shared" si="66"/>
        <v>7241 CW</v>
      </c>
      <c r="O285" s="20" t="str">
        <f t="shared" si="67"/>
        <v>Lochem</v>
      </c>
      <c r="P285" s="20" t="s">
        <v>2324</v>
      </c>
      <c r="R285" s="20">
        <f t="shared" si="70"/>
        <v>47.1</v>
      </c>
    </row>
    <row r="286" spans="1:18" s="20" customFormat="1" x14ac:dyDescent="0.2">
      <c r="A286" s="17" t="s">
        <v>1925</v>
      </c>
      <c r="B286" s="18" t="str">
        <f t="shared" si="61"/>
        <v>Z03187110A</v>
      </c>
      <c r="C286" s="18" t="str">
        <f t="shared" si="71"/>
        <v>match</v>
      </c>
      <c r="D286" s="17" t="s">
        <v>1926</v>
      </c>
      <c r="E286" s="19">
        <v>6.5875846999999998</v>
      </c>
      <c r="F286" s="19">
        <v>52.231724120000003</v>
      </c>
      <c r="G286" s="20" t="str">
        <f t="shared" si="62"/>
        <v>SV toren</v>
      </c>
      <c r="H286" s="20" t="str">
        <f t="shared" si="72"/>
        <v>Derden</v>
      </c>
      <c r="I286" s="20" t="str">
        <f t="shared" si="68"/>
        <v>Cellnex</v>
      </c>
      <c r="J286" s="20">
        <f t="shared" si="69"/>
        <v>0</v>
      </c>
      <c r="K286" s="20" t="str">
        <f t="shared" si="63"/>
        <v>NE003RD0129</v>
      </c>
      <c r="L286" s="20" t="str">
        <f t="shared" si="64"/>
        <v>2157</v>
      </c>
      <c r="M286" s="20" t="str">
        <f t="shared" si="65"/>
        <v>Spoorstraat 21</v>
      </c>
      <c r="N286" s="20" t="str">
        <f t="shared" si="66"/>
        <v>7471 BV</v>
      </c>
      <c r="O286" s="20" t="str">
        <f t="shared" si="67"/>
        <v>Goor</v>
      </c>
      <c r="P286" s="20" t="s">
        <v>2324</v>
      </c>
      <c r="R286" s="20">
        <f t="shared" si="70"/>
        <v>30.5</v>
      </c>
    </row>
    <row r="287" spans="1:18" s="20" customFormat="1" x14ac:dyDescent="0.2">
      <c r="A287" s="17" t="s">
        <v>1931</v>
      </c>
      <c r="B287" s="18" t="str">
        <f t="shared" si="61"/>
        <v>Z03187210B</v>
      </c>
      <c r="C287" s="18" t="str">
        <f t="shared" si="71"/>
        <v>match</v>
      </c>
      <c r="D287" s="17" t="s">
        <v>1932</v>
      </c>
      <c r="E287" s="19">
        <v>6.7124519999999999</v>
      </c>
      <c r="F287" s="19">
        <v>52.259790000000002</v>
      </c>
      <c r="G287" s="20" t="str">
        <f t="shared" si="62"/>
        <v>Rooftop</v>
      </c>
      <c r="H287" s="20" t="str">
        <f t="shared" si="72"/>
        <v>Derden</v>
      </c>
      <c r="I287" s="20" t="str">
        <f t="shared" si="68"/>
        <v>Single site landlord</v>
      </c>
      <c r="J287" s="20" t="str">
        <f t="shared" si="69"/>
        <v>Verpleeghuis Sint Elisabeth</v>
      </c>
      <c r="K287" s="20" t="str">
        <f t="shared" si="63"/>
        <v>NE003RD0055</v>
      </c>
      <c r="L287" s="20" t="str">
        <f t="shared" si="64"/>
        <v>9405</v>
      </c>
      <c r="M287" s="20" t="str">
        <f t="shared" si="65"/>
        <v>Langestraat 74</v>
      </c>
      <c r="N287" s="20" t="str">
        <f t="shared" si="66"/>
        <v>7491 AJ</v>
      </c>
      <c r="O287" s="20" t="str">
        <f t="shared" si="67"/>
        <v>Delden</v>
      </c>
      <c r="P287" s="20" t="s">
        <v>2324</v>
      </c>
      <c r="R287" s="20">
        <f t="shared" si="70"/>
        <v>27.5</v>
      </c>
    </row>
    <row r="288" spans="1:18" s="20" customFormat="1" x14ac:dyDescent="0.2">
      <c r="A288" s="17" t="s">
        <v>1938</v>
      </c>
      <c r="B288" s="18" t="str">
        <f t="shared" si="61"/>
        <v>Z03487410A</v>
      </c>
      <c r="C288" s="18" t="str">
        <f t="shared" si="71"/>
        <v>match</v>
      </c>
      <c r="D288" s="17" t="s">
        <v>1939</v>
      </c>
      <c r="E288" s="19">
        <v>6.1747009999999998</v>
      </c>
      <c r="F288" s="19">
        <v>52.139360000000003</v>
      </c>
      <c r="G288" s="20" t="str">
        <f t="shared" si="62"/>
        <v>Greenfield</v>
      </c>
      <c r="H288" s="20" t="str">
        <f t="shared" si="72"/>
        <v>Derden</v>
      </c>
      <c r="I288" s="20" t="str">
        <f t="shared" si="68"/>
        <v>Novec</v>
      </c>
      <c r="J288" s="20">
        <f t="shared" si="69"/>
        <v>0</v>
      </c>
      <c r="K288" s="20" t="str">
        <f t="shared" si="63"/>
        <v>NE003RD0295</v>
      </c>
      <c r="L288" s="20" t="str">
        <f t="shared" si="64"/>
        <v>9314</v>
      </c>
      <c r="M288" s="20" t="str">
        <f t="shared" si="65"/>
        <v>Molenweg 36</v>
      </c>
      <c r="N288" s="20" t="str">
        <f t="shared" si="66"/>
        <v>7205 BD</v>
      </c>
      <c r="O288" s="20" t="str">
        <f t="shared" si="67"/>
        <v>Zutphen (Z.V.V. De Hoven)</v>
      </c>
      <c r="P288" s="20" t="s">
        <v>2324</v>
      </c>
      <c r="R288" s="20">
        <f t="shared" si="70"/>
        <v>33</v>
      </c>
    </row>
    <row r="289" spans="1:18" s="20" customFormat="1" x14ac:dyDescent="0.2">
      <c r="A289" s="17" t="s">
        <v>1945</v>
      </c>
      <c r="B289" s="18" t="str">
        <f t="shared" si="61"/>
        <v>Z03487510A</v>
      </c>
      <c r="C289" s="18" t="str">
        <f t="shared" si="71"/>
        <v>match</v>
      </c>
      <c r="D289" s="17" t="s">
        <v>1946</v>
      </c>
      <c r="E289" s="19">
        <v>6.1025593300000001</v>
      </c>
      <c r="F289" s="19">
        <v>52.049522500000002</v>
      </c>
      <c r="G289" s="20" t="str">
        <f t="shared" si="62"/>
        <v>Greenfield</v>
      </c>
      <c r="H289" s="20" t="str">
        <f t="shared" si="72"/>
        <v>Derden</v>
      </c>
      <c r="I289" s="20" t="str">
        <f t="shared" si="68"/>
        <v>Cellnex</v>
      </c>
      <c r="J289" s="20">
        <f t="shared" si="69"/>
        <v>0</v>
      </c>
      <c r="K289" s="20" t="str">
        <f t="shared" si="63"/>
        <v>NE003RD0108</v>
      </c>
      <c r="L289" s="20" t="str">
        <f t="shared" si="64"/>
        <v>0004</v>
      </c>
      <c r="M289" s="20" t="str">
        <f t="shared" si="65"/>
        <v>Pasteurstraat 2</v>
      </c>
      <c r="N289" s="20" t="str">
        <f t="shared" si="66"/>
        <v>6951 CK</v>
      </c>
      <c r="O289" s="20" t="str">
        <f t="shared" si="67"/>
        <v>Dieren</v>
      </c>
      <c r="P289" s="20" t="s">
        <v>2324</v>
      </c>
      <c r="R289" s="20">
        <f t="shared" si="70"/>
        <v>29.5</v>
      </c>
    </row>
    <row r="290" spans="1:18" s="20" customFormat="1" x14ac:dyDescent="0.2">
      <c r="A290" s="17" t="s">
        <v>1952</v>
      </c>
      <c r="B290" s="18" t="str">
        <f t="shared" si="61"/>
        <v>Z03487610A</v>
      </c>
      <c r="C290" s="18" t="str">
        <f t="shared" si="71"/>
        <v>match</v>
      </c>
      <c r="D290" s="17" t="s">
        <v>1953</v>
      </c>
      <c r="E290" s="19">
        <v>6.0569101099999996</v>
      </c>
      <c r="F290" s="19">
        <v>52.018059309999998</v>
      </c>
      <c r="G290" s="20" t="str">
        <f t="shared" si="62"/>
        <v>Rooftop</v>
      </c>
      <c r="H290" s="20" t="str">
        <f t="shared" si="72"/>
        <v>Derden</v>
      </c>
      <c r="I290" s="20" t="str">
        <f t="shared" si="68"/>
        <v>Single site landlord</v>
      </c>
      <c r="J290" s="20" t="str">
        <f t="shared" si="69"/>
        <v>Gemeeente Rheden</v>
      </c>
      <c r="K290" s="20" t="str">
        <f t="shared" si="63"/>
        <v>NE003RD0068</v>
      </c>
      <c r="L290" s="20" t="str">
        <f t="shared" si="64"/>
        <v>0807</v>
      </c>
      <c r="M290" s="20" t="str">
        <f t="shared" si="65"/>
        <v>Hoofdstraat 3</v>
      </c>
      <c r="N290" s="20" t="str">
        <f t="shared" si="66"/>
        <v>6994 AB</v>
      </c>
      <c r="O290" s="20" t="str">
        <f t="shared" si="67"/>
        <v>De Steeg</v>
      </c>
      <c r="P290" s="20" t="s">
        <v>2324</v>
      </c>
      <c r="R290" s="20">
        <f t="shared" si="70"/>
        <v>20.5</v>
      </c>
    </row>
    <row r="291" spans="1:18" s="20" customFormat="1" x14ac:dyDescent="0.2">
      <c r="A291" s="17" t="s">
        <v>1959</v>
      </c>
      <c r="B291" s="18" t="str">
        <f t="shared" si="61"/>
        <v>Z03487810D</v>
      </c>
      <c r="C291" s="18" t="str">
        <f t="shared" si="71"/>
        <v>match</v>
      </c>
      <c r="D291" s="17" t="s">
        <v>1960</v>
      </c>
      <c r="E291" s="19">
        <v>5.9538500000000001</v>
      </c>
      <c r="F291" s="19">
        <v>51.985010000000003</v>
      </c>
      <c r="G291" s="20" t="str">
        <f t="shared" si="62"/>
        <v>Rooftop</v>
      </c>
      <c r="H291" s="20" t="str">
        <f t="shared" si="72"/>
        <v>Derden</v>
      </c>
      <c r="I291" s="20" t="str">
        <f t="shared" si="68"/>
        <v>Single site landlord</v>
      </c>
      <c r="J291" s="20" t="str">
        <f t="shared" si="69"/>
        <v>Lidmar Properties</v>
      </c>
      <c r="K291" s="20" t="str">
        <f t="shared" si="63"/>
        <v>NE003RD0223</v>
      </c>
      <c r="L291" s="20" t="str">
        <f t="shared" si="64"/>
        <v>7330</v>
      </c>
      <c r="M291" s="20" t="str">
        <f t="shared" si="65"/>
        <v>Gildemeestersplein 1</v>
      </c>
      <c r="N291" s="20" t="str">
        <f t="shared" si="66"/>
        <v>6826 LL</v>
      </c>
      <c r="O291" s="20" t="str">
        <f t="shared" si="67"/>
        <v>Arnhem</v>
      </c>
      <c r="P291" s="20" t="s">
        <v>2324</v>
      </c>
      <c r="R291" s="20">
        <f t="shared" si="70"/>
        <v>72.2</v>
      </c>
    </row>
    <row r="292" spans="1:18" s="20" customFormat="1" x14ac:dyDescent="0.2">
      <c r="A292" s="17" t="s">
        <v>1966</v>
      </c>
      <c r="B292" s="18" t="str">
        <f t="shared" si="61"/>
        <v>Z03694610A</v>
      </c>
      <c r="C292" s="18" t="str">
        <f t="shared" si="71"/>
        <v>match</v>
      </c>
      <c r="D292" s="17" t="s">
        <v>1967</v>
      </c>
      <c r="E292" s="19">
        <v>5.8308245000000003</v>
      </c>
      <c r="F292" s="19">
        <v>51.997422999999998</v>
      </c>
      <c r="G292" s="20" t="str">
        <f t="shared" si="62"/>
        <v>Greenfield</v>
      </c>
      <c r="H292" s="20" t="str">
        <f t="shared" si="72"/>
        <v>Derden</v>
      </c>
      <c r="I292" s="20" t="str">
        <f t="shared" si="68"/>
        <v>KPN (mast)</v>
      </c>
      <c r="J292" s="20">
        <f t="shared" si="69"/>
        <v>0</v>
      </c>
      <c r="K292" s="20" t="str">
        <f t="shared" si="63"/>
        <v>NE003GD0036</v>
      </c>
      <c r="L292" s="20" t="str">
        <f t="shared" si="64"/>
        <v>7830</v>
      </c>
      <c r="M292" s="20" t="str">
        <f t="shared" si="65"/>
        <v>Nico Bovenweg // kruising Valkenburglaan</v>
      </c>
      <c r="N292" s="20" t="str">
        <f t="shared" si="66"/>
        <v>6861 BW</v>
      </c>
      <c r="O292" s="20" t="str">
        <f t="shared" si="67"/>
        <v>Oosterbeek</v>
      </c>
      <c r="P292" s="20" t="s">
        <v>2324</v>
      </c>
      <c r="R292" s="20">
        <f t="shared" si="70"/>
        <v>32</v>
      </c>
    </row>
    <row r="293" spans="1:18" s="20" customFormat="1" x14ac:dyDescent="0.2">
      <c r="A293" s="17" t="s">
        <v>1972</v>
      </c>
      <c r="B293" s="18" t="str">
        <f t="shared" si="61"/>
        <v>Z03694710A</v>
      </c>
      <c r="C293" s="18" t="str">
        <f t="shared" si="71"/>
        <v>match</v>
      </c>
      <c r="D293" s="17" t="s">
        <v>1973</v>
      </c>
      <c r="E293" s="19">
        <v>5.7928129999999998</v>
      </c>
      <c r="F293" s="19">
        <v>52.005142999999997</v>
      </c>
      <c r="G293" s="20" t="str">
        <f t="shared" si="62"/>
        <v>Greenfield</v>
      </c>
      <c r="H293" s="20" t="str">
        <f t="shared" si="72"/>
        <v>Derden</v>
      </c>
      <c r="I293" s="20" t="str">
        <f t="shared" si="68"/>
        <v>Cellnex</v>
      </c>
      <c r="J293" s="20">
        <f t="shared" si="69"/>
        <v>0</v>
      </c>
      <c r="K293" s="20" t="str">
        <f t="shared" si="63"/>
        <v>NE003RD0023</v>
      </c>
      <c r="L293" s="20" t="str">
        <f t="shared" si="64"/>
        <v>0039</v>
      </c>
      <c r="M293" s="20" t="str">
        <f t="shared" si="65"/>
        <v>Parallelweg D159</v>
      </c>
      <c r="N293" s="20" t="str">
        <f t="shared" si="66"/>
        <v>6874 BH</v>
      </c>
      <c r="O293" s="20" t="str">
        <f t="shared" si="67"/>
        <v>Wolfheze</v>
      </c>
      <c r="P293" s="20" t="s">
        <v>2324</v>
      </c>
      <c r="R293" s="20">
        <f t="shared" si="70"/>
        <v>36</v>
      </c>
    </row>
    <row r="294" spans="1:18" s="20" customFormat="1" x14ac:dyDescent="0.2">
      <c r="A294" s="17" t="s">
        <v>1978</v>
      </c>
      <c r="B294" s="18" t="str">
        <f t="shared" si="61"/>
        <v>Z03794810A</v>
      </c>
      <c r="C294" s="18" t="str">
        <f t="shared" si="71"/>
        <v>match</v>
      </c>
      <c r="D294" s="17" t="s">
        <v>1965</v>
      </c>
      <c r="E294" s="19">
        <v>5.8758699999999999</v>
      </c>
      <c r="F294" s="19">
        <v>51.986310000000003</v>
      </c>
      <c r="G294" s="20" t="str">
        <f t="shared" si="62"/>
        <v>SV toren</v>
      </c>
      <c r="H294" s="20" t="str">
        <f t="shared" si="72"/>
        <v>Derden</v>
      </c>
      <c r="I294" s="20" t="str">
        <f t="shared" si="68"/>
        <v>Novec</v>
      </c>
      <c r="J294" s="20">
        <f t="shared" si="69"/>
        <v>0</v>
      </c>
      <c r="K294" s="20" t="str">
        <f t="shared" si="63"/>
        <v>NE003RD0199</v>
      </c>
      <c r="L294" s="20" t="str">
        <f t="shared" si="64"/>
        <v>1201</v>
      </c>
      <c r="M294" s="20" t="str">
        <f t="shared" si="65"/>
        <v>Utrechtseweg 310</v>
      </c>
      <c r="N294" s="20" t="str">
        <f t="shared" si="66"/>
        <v>6812 AR</v>
      </c>
      <c r="O294" s="20" t="str">
        <f t="shared" si="67"/>
        <v>Arnhem - Business Park</v>
      </c>
      <c r="P294" s="20" t="s">
        <v>2324</v>
      </c>
      <c r="R294" s="20">
        <f t="shared" si="70"/>
        <v>40</v>
      </c>
    </row>
    <row r="295" spans="1:18" s="20" customFormat="1" x14ac:dyDescent="0.2">
      <c r="A295" s="17" t="s">
        <v>1984</v>
      </c>
      <c r="B295" s="18" t="str">
        <f t="shared" si="61"/>
        <v>Z03795910A</v>
      </c>
      <c r="C295" s="18" t="str">
        <f t="shared" ref="C295:C320" si="73">IF(A295=B295,"match","Verschillend")</f>
        <v>match</v>
      </c>
      <c r="D295" s="17" t="s">
        <v>1985</v>
      </c>
      <c r="E295" s="19">
        <v>5.9037860000000002</v>
      </c>
      <c r="F295" s="19">
        <v>51.984538999999998</v>
      </c>
      <c r="G295" s="20" t="str">
        <f t="shared" si="62"/>
        <v>Rooftop</v>
      </c>
      <c r="H295" s="20" t="str">
        <f t="shared" si="72"/>
        <v>ProRail</v>
      </c>
      <c r="I295" s="20" t="str">
        <f t="shared" si="68"/>
        <v>ProRail</v>
      </c>
      <c r="J295" s="20">
        <f t="shared" si="69"/>
        <v>0</v>
      </c>
      <c r="K295" s="20" t="str">
        <f t="shared" si="63"/>
        <v>NE003GD0012</v>
      </c>
      <c r="L295" s="20" t="str">
        <f t="shared" si="64"/>
        <v>1959</v>
      </c>
      <c r="M295" s="20" t="str">
        <f t="shared" si="65"/>
        <v>Oude Stationsstraat 16</v>
      </c>
      <c r="N295" s="20" t="str">
        <f t="shared" si="66"/>
        <v>6811 KE</v>
      </c>
      <c r="O295" s="20" t="str">
        <f t="shared" si="67"/>
        <v>Arnhem</v>
      </c>
      <c r="P295" s="20" t="s">
        <v>2333</v>
      </c>
      <c r="R295" s="20">
        <f t="shared" si="70"/>
        <v>14</v>
      </c>
    </row>
    <row r="296" spans="1:18" s="20" customFormat="1" x14ac:dyDescent="0.2">
      <c r="A296" s="17" t="s">
        <v>1990</v>
      </c>
      <c r="B296" s="18" t="str">
        <f t="shared" si="61"/>
        <v>Z03888010A</v>
      </c>
      <c r="C296" s="18" t="str">
        <f t="shared" si="73"/>
        <v>match</v>
      </c>
      <c r="D296" s="17" t="s">
        <v>1991</v>
      </c>
      <c r="E296" s="19">
        <v>5.9990800000000002</v>
      </c>
      <c r="F296" s="19">
        <v>51.948610000000002</v>
      </c>
      <c r="G296" s="20" t="str">
        <f t="shared" si="62"/>
        <v>Rooftop</v>
      </c>
      <c r="H296" s="20" t="str">
        <f t="shared" ref="H296:H318" si="74">VLOOKUP(A296,sitesNAW,9,FALSE)</f>
        <v>Derden</v>
      </c>
      <c r="I296" s="20" t="str">
        <f t="shared" si="68"/>
        <v>Single site landlord</v>
      </c>
      <c r="J296" s="20" t="str">
        <f t="shared" si="69"/>
        <v>Candea College</v>
      </c>
      <c r="K296" s="20" t="str">
        <f t="shared" si="63"/>
        <v>NE003RD0196</v>
      </c>
      <c r="L296" s="20" t="str">
        <f t="shared" si="64"/>
        <v>4910</v>
      </c>
      <c r="M296" s="20" t="str">
        <f t="shared" si="65"/>
        <v>Saturnus 1</v>
      </c>
      <c r="N296" s="20" t="str">
        <f t="shared" si="66"/>
        <v>6922 LX</v>
      </c>
      <c r="O296" s="20" t="str">
        <f t="shared" si="67"/>
        <v>Duiven</v>
      </c>
      <c r="P296" s="20" t="s">
        <v>2324</v>
      </c>
      <c r="R296" s="20">
        <f t="shared" si="70"/>
        <v>17.2</v>
      </c>
    </row>
    <row r="297" spans="1:18" s="20" customFormat="1" x14ac:dyDescent="0.2">
      <c r="A297" s="17" t="s">
        <v>1996</v>
      </c>
      <c r="B297" s="18" t="str">
        <f t="shared" si="61"/>
        <v>Z03888110C</v>
      </c>
      <c r="C297" s="18" t="str">
        <f t="shared" si="73"/>
        <v>match</v>
      </c>
      <c r="D297" s="17" t="s">
        <v>1997</v>
      </c>
      <c r="E297" s="19">
        <v>6.0754900000000003</v>
      </c>
      <c r="F297" s="19">
        <v>51.921998000000002</v>
      </c>
      <c r="G297" s="20" t="str">
        <f t="shared" si="62"/>
        <v>Greenfield</v>
      </c>
      <c r="H297" s="20" t="str">
        <f t="shared" si="74"/>
        <v>ProRail</v>
      </c>
      <c r="I297" s="20" t="str">
        <f t="shared" si="68"/>
        <v>&lt;leeg&gt;</v>
      </c>
      <c r="J297" s="20">
        <f t="shared" si="69"/>
        <v>0</v>
      </c>
      <c r="K297" s="20" t="str">
        <f t="shared" si="63"/>
        <v>NE003GD0038</v>
      </c>
      <c r="L297" s="20" t="str">
        <f t="shared" si="64"/>
        <v>9321</v>
      </c>
      <c r="M297" s="20" t="str">
        <f t="shared" si="65"/>
        <v>Stationsplein 1 / Ringbaan Zuid t.o. 16</v>
      </c>
      <c r="N297" s="20" t="str">
        <f t="shared" si="66"/>
        <v>6905 DB</v>
      </c>
      <c r="O297" s="20" t="str">
        <f t="shared" si="67"/>
        <v>Zevenaar</v>
      </c>
      <c r="P297" s="20" t="s">
        <v>2333</v>
      </c>
      <c r="R297" s="20">
        <f t="shared" si="70"/>
        <v>30</v>
      </c>
    </row>
    <row r="298" spans="1:18" s="20" customFormat="1" x14ac:dyDescent="0.2">
      <c r="A298" s="17" t="s">
        <v>2002</v>
      </c>
      <c r="B298" s="18" t="str">
        <f t="shared" si="61"/>
        <v>Z03900010A</v>
      </c>
      <c r="C298" s="18" t="str">
        <f t="shared" si="73"/>
        <v>match</v>
      </c>
      <c r="D298" s="17" t="s">
        <v>2003</v>
      </c>
      <c r="E298" s="19">
        <v>6.1555520000000001</v>
      </c>
      <c r="F298" s="19">
        <v>51.848246000000003</v>
      </c>
      <c r="G298" s="20" t="str">
        <f t="shared" si="62"/>
        <v>Greenfield</v>
      </c>
      <c r="H298" s="20" t="str">
        <f t="shared" si="74"/>
        <v>Derden</v>
      </c>
      <c r="I298" s="20" t="str">
        <f t="shared" si="68"/>
        <v>Novec</v>
      </c>
      <c r="J298" s="20">
        <f t="shared" si="69"/>
        <v>0</v>
      </c>
      <c r="K298" s="20" t="str">
        <f t="shared" si="63"/>
        <v>NE003RD0202</v>
      </c>
      <c r="L298" s="20" t="str">
        <f t="shared" si="64"/>
        <v>3439</v>
      </c>
      <c r="M298" s="20" t="str">
        <f t="shared" si="65"/>
        <v>Dijkhoevesestraat t.h.v. 19</v>
      </c>
      <c r="N298" s="20" t="str">
        <f t="shared" si="66"/>
        <v>6917 BC</v>
      </c>
      <c r="O298" s="20" t="str">
        <f t="shared" si="67"/>
        <v>Spijk</v>
      </c>
      <c r="P298" s="20" t="s">
        <v>2324</v>
      </c>
      <c r="R298" s="20">
        <f t="shared" si="70"/>
        <v>28</v>
      </c>
    </row>
    <row r="299" spans="1:18" s="20" customFormat="1" x14ac:dyDescent="0.2">
      <c r="A299" s="17" t="s">
        <v>2007</v>
      </c>
      <c r="B299" s="18" t="str">
        <f t="shared" si="61"/>
        <v>Z04194910A</v>
      </c>
      <c r="C299" s="18" t="str">
        <f t="shared" si="73"/>
        <v>match</v>
      </c>
      <c r="D299" s="17" t="s">
        <v>2008</v>
      </c>
      <c r="E299" s="19">
        <v>5.8518999999999997</v>
      </c>
      <c r="F299" s="19">
        <v>51.954900000000002</v>
      </c>
      <c r="G299" s="20" t="str">
        <f t="shared" si="62"/>
        <v>Greenfield</v>
      </c>
      <c r="H299" s="20" t="str">
        <f t="shared" si="74"/>
        <v>ProRail</v>
      </c>
      <c r="I299" s="20" t="str">
        <f t="shared" si="68"/>
        <v>&lt;leeg&gt;</v>
      </c>
      <c r="J299" s="20">
        <f t="shared" si="69"/>
        <v>0</v>
      </c>
      <c r="K299" s="20" t="str">
        <f t="shared" si="63"/>
        <v>NE003GD0037</v>
      </c>
      <c r="L299" s="20" t="str">
        <f t="shared" si="64"/>
        <v>9309</v>
      </c>
      <c r="M299" s="20" t="str">
        <f t="shared" si="65"/>
        <v>Oegstgeestsestraat nabij station</v>
      </c>
      <c r="N299" s="20" t="str">
        <f t="shared" si="66"/>
        <v>6843 TZ</v>
      </c>
      <c r="O299" s="20" t="str">
        <f t="shared" si="67"/>
        <v>Arnhem</v>
      </c>
      <c r="P299" s="20" t="s">
        <v>2333</v>
      </c>
      <c r="R299" s="20">
        <f t="shared" si="70"/>
        <v>22</v>
      </c>
    </row>
    <row r="300" spans="1:18" s="20" customFormat="1" x14ac:dyDescent="0.2">
      <c r="A300" s="17" t="s">
        <v>2013</v>
      </c>
      <c r="B300" s="18" t="str">
        <f t="shared" si="61"/>
        <v>Z04295310A</v>
      </c>
      <c r="C300" s="18" t="str">
        <f t="shared" si="73"/>
        <v>match</v>
      </c>
      <c r="D300" s="17" t="s">
        <v>2014</v>
      </c>
      <c r="E300" s="19">
        <v>5.7234870000000004</v>
      </c>
      <c r="F300" s="19">
        <v>51.918405</v>
      </c>
      <c r="G300" s="20" t="str">
        <f t="shared" si="62"/>
        <v>Hoogspanningsmast</v>
      </c>
      <c r="H300" s="20" t="str">
        <f t="shared" si="74"/>
        <v>Derden</v>
      </c>
      <c r="I300" s="20" t="str">
        <f t="shared" si="68"/>
        <v>Novec</v>
      </c>
      <c r="J300" s="20" t="str">
        <f t="shared" si="69"/>
        <v>Getorfrans Holding BV</v>
      </c>
      <c r="K300" s="20" t="str">
        <f t="shared" si="63"/>
        <v>NE003RD0267</v>
      </c>
      <c r="L300" s="20" t="str">
        <f t="shared" si="64"/>
        <v>9436</v>
      </c>
      <c r="M300" s="20" t="str">
        <f t="shared" si="65"/>
        <v>Wageningsestraat / Leigraafseweg HVP</v>
      </c>
      <c r="N300" s="20" t="str">
        <f t="shared" si="66"/>
        <v>6671 MC</v>
      </c>
      <c r="O300" s="20" t="str">
        <f t="shared" si="67"/>
        <v>Zetten (Valburg)</v>
      </c>
      <c r="P300" s="20" t="s">
        <v>2324</v>
      </c>
      <c r="R300" s="20">
        <f t="shared" si="70"/>
        <v>43</v>
      </c>
    </row>
    <row r="301" spans="1:18" s="20" customFormat="1" x14ac:dyDescent="0.2">
      <c r="A301" s="17" t="s">
        <v>2020</v>
      </c>
      <c r="B301" s="18" t="str">
        <f t="shared" si="61"/>
        <v>Z04295410B</v>
      </c>
      <c r="C301" s="18" t="str">
        <f t="shared" si="73"/>
        <v>match</v>
      </c>
      <c r="D301" s="17" t="s">
        <v>2021</v>
      </c>
      <c r="E301" s="19">
        <v>5.57341</v>
      </c>
      <c r="F301" s="19">
        <v>51.924460000000003</v>
      </c>
      <c r="G301" s="20" t="str">
        <f t="shared" si="62"/>
        <v>Hoogspanningsmast</v>
      </c>
      <c r="H301" s="20" t="str">
        <f t="shared" si="74"/>
        <v>Derden</v>
      </c>
      <c r="I301" s="20" t="str">
        <f t="shared" si="68"/>
        <v>Novec</v>
      </c>
      <c r="J301" s="20" t="str">
        <f t="shared" si="69"/>
        <v>Particulier</v>
      </c>
      <c r="K301" s="20" t="str">
        <f t="shared" si="63"/>
        <v>NE003RD0259</v>
      </c>
      <c r="L301" s="20" t="str">
        <f t="shared" si="64"/>
        <v>9486</v>
      </c>
      <c r="M301" s="20" t="str">
        <f t="shared" si="65"/>
        <v>Oude Broekweg 33a - HVP nr. 22</v>
      </c>
      <c r="N301" s="20" t="str">
        <f t="shared" si="66"/>
        <v>4041 CT</v>
      </c>
      <c r="O301" s="20" t="str">
        <f t="shared" si="67"/>
        <v>Kesteren</v>
      </c>
      <c r="P301" s="20" t="s">
        <v>2324</v>
      </c>
      <c r="R301" s="20">
        <f t="shared" si="70"/>
        <v>31</v>
      </c>
    </row>
    <row r="302" spans="1:18" s="20" customFormat="1" x14ac:dyDescent="0.2">
      <c r="A302" s="17" t="s">
        <v>2027</v>
      </c>
      <c r="B302" s="18" t="str">
        <f t="shared" si="61"/>
        <v>Z04395510A</v>
      </c>
      <c r="C302" s="18" t="str">
        <f t="shared" si="73"/>
        <v>match</v>
      </c>
      <c r="D302" s="17" t="s">
        <v>2028</v>
      </c>
      <c r="E302" s="19">
        <v>5.4171977699999996</v>
      </c>
      <c r="F302" s="19">
        <v>51.895860859999999</v>
      </c>
      <c r="G302" s="20" t="str">
        <f t="shared" si="62"/>
        <v>Greenfield</v>
      </c>
      <c r="H302" s="20" t="str">
        <f t="shared" si="74"/>
        <v>Derden</v>
      </c>
      <c r="I302" s="20" t="str">
        <f t="shared" si="68"/>
        <v>Single site landlord</v>
      </c>
      <c r="J302" s="20" t="str">
        <f t="shared" si="69"/>
        <v>Kampen, van der Wal</v>
      </c>
      <c r="K302" s="20" t="str">
        <f t="shared" si="63"/>
        <v>NE003RD0317</v>
      </c>
      <c r="L302" s="20" t="str">
        <f t="shared" si="64"/>
        <v>0600</v>
      </c>
      <c r="M302" s="20" t="str">
        <f t="shared" si="65"/>
        <v>Laan van Westroijen 99</v>
      </c>
      <c r="N302" s="20" t="str">
        <f t="shared" si="66"/>
        <v>4002 AH</v>
      </c>
      <c r="O302" s="20" t="str">
        <f t="shared" si="67"/>
        <v>Tiel</v>
      </c>
      <c r="P302" s="20" t="s">
        <v>2324</v>
      </c>
      <c r="R302" s="20">
        <f t="shared" si="70"/>
        <v>36.5</v>
      </c>
    </row>
    <row r="303" spans="1:18" s="20" customFormat="1" x14ac:dyDescent="0.2">
      <c r="A303" s="17" t="s">
        <v>2034</v>
      </c>
      <c r="B303" s="18" t="str">
        <f t="shared" si="61"/>
        <v>Z04795010A</v>
      </c>
      <c r="C303" s="18" t="str">
        <f t="shared" si="73"/>
        <v>match</v>
      </c>
      <c r="D303" s="17" t="s">
        <v>2035</v>
      </c>
      <c r="E303" s="19">
        <v>5.7946179999999998</v>
      </c>
      <c r="F303" s="19">
        <v>51.823448999999997</v>
      </c>
      <c r="G303" s="20" t="str">
        <f t="shared" si="62"/>
        <v>Rooftop</v>
      </c>
      <c r="H303" s="20" t="str">
        <f t="shared" si="74"/>
        <v>Derden</v>
      </c>
      <c r="I303" s="20" t="str">
        <f t="shared" si="68"/>
        <v>Single site landlord</v>
      </c>
      <c r="J303" s="20" t="str">
        <f t="shared" si="69"/>
        <v>VVE Dukenburg/Zwanenveld III</v>
      </c>
      <c r="K303" s="20" t="str">
        <f t="shared" si="63"/>
        <v>NE003RD0179</v>
      </c>
      <c r="L303" s="20" t="str">
        <f t="shared" si="64"/>
        <v>9484</v>
      </c>
      <c r="M303" s="20" t="str">
        <f t="shared" si="65"/>
        <v>Zwaneveld 83-01 t/m 83-71</v>
      </c>
      <c r="N303" s="20" t="str">
        <f t="shared" si="66"/>
        <v>6538 TK</v>
      </c>
      <c r="O303" s="20" t="str">
        <f t="shared" si="67"/>
        <v>Nijmegen - Dukenburg</v>
      </c>
      <c r="P303" s="20" t="s">
        <v>2324</v>
      </c>
      <c r="R303" s="20">
        <f t="shared" si="70"/>
        <v>34.700000000000003</v>
      </c>
    </row>
    <row r="304" spans="1:18" s="20" customFormat="1" x14ac:dyDescent="0.2">
      <c r="A304" s="17" t="s">
        <v>2041</v>
      </c>
      <c r="B304" s="18" t="str">
        <f t="shared" si="61"/>
        <v>Z20077010A</v>
      </c>
      <c r="C304" s="18" t="str">
        <f t="shared" si="73"/>
        <v>match</v>
      </c>
      <c r="D304" s="17" t="s">
        <v>2042</v>
      </c>
      <c r="E304" s="19">
        <v>6.7603080000000002</v>
      </c>
      <c r="F304" s="19">
        <v>53.418847</v>
      </c>
      <c r="G304" s="20" t="str">
        <f t="shared" si="62"/>
        <v>Greenfield</v>
      </c>
      <c r="H304" s="20" t="str">
        <f t="shared" si="74"/>
        <v>Derden</v>
      </c>
      <c r="I304" s="20" t="str">
        <f t="shared" si="68"/>
        <v>Vodafone</v>
      </c>
      <c r="J304" s="20">
        <f t="shared" si="69"/>
        <v>0</v>
      </c>
      <c r="K304" s="20" t="str">
        <f t="shared" si="63"/>
        <v>NE003RD0140</v>
      </c>
      <c r="L304" s="20" t="str">
        <f t="shared" si="64"/>
        <v>9300</v>
      </c>
      <c r="M304" s="20" t="str">
        <f t="shared" si="65"/>
        <v>Stationsweg</v>
      </c>
      <c r="N304" s="20" t="str">
        <f t="shared" si="66"/>
        <v>9982 CA</v>
      </c>
      <c r="O304" s="20" t="str">
        <f t="shared" si="67"/>
        <v>Roodeschool</v>
      </c>
      <c r="P304" s="20" t="s">
        <v>2324</v>
      </c>
      <c r="R304" s="20">
        <f t="shared" si="70"/>
        <v>34.5</v>
      </c>
    </row>
    <row r="305" spans="1:18" s="20" customFormat="1" x14ac:dyDescent="0.2">
      <c r="A305" s="17" t="s">
        <v>2046</v>
      </c>
      <c r="B305" s="18" t="str">
        <f t="shared" si="61"/>
        <v>Z20176310C</v>
      </c>
      <c r="C305" s="18" t="str">
        <f t="shared" si="73"/>
        <v>match</v>
      </c>
      <c r="D305" s="17" t="s">
        <v>2047</v>
      </c>
      <c r="E305" s="19">
        <v>6.6894479999999996</v>
      </c>
      <c r="F305" s="19">
        <v>53.326489000000002</v>
      </c>
      <c r="G305" s="20" t="str">
        <f t="shared" si="62"/>
        <v>Greenfield</v>
      </c>
      <c r="H305" s="20" t="str">
        <f t="shared" si="74"/>
        <v>NS</v>
      </c>
      <c r="I305" s="20" t="str">
        <f t="shared" si="68"/>
        <v>KPN (mast)</v>
      </c>
      <c r="J305" s="20" t="str">
        <f t="shared" si="69"/>
        <v>NS Vastgoed</v>
      </c>
      <c r="K305" s="20" t="str">
        <f t="shared" si="63"/>
        <v>NE003RD0017</v>
      </c>
      <c r="L305" s="20" t="str">
        <f t="shared" si="64"/>
        <v>0209</v>
      </c>
      <c r="M305" s="20" t="str">
        <f t="shared" si="65"/>
        <v>Stationsstraat 4</v>
      </c>
      <c r="N305" s="20" t="str">
        <f t="shared" si="66"/>
        <v>9921 PX</v>
      </c>
      <c r="O305" s="20" t="str">
        <f t="shared" si="67"/>
        <v>Stedum</v>
      </c>
      <c r="P305" s="20" t="s">
        <v>2324</v>
      </c>
      <c r="R305" s="20">
        <f t="shared" si="70"/>
        <v>29.9</v>
      </c>
    </row>
    <row r="306" spans="1:18" s="20" customFormat="1" x14ac:dyDescent="0.2">
      <c r="A306" s="17" t="s">
        <v>2052</v>
      </c>
      <c r="B306" s="18" t="str">
        <f t="shared" si="61"/>
        <v>Z20176410E</v>
      </c>
      <c r="C306" s="18" t="str">
        <f t="shared" si="73"/>
        <v>match</v>
      </c>
      <c r="D306" s="17" t="s">
        <v>2053</v>
      </c>
      <c r="E306" s="19">
        <v>6.8573729999999999</v>
      </c>
      <c r="F306" s="19">
        <v>53.323186999999997</v>
      </c>
      <c r="G306" s="20" t="str">
        <f t="shared" si="62"/>
        <v>Greenfield</v>
      </c>
      <c r="H306" s="20" t="str">
        <f t="shared" si="74"/>
        <v>Derden</v>
      </c>
      <c r="I306" s="20" t="str">
        <f t="shared" si="68"/>
        <v>Cellnex</v>
      </c>
      <c r="J306" s="20">
        <f t="shared" si="69"/>
        <v>0</v>
      </c>
      <c r="K306" s="20" t="str">
        <f t="shared" si="63"/>
        <v>NE003RD0106</v>
      </c>
      <c r="L306" s="20" t="str">
        <f t="shared" si="64"/>
        <v>2034</v>
      </c>
      <c r="M306" s="20" t="str">
        <f t="shared" si="65"/>
        <v>Takenslaan 1-3</v>
      </c>
      <c r="N306" s="20" t="str">
        <f t="shared" si="66"/>
        <v>9901 ED</v>
      </c>
      <c r="O306" s="20" t="str">
        <f t="shared" si="67"/>
        <v>Appingedam</v>
      </c>
      <c r="P306" s="20" t="s">
        <v>2324</v>
      </c>
      <c r="R306" s="20">
        <f t="shared" si="70"/>
        <v>27</v>
      </c>
    </row>
    <row r="307" spans="1:18" s="20" customFormat="1" x14ac:dyDescent="0.2">
      <c r="A307" s="17" t="s">
        <v>2058</v>
      </c>
      <c r="B307" s="18" t="str">
        <f t="shared" si="61"/>
        <v>Z20378210A</v>
      </c>
      <c r="C307" s="18" t="str">
        <f t="shared" si="73"/>
        <v>match</v>
      </c>
      <c r="D307" s="17" t="s">
        <v>2059</v>
      </c>
      <c r="E307" s="19">
        <v>6.9029319999999998</v>
      </c>
      <c r="F307" s="19">
        <v>52.779747999999998</v>
      </c>
      <c r="G307" s="20" t="str">
        <f t="shared" si="62"/>
        <v>Rooftop</v>
      </c>
      <c r="H307" s="20" t="str">
        <f t="shared" si="74"/>
        <v>Derden</v>
      </c>
      <c r="I307" s="20" t="str">
        <f t="shared" si="68"/>
        <v>Single site landlord</v>
      </c>
      <c r="J307" s="20" t="str">
        <f t="shared" si="69"/>
        <v>Eden Hotel Group</v>
      </c>
      <c r="K307" s="20" t="str">
        <f t="shared" si="63"/>
        <v>NE003RD0114</v>
      </c>
      <c r="L307" s="20" t="str">
        <f t="shared" si="64"/>
        <v>5114</v>
      </c>
      <c r="M307" s="20" t="str">
        <f t="shared" si="65"/>
        <v>van Schaijkweg 55</v>
      </c>
      <c r="N307" s="20" t="str">
        <f t="shared" si="66"/>
        <v>7811 HN</v>
      </c>
      <c r="O307" s="20" t="str">
        <f t="shared" si="67"/>
        <v>Emmen</v>
      </c>
      <c r="P307" s="20" t="s">
        <v>2324</v>
      </c>
      <c r="R307" s="20">
        <f t="shared" si="70"/>
        <v>20</v>
      </c>
    </row>
    <row r="308" spans="1:18" s="20" customFormat="1" x14ac:dyDescent="0.2">
      <c r="A308" s="17" t="s">
        <v>2064</v>
      </c>
      <c r="B308" s="18" t="str">
        <f t="shared" si="61"/>
        <v>Z20378310B</v>
      </c>
      <c r="C308" s="18" t="str">
        <f t="shared" si="73"/>
        <v>match</v>
      </c>
      <c r="D308" s="17" t="s">
        <v>2065</v>
      </c>
      <c r="E308" s="19">
        <v>6.8480235</v>
      </c>
      <c r="F308" s="19">
        <v>52.71812577</v>
      </c>
      <c r="G308" s="20" t="str">
        <f t="shared" si="62"/>
        <v>Rooftop</v>
      </c>
      <c r="H308" s="20" t="str">
        <f t="shared" si="74"/>
        <v>Derden</v>
      </c>
      <c r="I308" s="20" t="str">
        <f t="shared" si="68"/>
        <v>Single site landlord</v>
      </c>
      <c r="J308" s="20" t="str">
        <f t="shared" si="69"/>
        <v>Particulier</v>
      </c>
      <c r="K308" s="20" t="str">
        <f t="shared" si="63"/>
        <v>NE003RD0170</v>
      </c>
      <c r="L308" s="20" t="str">
        <f t="shared" si="64"/>
        <v>3542</v>
      </c>
      <c r="M308" s="20" t="str">
        <f t="shared" si="65"/>
        <v>Industrieweg 14</v>
      </c>
      <c r="N308" s="20" t="str">
        <f t="shared" si="66"/>
        <v>7844 NV</v>
      </c>
      <c r="O308" s="20" t="str">
        <f t="shared" si="67"/>
        <v>Veenoord</v>
      </c>
      <c r="P308" s="20" t="s">
        <v>2324</v>
      </c>
      <c r="R308" s="20">
        <f t="shared" si="70"/>
        <v>20.100000000000001</v>
      </c>
    </row>
    <row r="309" spans="1:18" s="20" customFormat="1" x14ac:dyDescent="0.2">
      <c r="A309" s="17" t="s">
        <v>2070</v>
      </c>
      <c r="B309" s="18" t="str">
        <f t="shared" si="61"/>
        <v>Z20378410A</v>
      </c>
      <c r="C309" s="18" t="str">
        <f t="shared" si="73"/>
        <v>match</v>
      </c>
      <c r="D309" s="17" t="s">
        <v>2071</v>
      </c>
      <c r="E309" s="19">
        <v>6.7367699999999999</v>
      </c>
      <c r="F309" s="19">
        <v>52.661450000000002</v>
      </c>
      <c r="G309" s="20" t="str">
        <f t="shared" si="62"/>
        <v>Rooftop</v>
      </c>
      <c r="H309" s="20" t="str">
        <f t="shared" si="74"/>
        <v>Derden</v>
      </c>
      <c r="I309" s="20" t="str">
        <f t="shared" si="68"/>
        <v>Single site landlord</v>
      </c>
      <c r="J309" s="20" t="str">
        <f t="shared" si="69"/>
        <v>Domesta</v>
      </c>
      <c r="K309" s="20" t="str">
        <f t="shared" si="63"/>
        <v>NE003RD0119</v>
      </c>
      <c r="L309" s="20" t="str">
        <f t="shared" si="64"/>
        <v>6045</v>
      </c>
      <c r="M309" s="20" t="str">
        <f t="shared" si="65"/>
        <v>Wilhelminasingel 53 - 169</v>
      </c>
      <c r="N309" s="20" t="str">
        <f t="shared" si="66"/>
        <v>7741 HD</v>
      </c>
      <c r="O309" s="20" t="str">
        <f t="shared" si="67"/>
        <v>Coevorden</v>
      </c>
      <c r="P309" s="20" t="s">
        <v>2324</v>
      </c>
      <c r="R309" s="20">
        <f t="shared" si="70"/>
        <v>27.9</v>
      </c>
    </row>
    <row r="310" spans="1:18" s="20" customFormat="1" x14ac:dyDescent="0.2">
      <c r="A310" s="17" t="s">
        <v>2076</v>
      </c>
      <c r="B310" s="18" t="str">
        <f t="shared" si="61"/>
        <v>Z20380010A</v>
      </c>
      <c r="C310" s="18" t="str">
        <f t="shared" si="73"/>
        <v>match</v>
      </c>
      <c r="D310" s="17" t="s">
        <v>2077</v>
      </c>
      <c r="E310" s="19">
        <v>6.6335259999999998</v>
      </c>
      <c r="F310" s="19">
        <v>52.558427000000002</v>
      </c>
      <c r="G310" s="20" t="str">
        <f t="shared" si="62"/>
        <v>Rooftop</v>
      </c>
      <c r="H310" s="20" t="str">
        <f t="shared" si="74"/>
        <v>Derden</v>
      </c>
      <c r="I310" s="20" t="str">
        <f t="shared" si="68"/>
        <v>Single site landlord</v>
      </c>
      <c r="J310" s="20" t="str">
        <f t="shared" si="69"/>
        <v>Jan Bruins en Zonen VOF</v>
      </c>
      <c r="K310" s="20" t="str">
        <f t="shared" si="63"/>
        <v>NE003RD0072</v>
      </c>
      <c r="L310" s="20" t="str">
        <f t="shared" si="64"/>
        <v>6965</v>
      </c>
      <c r="M310" s="20" t="str">
        <f t="shared" si="65"/>
        <v>De Nieuwe Haven 17</v>
      </c>
      <c r="N310" s="20" t="str">
        <f t="shared" si="66"/>
        <v>7772 BC</v>
      </c>
      <c r="O310" s="20" t="str">
        <f t="shared" si="67"/>
        <v>Hardenberg</v>
      </c>
      <c r="P310" s="20" t="s">
        <v>2324</v>
      </c>
      <c r="R310" s="20">
        <f t="shared" si="70"/>
        <v>31.1</v>
      </c>
    </row>
    <row r="311" spans="1:18" s="20" customFormat="1" x14ac:dyDescent="0.2">
      <c r="A311" s="17" t="s">
        <v>2082</v>
      </c>
      <c r="B311" s="18" t="str">
        <f t="shared" si="61"/>
        <v>Z20480210B</v>
      </c>
      <c r="C311" s="18" t="str">
        <f t="shared" si="73"/>
        <v>match</v>
      </c>
      <c r="D311" s="17" t="s">
        <v>2083</v>
      </c>
      <c r="E311" s="19">
        <v>6.4427510000000003</v>
      </c>
      <c r="F311" s="19">
        <v>52.508229999999998</v>
      </c>
      <c r="G311" s="20" t="str">
        <f t="shared" si="62"/>
        <v>Greenfield</v>
      </c>
      <c r="H311" s="20" t="str">
        <f t="shared" si="74"/>
        <v>Derden</v>
      </c>
      <c r="I311" s="20" t="str">
        <f t="shared" si="68"/>
        <v>Cellnex</v>
      </c>
      <c r="J311" s="20">
        <f t="shared" si="69"/>
        <v>0</v>
      </c>
      <c r="K311" s="20" t="str">
        <f t="shared" si="63"/>
        <v>NE003RD0268</v>
      </c>
      <c r="L311" s="20" t="str">
        <f t="shared" si="64"/>
        <v>5205</v>
      </c>
      <c r="M311" s="20" t="str">
        <f t="shared" si="65"/>
        <v>Besthemerberg 1</v>
      </c>
      <c r="N311" s="20" t="str">
        <f t="shared" si="66"/>
        <v>7731 PB</v>
      </c>
      <c r="O311" s="20" t="str">
        <f t="shared" si="67"/>
        <v>Ommen</v>
      </c>
      <c r="P311" s="20" t="s">
        <v>2324</v>
      </c>
      <c r="R311" s="20">
        <f t="shared" si="70"/>
        <v>26.8</v>
      </c>
    </row>
    <row r="312" spans="1:18" s="20" customFormat="1" x14ac:dyDescent="0.2">
      <c r="A312" s="17" t="s">
        <v>2088</v>
      </c>
      <c r="B312" s="18" t="str">
        <f t="shared" si="61"/>
        <v>Z20480410A</v>
      </c>
      <c r="C312" s="18" t="str">
        <f t="shared" si="73"/>
        <v>match</v>
      </c>
      <c r="D312" s="17" t="s">
        <v>2089</v>
      </c>
      <c r="E312" s="19">
        <v>6.1431100000000001</v>
      </c>
      <c r="F312" s="19">
        <v>52.488720000000001</v>
      </c>
      <c r="G312" s="20" t="str">
        <f t="shared" si="62"/>
        <v>Greenfield</v>
      </c>
      <c r="H312" s="20" t="str">
        <f t="shared" si="74"/>
        <v>Derden</v>
      </c>
      <c r="I312" s="20" t="str">
        <f t="shared" si="68"/>
        <v>Novec</v>
      </c>
      <c r="J312" s="20" t="str">
        <f t="shared" si="69"/>
        <v>Omroepmasten BV</v>
      </c>
      <c r="K312" s="20" t="str">
        <f t="shared" si="63"/>
        <v>NE003RD0298</v>
      </c>
      <c r="L312" s="20" t="str">
        <f t="shared" si="64"/>
        <v>9343</v>
      </c>
      <c r="M312" s="20" t="str">
        <f t="shared" si="65"/>
        <v>Telfordstraat 1</v>
      </c>
      <c r="N312" s="20" t="str">
        <f t="shared" si="66"/>
        <v>8013 RL</v>
      </c>
      <c r="O312" s="20" t="str">
        <f t="shared" si="67"/>
        <v>Zwolle Herfte</v>
      </c>
      <c r="P312" s="20" t="s">
        <v>2324</v>
      </c>
      <c r="R312" s="20">
        <f t="shared" si="70"/>
        <v>45</v>
      </c>
    </row>
    <row r="313" spans="1:18" s="20" customFormat="1" x14ac:dyDescent="0.2">
      <c r="A313" s="17" t="s">
        <v>2095</v>
      </c>
      <c r="B313" s="18" t="str">
        <f t="shared" si="61"/>
        <v>Z20481310A</v>
      </c>
      <c r="C313" s="18" t="str">
        <f t="shared" si="73"/>
        <v>match</v>
      </c>
      <c r="D313" s="17" t="s">
        <v>2096</v>
      </c>
      <c r="E313" s="19">
        <v>6.3230789999999999</v>
      </c>
      <c r="F313" s="19">
        <v>52.501882999999999</v>
      </c>
      <c r="G313" s="20" t="str">
        <f t="shared" si="62"/>
        <v>Greenfield</v>
      </c>
      <c r="H313" s="20" t="str">
        <f t="shared" si="74"/>
        <v>Derden</v>
      </c>
      <c r="I313" s="20" t="str">
        <f t="shared" si="68"/>
        <v>T-Mobile</v>
      </c>
      <c r="J313" s="20" t="str">
        <f t="shared" si="69"/>
        <v>Particulier</v>
      </c>
      <c r="K313" s="20" t="str">
        <f t="shared" si="63"/>
        <v>NE003RD0142</v>
      </c>
      <c r="L313" s="20" t="str">
        <f t="shared" si="64"/>
        <v>9498</v>
      </c>
      <c r="M313" s="20" t="str">
        <f t="shared" si="65"/>
        <v>Het Lageveld 8</v>
      </c>
      <c r="N313" s="20" t="str">
        <f t="shared" si="66"/>
        <v>7722 HV</v>
      </c>
      <c r="O313" s="20" t="str">
        <f t="shared" si="67"/>
        <v>Hessum</v>
      </c>
      <c r="P313" s="20" t="s">
        <v>2324</v>
      </c>
      <c r="R313" s="20">
        <f t="shared" si="70"/>
        <v>24.6</v>
      </c>
    </row>
    <row r="314" spans="1:18" s="20" customFormat="1" x14ac:dyDescent="0.2">
      <c r="A314" s="17" t="s">
        <v>2101</v>
      </c>
      <c r="B314" s="18" t="str">
        <f t="shared" si="61"/>
        <v>Z20595610A</v>
      </c>
      <c r="C314" s="18" t="str">
        <f t="shared" si="73"/>
        <v>match</v>
      </c>
      <c r="D314" s="17" t="s">
        <v>2102</v>
      </c>
      <c r="E314" s="19">
        <v>6.5685289999999998</v>
      </c>
      <c r="F314" s="19">
        <v>52.456904000000002</v>
      </c>
      <c r="G314" s="20" t="str">
        <f t="shared" si="62"/>
        <v>Greenfield</v>
      </c>
      <c r="H314" s="20" t="str">
        <f t="shared" si="74"/>
        <v>Derden</v>
      </c>
      <c r="I314" s="20" t="str">
        <f t="shared" si="68"/>
        <v>Novec</v>
      </c>
      <c r="J314" s="20">
        <f t="shared" si="69"/>
        <v>0</v>
      </c>
      <c r="K314" s="20" t="str">
        <f t="shared" si="63"/>
        <v>NE003RD0116</v>
      </c>
      <c r="L314" s="20" t="str">
        <f t="shared" si="64"/>
        <v>0276</v>
      </c>
      <c r="M314" s="20" t="str">
        <f t="shared" si="65"/>
        <v>Stobbelaan 16</v>
      </c>
      <c r="N314" s="20" t="str">
        <f t="shared" si="66"/>
        <v>7681 ZN</v>
      </c>
      <c r="O314" s="20" t="str">
        <f t="shared" si="67"/>
        <v>Vroomshoop</v>
      </c>
      <c r="P314" s="20" t="s">
        <v>2324</v>
      </c>
      <c r="R314" s="20">
        <f t="shared" si="70"/>
        <v>23</v>
      </c>
    </row>
    <row r="315" spans="1:18" s="20" customFormat="1" x14ac:dyDescent="0.2">
      <c r="A315" s="17" t="s">
        <v>2107</v>
      </c>
      <c r="B315" s="18" t="str">
        <f t="shared" si="61"/>
        <v>Z20693910B</v>
      </c>
      <c r="C315" s="18" t="str">
        <f t="shared" si="73"/>
        <v>match</v>
      </c>
      <c r="D315" s="17" t="s">
        <v>2108</v>
      </c>
      <c r="E315" s="19">
        <v>6.2775999999999996</v>
      </c>
      <c r="F315" s="19">
        <v>52.387197</v>
      </c>
      <c r="G315" s="20" t="str">
        <f t="shared" si="62"/>
        <v>Rooftop</v>
      </c>
      <c r="H315" s="20" t="str">
        <f t="shared" si="74"/>
        <v>Derden</v>
      </c>
      <c r="I315" s="20" t="str">
        <f t="shared" si="68"/>
        <v>Single site landlord</v>
      </c>
      <c r="J315" s="20" t="str">
        <f t="shared" si="69"/>
        <v>Booijink BV Beheer</v>
      </c>
      <c r="K315" s="20" t="str">
        <f t="shared" si="63"/>
        <v>NE003RD0192</v>
      </c>
      <c r="L315" s="20" t="str">
        <f t="shared" si="64"/>
        <v>9458</v>
      </c>
      <c r="M315" s="20" t="str">
        <f t="shared" si="65"/>
        <v>Schapenstraat 2</v>
      </c>
      <c r="N315" s="20" t="str">
        <f t="shared" si="66"/>
        <v>8102 CM</v>
      </c>
      <c r="O315" s="20" t="str">
        <f t="shared" si="67"/>
        <v>Raalte</v>
      </c>
      <c r="P315" s="20" t="s">
        <v>2324</v>
      </c>
      <c r="R315" s="20">
        <f t="shared" si="70"/>
        <v>30.9</v>
      </c>
    </row>
    <row r="316" spans="1:18" s="20" customFormat="1" x14ac:dyDescent="0.2">
      <c r="A316" s="17" t="s">
        <v>2113</v>
      </c>
      <c r="B316" s="18" t="str">
        <f t="shared" si="61"/>
        <v>Z20694010F</v>
      </c>
      <c r="C316" s="18" t="str">
        <f t="shared" si="73"/>
        <v>match</v>
      </c>
      <c r="D316" s="17" t="s">
        <v>2115</v>
      </c>
      <c r="E316" s="19">
        <v>6.4369399999999999</v>
      </c>
      <c r="F316" s="19">
        <v>52.365319999999997</v>
      </c>
      <c r="G316" s="20" t="str">
        <f t="shared" si="62"/>
        <v>Indoor</v>
      </c>
      <c r="H316" s="20" t="str">
        <f t="shared" si="74"/>
        <v>Derden</v>
      </c>
      <c r="I316" s="20" t="e">
        <f t="shared" si="68"/>
        <v>#N/A</v>
      </c>
      <c r="J316" s="20" t="e">
        <f t="shared" si="69"/>
        <v>#N/A</v>
      </c>
      <c r="K316" s="20" t="str">
        <f t="shared" si="63"/>
        <v>NE003RD0328</v>
      </c>
      <c r="L316" s="20" t="str">
        <f t="shared" si="64"/>
        <v>1032</v>
      </c>
      <c r="M316" s="20" t="str">
        <f t="shared" si="65"/>
        <v>Paltheweg 5</v>
      </c>
      <c r="N316" s="20" t="str">
        <f t="shared" si="66"/>
        <v>7448 RJ</v>
      </c>
      <c r="O316" s="20" t="str">
        <f t="shared" si="67"/>
        <v>Haarle</v>
      </c>
      <c r="P316" s="20" t="s">
        <v>2324</v>
      </c>
      <c r="R316" s="20">
        <f t="shared" si="70"/>
        <v>35</v>
      </c>
    </row>
    <row r="317" spans="1:18" s="20" customFormat="1" x14ac:dyDescent="0.2">
      <c r="A317" s="17" t="s">
        <v>2120</v>
      </c>
      <c r="B317" s="18" t="str">
        <f t="shared" si="61"/>
        <v>Z20694110A</v>
      </c>
      <c r="C317" s="18" t="str">
        <f t="shared" si="73"/>
        <v>match</v>
      </c>
      <c r="D317" s="17" t="s">
        <v>2121</v>
      </c>
      <c r="E317" s="19">
        <v>6.5805290000000003</v>
      </c>
      <c r="F317" s="19">
        <v>52.361848000000002</v>
      </c>
      <c r="G317" s="20" t="str">
        <f t="shared" si="62"/>
        <v>Buismast</v>
      </c>
      <c r="H317" s="20" t="str">
        <f t="shared" si="74"/>
        <v>Derden</v>
      </c>
      <c r="I317" s="20" t="str">
        <f t="shared" si="68"/>
        <v>Cellnex</v>
      </c>
      <c r="J317" s="20">
        <f t="shared" si="69"/>
        <v>0</v>
      </c>
      <c r="K317" s="20" t="str">
        <f t="shared" si="63"/>
        <v>NE003RD0101</v>
      </c>
      <c r="L317" s="20" t="str">
        <f t="shared" si="64"/>
        <v>3771</v>
      </c>
      <c r="M317" s="20" t="str">
        <f t="shared" si="65"/>
        <v>Looweg</v>
      </c>
      <c r="N317" s="20" t="str">
        <f t="shared" si="66"/>
        <v>7641 WG</v>
      </c>
      <c r="O317" s="20" t="str">
        <f t="shared" si="67"/>
        <v>Wierden</v>
      </c>
      <c r="P317" s="20" t="s">
        <v>2324</v>
      </c>
      <c r="R317" s="20">
        <f t="shared" si="70"/>
        <v>27</v>
      </c>
    </row>
    <row r="318" spans="1:18" s="20" customFormat="1" x14ac:dyDescent="0.2">
      <c r="A318" s="17" t="s">
        <v>2126</v>
      </c>
      <c r="B318" s="18" t="str">
        <f t="shared" si="61"/>
        <v>Z20694310A</v>
      </c>
      <c r="C318" s="18" t="str">
        <f t="shared" si="73"/>
        <v>match</v>
      </c>
      <c r="D318" s="17" t="s">
        <v>2127</v>
      </c>
      <c r="E318" s="19">
        <v>6.4604889999999999</v>
      </c>
      <c r="F318" s="19">
        <v>52.366370000000003</v>
      </c>
      <c r="G318" s="20" t="s">
        <v>3</v>
      </c>
      <c r="H318" s="20" t="str">
        <f t="shared" si="74"/>
        <v>ProRail</v>
      </c>
      <c r="I318" s="20" t="str">
        <f t="shared" si="68"/>
        <v>ProRail</v>
      </c>
      <c r="J318" s="20">
        <f t="shared" si="69"/>
        <v>0</v>
      </c>
      <c r="K318" s="20" t="str">
        <f t="shared" si="63"/>
        <v>NE003GD0035</v>
      </c>
      <c r="L318" s="20" t="str">
        <f t="shared" si="64"/>
        <v>Nog niet bekend</v>
      </c>
      <c r="M318" s="20" t="str">
        <f t="shared" si="65"/>
        <v>G. v/d Muelenweg 1</v>
      </c>
      <c r="N318" s="20" t="str">
        <f t="shared" si="66"/>
        <v>7443 CB</v>
      </c>
      <c r="O318" s="20" t="str">
        <f t="shared" si="67"/>
        <v>Nijverdal</v>
      </c>
      <c r="P318" s="20" t="s">
        <v>2324</v>
      </c>
      <c r="R318" s="20">
        <f t="shared" si="70"/>
        <v>12.2</v>
      </c>
    </row>
    <row r="319" spans="1:18" s="20" customFormat="1" x14ac:dyDescent="0.2">
      <c r="A319" s="17" t="s">
        <v>2132</v>
      </c>
      <c r="B319" s="18" t="str">
        <f t="shared" si="61"/>
        <v>Z20893310A</v>
      </c>
      <c r="C319" s="18" t="str">
        <f t="shared" si="73"/>
        <v>match</v>
      </c>
      <c r="D319" s="17" t="s">
        <v>2133</v>
      </c>
      <c r="E319" s="19">
        <v>6.0867149999999999</v>
      </c>
      <c r="F319" s="19">
        <v>52.177348000000002</v>
      </c>
      <c r="G319" s="20" t="str">
        <f t="shared" si="62"/>
        <v>Greenfield</v>
      </c>
      <c r="H319" s="20" t="s">
        <v>2326</v>
      </c>
      <c r="I319" s="20" t="str">
        <f t="shared" si="68"/>
        <v>KPN (mast)</v>
      </c>
      <c r="J319" s="20" t="str">
        <f t="shared" si="69"/>
        <v>NS Vastgoed</v>
      </c>
      <c r="K319" s="20" t="str">
        <f t="shared" si="63"/>
        <v>NE003RD0265</v>
      </c>
      <c r="L319" s="20" t="str">
        <f t="shared" si="64"/>
        <v>9313</v>
      </c>
      <c r="M319" s="20" t="str">
        <f t="shared" si="65"/>
        <v>N786 t.h.v. km paal 9.6</v>
      </c>
      <c r="N319" s="20" t="str">
        <f t="shared" si="66"/>
        <v>7383 ED</v>
      </c>
      <c r="O319" s="20" t="str">
        <f t="shared" si="67"/>
        <v>Klarenbeek</v>
      </c>
      <c r="P319" s="20" t="s">
        <v>2324</v>
      </c>
      <c r="R319" s="20">
        <f t="shared" si="70"/>
        <v>27</v>
      </c>
    </row>
    <row r="320" spans="1:18" s="20" customFormat="1" x14ac:dyDescent="0.2">
      <c r="A320" s="17" t="s">
        <v>2139</v>
      </c>
      <c r="B320" s="18" t="str">
        <f t="shared" ref="B320:B348" si="75">VLOOKUP(A320,sitesNAW,1,FALSE)</f>
        <v>Z21088310B</v>
      </c>
      <c r="C320" s="18" t="str">
        <f t="shared" si="73"/>
        <v>match</v>
      </c>
      <c r="D320" s="17" t="s">
        <v>2140</v>
      </c>
      <c r="E320" s="19">
        <v>6.3259699999999999</v>
      </c>
      <c r="F320" s="19">
        <v>52.107460000000003</v>
      </c>
      <c r="G320" s="20" t="str">
        <f>VLOOKUP(A320,sitesNAW,8,FALSE)</f>
        <v>Greenfield</v>
      </c>
      <c r="H320" s="20" t="str">
        <f t="shared" ref="H320:H348" si="76">VLOOKUP(A320,sitesNAW,9,FALSE)</f>
        <v>Derden</v>
      </c>
      <c r="I320" s="20" t="str">
        <f t="shared" si="68"/>
        <v>Novec</v>
      </c>
      <c r="J320" s="20">
        <f t="shared" si="69"/>
        <v>0</v>
      </c>
      <c r="K320" s="20" t="str">
        <f t="shared" ref="K320:K348" si="77">VLOOKUP(A320,sitesNAW,10,FALSE)</f>
        <v>NE003RD0020</v>
      </c>
      <c r="L320" s="20" t="str">
        <f t="shared" ref="L320:L348" si="78">VLOOKUP(A320,sitesNAW,11,FALSE)</f>
        <v>0694</v>
      </c>
      <c r="M320" s="20" t="str">
        <f t="shared" ref="M320:M348" si="79">VLOOKUP(A320,sitesNAW,12,FALSE)</f>
        <v>Handelsweg</v>
      </c>
      <c r="N320" s="20" t="str">
        <f t="shared" ref="N320:N348" si="80">VLOOKUP(A320,sitesNAW,13,FALSE)</f>
        <v>7251 JG</v>
      </c>
      <c r="O320" s="20" t="str">
        <f t="shared" ref="O320:O348" si="81">VLOOKUP(A320,sitesNAW,14,FALSE)</f>
        <v>Vorden</v>
      </c>
      <c r="P320" s="20" t="s">
        <v>2324</v>
      </c>
      <c r="R320" s="20">
        <f t="shared" si="70"/>
        <v>28</v>
      </c>
    </row>
    <row r="321" spans="1:18" s="20" customFormat="1" x14ac:dyDescent="0.2">
      <c r="A321" s="17" t="s">
        <v>2344</v>
      </c>
      <c r="B321" s="18"/>
      <c r="C321" s="18"/>
      <c r="D321" s="17" t="s">
        <v>2147</v>
      </c>
      <c r="E321" s="19">
        <v>6.4594444400000004</v>
      </c>
      <c r="F321" s="19">
        <v>52.078949999999999</v>
      </c>
      <c r="G321" s="20" t="s">
        <v>4</v>
      </c>
      <c r="H321" s="20" t="s">
        <v>2326</v>
      </c>
      <c r="I321" s="20" t="e">
        <f t="shared" ref="I321:I354" si="82">VLOOKUP(A321,landlords,5,FALSE)</f>
        <v>#N/A</v>
      </c>
      <c r="J321" s="20" t="e">
        <f t="shared" ref="J321:J354" si="83">VLOOKUP(A321,landlords,6,FALSE)</f>
        <v>#N/A</v>
      </c>
      <c r="P321" s="20" t="s">
        <v>2324</v>
      </c>
      <c r="R321" s="20">
        <f t="shared" ref="R321:R354" si="84">VLOOKUP(A321,sites,11,FALSE)</f>
        <v>38.5</v>
      </c>
    </row>
    <row r="322" spans="1:18" s="20" customFormat="1" x14ac:dyDescent="0.2">
      <c r="A322" s="17" t="s">
        <v>2152</v>
      </c>
      <c r="B322" s="18" t="str">
        <f t="shared" si="75"/>
        <v>Z21088510D</v>
      </c>
      <c r="C322" s="18" t="str">
        <f t="shared" ref="C322:C348" si="85">IF(A322=B322,"match","Verschillend")</f>
        <v>match</v>
      </c>
      <c r="D322" s="17" t="s">
        <v>2153</v>
      </c>
      <c r="E322" s="19">
        <v>6.5942509999999999</v>
      </c>
      <c r="F322" s="19">
        <v>52.012776000000002</v>
      </c>
      <c r="G322" s="20" t="str">
        <f t="shared" ref="G322:G339" si="86">VLOOKUP(A322,sitesNAW,8,FALSE)</f>
        <v>Greenfield</v>
      </c>
      <c r="H322" s="20" t="str">
        <f t="shared" si="76"/>
        <v>NS</v>
      </c>
      <c r="I322" s="20" t="str">
        <f t="shared" si="82"/>
        <v>Single site landlord</v>
      </c>
      <c r="J322" s="20" t="str">
        <f t="shared" si="83"/>
        <v>NS Vastgoed</v>
      </c>
      <c r="K322" s="20" t="str">
        <f t="shared" si="77"/>
        <v>NE003RD0305</v>
      </c>
      <c r="L322" s="20" t="str">
        <f t="shared" si="78"/>
        <v>9348</v>
      </c>
      <c r="M322" s="20" t="str">
        <f t="shared" si="79"/>
        <v>Stationstraat</v>
      </c>
      <c r="N322" s="20" t="str">
        <f t="shared" si="80"/>
        <v>7137 MZ</v>
      </c>
      <c r="O322" s="20" t="str">
        <f t="shared" si="81"/>
        <v>Lievelde</v>
      </c>
      <c r="P322" s="20" t="s">
        <v>2324</v>
      </c>
      <c r="R322" s="20">
        <f t="shared" si="84"/>
        <v>6.7</v>
      </c>
    </row>
    <row r="323" spans="1:18" s="20" customFormat="1" x14ac:dyDescent="0.2">
      <c r="A323" s="17" t="s">
        <v>2158</v>
      </c>
      <c r="B323" s="18" t="str">
        <f t="shared" si="75"/>
        <v>Z21088610D</v>
      </c>
      <c r="C323" s="18" t="str">
        <f t="shared" si="85"/>
        <v>match</v>
      </c>
      <c r="D323" s="17" t="s">
        <v>2159</v>
      </c>
      <c r="E323" s="19">
        <v>6.719392</v>
      </c>
      <c r="F323" s="19">
        <v>51.964159000000002</v>
      </c>
      <c r="G323" s="20" t="str">
        <f t="shared" si="86"/>
        <v>Greenfield</v>
      </c>
      <c r="H323" s="20" t="str">
        <f t="shared" si="76"/>
        <v>NS</v>
      </c>
      <c r="I323" s="20" t="str">
        <f t="shared" si="82"/>
        <v>KPN (mast)</v>
      </c>
      <c r="J323" s="20" t="str">
        <f t="shared" si="83"/>
        <v>NS Vastgoed BV</v>
      </c>
      <c r="K323" s="20" t="str">
        <f t="shared" si="77"/>
        <v>NE003RD0234</v>
      </c>
      <c r="L323" s="20" t="str">
        <f t="shared" si="78"/>
        <v>9456</v>
      </c>
      <c r="M323" s="20" t="str">
        <f t="shared" si="79"/>
        <v>Parallelweg 64</v>
      </c>
      <c r="N323" s="20" t="str">
        <f t="shared" si="80"/>
        <v>7102 DH</v>
      </c>
      <c r="O323" s="20" t="str">
        <f t="shared" si="81"/>
        <v>Winterswijk</v>
      </c>
      <c r="P323" s="20" t="s">
        <v>2324</v>
      </c>
      <c r="R323" s="20">
        <f t="shared" si="84"/>
        <v>34</v>
      </c>
    </row>
    <row r="324" spans="1:18" s="20" customFormat="1" x14ac:dyDescent="0.2">
      <c r="A324" s="17" t="s">
        <v>2164</v>
      </c>
      <c r="B324" s="18" t="str">
        <f t="shared" si="75"/>
        <v>Z21194410A</v>
      </c>
      <c r="C324" s="18" t="str">
        <f t="shared" si="85"/>
        <v>match</v>
      </c>
      <c r="D324" s="17" t="s">
        <v>2165</v>
      </c>
      <c r="E324" s="19">
        <v>5.616282</v>
      </c>
      <c r="F324" s="19">
        <v>52.086253999999997</v>
      </c>
      <c r="G324" s="20" t="str">
        <f t="shared" si="86"/>
        <v>Greenfield</v>
      </c>
      <c r="H324" s="20" t="str">
        <f t="shared" si="76"/>
        <v>Derden</v>
      </c>
      <c r="I324" s="20" t="str">
        <f t="shared" si="82"/>
        <v>KPN</v>
      </c>
      <c r="J324" s="20">
        <f t="shared" si="83"/>
        <v>0</v>
      </c>
      <c r="K324" s="20" t="str">
        <f t="shared" si="77"/>
        <v>NE003RD0065</v>
      </c>
      <c r="L324" s="20" t="str">
        <f t="shared" si="78"/>
        <v>0008</v>
      </c>
      <c r="M324" s="20" t="str">
        <f t="shared" si="79"/>
        <v>Hertenlaan 40</v>
      </c>
      <c r="N324" s="20" t="str">
        <f t="shared" si="80"/>
        <v>6741 BH</v>
      </c>
      <c r="O324" s="20" t="str">
        <f t="shared" si="81"/>
        <v>Lunteren</v>
      </c>
      <c r="P324" s="20" t="s">
        <v>2324</v>
      </c>
      <c r="R324" s="20">
        <f t="shared" si="84"/>
        <v>24.1</v>
      </c>
    </row>
    <row r="325" spans="1:18" s="20" customFormat="1" x14ac:dyDescent="0.2">
      <c r="A325" s="17" t="s">
        <v>2170</v>
      </c>
      <c r="B325" s="18" t="str">
        <f t="shared" si="75"/>
        <v>Z21195810A</v>
      </c>
      <c r="C325" s="18" t="str">
        <f t="shared" si="85"/>
        <v>match</v>
      </c>
      <c r="D325" s="17" t="s">
        <v>2171</v>
      </c>
      <c r="E325" s="19">
        <v>5.6741650000000003</v>
      </c>
      <c r="F325" s="19">
        <v>52.042338000000001</v>
      </c>
      <c r="G325" s="20" t="str">
        <f t="shared" si="86"/>
        <v>Buismast</v>
      </c>
      <c r="H325" s="20" t="str">
        <f t="shared" si="76"/>
        <v>Derden</v>
      </c>
      <c r="I325" s="20" t="str">
        <f t="shared" si="82"/>
        <v>Cellnex</v>
      </c>
      <c r="J325" s="20">
        <f t="shared" si="83"/>
        <v>0</v>
      </c>
      <c r="K325" s="20" t="str">
        <f t="shared" si="77"/>
        <v>NE003RD0063</v>
      </c>
      <c r="L325" s="20" t="str">
        <f t="shared" si="78"/>
        <v>0043</v>
      </c>
      <c r="M325" s="20" t="str">
        <f t="shared" si="79"/>
        <v>Op ten Noortlaan 4</v>
      </c>
      <c r="N325" s="20" t="str">
        <f t="shared" si="80"/>
        <v>6711 JS</v>
      </c>
      <c r="O325" s="20" t="str">
        <f t="shared" si="81"/>
        <v>Ede</v>
      </c>
      <c r="P325" s="20" t="s">
        <v>2324</v>
      </c>
      <c r="R325" s="20">
        <f t="shared" si="84"/>
        <v>23</v>
      </c>
    </row>
    <row r="326" spans="1:18" s="20" customFormat="1" x14ac:dyDescent="0.2">
      <c r="A326" s="17" t="s">
        <v>2177</v>
      </c>
      <c r="B326" s="18" t="str">
        <f t="shared" si="75"/>
        <v>Z21288710A</v>
      </c>
      <c r="C326" s="18" t="str">
        <f t="shared" si="85"/>
        <v>match</v>
      </c>
      <c r="D326" s="17" t="s">
        <v>2178</v>
      </c>
      <c r="E326" s="19">
        <v>6.1362800000000002</v>
      </c>
      <c r="F326" s="19">
        <v>51.935042000000003</v>
      </c>
      <c r="G326" s="20" t="str">
        <f t="shared" si="86"/>
        <v>Indoor</v>
      </c>
      <c r="H326" s="20" t="str">
        <f t="shared" si="76"/>
        <v>Derden</v>
      </c>
      <c r="I326" s="20" t="str">
        <f t="shared" si="82"/>
        <v>Single site landlord</v>
      </c>
      <c r="J326" s="20" t="str">
        <f t="shared" si="83"/>
        <v>Agruniekrijnvallei Voeders Holding</v>
      </c>
      <c r="K326" s="20" t="str">
        <f t="shared" si="77"/>
        <v>NE00RGD0037</v>
      </c>
      <c r="L326" s="20" t="str">
        <f t="shared" si="78"/>
        <v>9425</v>
      </c>
      <c r="M326" s="20" t="str">
        <f t="shared" si="79"/>
        <v>Parallelweg 9-11</v>
      </c>
      <c r="N326" s="20" t="str">
        <f t="shared" si="80"/>
        <v>6942 EJ</v>
      </c>
      <c r="O326" s="20" t="str">
        <f t="shared" si="81"/>
        <v>Didam</v>
      </c>
      <c r="P326" s="20" t="s">
        <v>2324</v>
      </c>
      <c r="R326" s="20">
        <f t="shared" si="84"/>
        <v>23.7</v>
      </c>
    </row>
    <row r="327" spans="1:18" s="20" customFormat="1" x14ac:dyDescent="0.2">
      <c r="A327" s="17" t="s">
        <v>2183</v>
      </c>
      <c r="B327" s="18" t="str">
        <f t="shared" si="75"/>
        <v>Z21288810A</v>
      </c>
      <c r="C327" s="18" t="str">
        <f t="shared" si="85"/>
        <v>match</v>
      </c>
      <c r="D327" s="17" t="s">
        <v>2184</v>
      </c>
      <c r="E327" s="19">
        <v>6.2131489999999996</v>
      </c>
      <c r="F327" s="19">
        <v>51.957171000000002</v>
      </c>
      <c r="G327" s="20" t="str">
        <f t="shared" si="86"/>
        <v>Silo</v>
      </c>
      <c r="H327" s="20" t="str">
        <f t="shared" si="76"/>
        <v>Derden</v>
      </c>
      <c r="I327" s="20" t="str">
        <f t="shared" si="82"/>
        <v>Single site landlord</v>
      </c>
      <c r="J327" s="20" t="str">
        <f t="shared" si="83"/>
        <v>Gemeente Doetinchem</v>
      </c>
      <c r="K327" s="20" t="str">
        <f t="shared" si="77"/>
        <v>NE003RD0132</v>
      </c>
      <c r="L327" s="20" t="str">
        <f t="shared" si="78"/>
        <v>5285</v>
      </c>
      <c r="M327" s="20" t="str">
        <f t="shared" si="79"/>
        <v>Lambertusstraat 4</v>
      </c>
      <c r="N327" s="20" t="str">
        <f t="shared" si="80"/>
        <v>7031 BB</v>
      </c>
      <c r="O327" s="20" t="str">
        <f t="shared" si="81"/>
        <v>Wehl</v>
      </c>
      <c r="P327" s="20" t="s">
        <v>2324</v>
      </c>
      <c r="R327" s="20">
        <f t="shared" si="84"/>
        <v>23.3</v>
      </c>
    </row>
    <row r="328" spans="1:18" s="20" customFormat="1" x14ac:dyDescent="0.2">
      <c r="A328" s="17" t="s">
        <v>2189</v>
      </c>
      <c r="B328" s="18" t="str">
        <f t="shared" si="75"/>
        <v>Z21288910A</v>
      </c>
      <c r="C328" s="18" t="str">
        <f t="shared" si="85"/>
        <v>match</v>
      </c>
      <c r="D328" s="17" t="s">
        <v>2195</v>
      </c>
      <c r="E328" s="19">
        <v>6.3110929999999996</v>
      </c>
      <c r="F328" s="19">
        <v>51.955891999999999</v>
      </c>
      <c r="G328" s="20" t="str">
        <f t="shared" si="86"/>
        <v>Lichtmast</v>
      </c>
      <c r="H328" s="20" t="str">
        <f t="shared" si="76"/>
        <v>Derden</v>
      </c>
      <c r="I328" s="20" t="str">
        <f t="shared" si="82"/>
        <v>Single site landlord</v>
      </c>
      <c r="J328" s="20" t="str">
        <f t="shared" si="83"/>
        <v>VBV de Graafschap</v>
      </c>
      <c r="K328" s="20" t="str">
        <f t="shared" si="77"/>
        <v>NE003RD0100</v>
      </c>
      <c r="L328" s="20" t="str">
        <f t="shared" si="78"/>
        <v>9414</v>
      </c>
      <c r="M328" s="20" t="str">
        <f t="shared" si="79"/>
        <v>Lijsterbeslaan 101a</v>
      </c>
      <c r="N328" s="20" t="str">
        <f t="shared" si="80"/>
        <v>7004 GN</v>
      </c>
      <c r="O328" s="20" t="str">
        <f t="shared" si="81"/>
        <v>Doetinchem</v>
      </c>
      <c r="P328" s="20" t="s">
        <v>2324</v>
      </c>
      <c r="R328" s="20">
        <f t="shared" si="84"/>
        <v>29.5</v>
      </c>
    </row>
    <row r="329" spans="1:18" s="20" customFormat="1" x14ac:dyDescent="0.2">
      <c r="A329" s="17" t="s">
        <v>2196</v>
      </c>
      <c r="B329" s="18" t="str">
        <f t="shared" si="75"/>
        <v>Z21289010B</v>
      </c>
      <c r="C329" s="18" t="str">
        <f t="shared" si="85"/>
        <v>match</v>
      </c>
      <c r="D329" s="17" t="s">
        <v>2202</v>
      </c>
      <c r="E329" s="19">
        <v>6.3593500000000001</v>
      </c>
      <c r="F329" s="19">
        <v>51.922150000000002</v>
      </c>
      <c r="G329" s="20" t="str">
        <f t="shared" si="86"/>
        <v>Rooftop</v>
      </c>
      <c r="H329" s="20" t="str">
        <f t="shared" si="76"/>
        <v>Derden</v>
      </c>
      <c r="I329" s="20" t="str">
        <f t="shared" si="82"/>
        <v>Single site landlord</v>
      </c>
      <c r="J329" s="20" t="str">
        <f t="shared" si="83"/>
        <v>Stichting Azora</v>
      </c>
      <c r="K329" s="20" t="str">
        <f t="shared" si="77"/>
        <v>NE003RD0145</v>
      </c>
      <c r="L329" s="20" t="str">
        <f t="shared" si="78"/>
        <v>2382</v>
      </c>
      <c r="M329" s="20" t="str">
        <f t="shared" si="79"/>
        <v>Industrieweg 115</v>
      </c>
      <c r="N329" s="20" t="str">
        <f t="shared" si="80"/>
        <v>7061 AP</v>
      </c>
      <c r="O329" s="20" t="str">
        <f t="shared" si="81"/>
        <v>Terborg</v>
      </c>
      <c r="P329" s="20" t="s">
        <v>2324</v>
      </c>
      <c r="R329" s="20">
        <f t="shared" si="84"/>
        <v>24.3</v>
      </c>
    </row>
    <row r="330" spans="1:18" s="20" customFormat="1" x14ac:dyDescent="0.2">
      <c r="A330" s="17" t="s">
        <v>2203</v>
      </c>
      <c r="B330" s="18" t="str">
        <f t="shared" si="75"/>
        <v>Z21289110C</v>
      </c>
      <c r="C330" s="18" t="str">
        <f t="shared" si="85"/>
        <v>match</v>
      </c>
      <c r="D330" s="17" t="s">
        <v>2210</v>
      </c>
      <c r="E330" s="19">
        <v>6.455711</v>
      </c>
      <c r="F330" s="19">
        <v>51.944831999999998</v>
      </c>
      <c r="G330" s="20" t="str">
        <f t="shared" si="86"/>
        <v>Greenfield</v>
      </c>
      <c r="H330" s="20" t="str">
        <f t="shared" si="76"/>
        <v>Derden</v>
      </c>
      <c r="I330" s="20" t="e">
        <f t="shared" si="82"/>
        <v>#N/A</v>
      </c>
      <c r="J330" s="20" t="e">
        <f t="shared" si="83"/>
        <v>#N/A</v>
      </c>
      <c r="K330" s="20" t="str">
        <f t="shared" si="77"/>
        <v>NE003RD0270</v>
      </c>
      <c r="L330" s="20" t="str">
        <f t="shared" si="78"/>
        <v>7086</v>
      </c>
      <c r="M330" s="20" t="str">
        <f t="shared" si="79"/>
        <v>Oranjestraat 30</v>
      </c>
      <c r="N330" s="20" t="str">
        <f t="shared" si="80"/>
        <v>7051 AJ</v>
      </c>
      <c r="O330" s="20" t="str">
        <f t="shared" si="81"/>
        <v>Varsseveld</v>
      </c>
      <c r="P330" s="20" t="s">
        <v>2324</v>
      </c>
      <c r="R330" s="20">
        <f t="shared" si="84"/>
        <v>33</v>
      </c>
    </row>
    <row r="331" spans="1:18" s="20" customFormat="1" x14ac:dyDescent="0.2">
      <c r="A331" s="17" t="s">
        <v>2211</v>
      </c>
      <c r="B331" s="18" t="str">
        <f t="shared" si="75"/>
        <v>Z21289210C</v>
      </c>
      <c r="C331" s="18" t="str">
        <f t="shared" si="85"/>
        <v>match</v>
      </c>
      <c r="D331" s="17" t="s">
        <v>2212</v>
      </c>
      <c r="E331" s="19">
        <v>6.59931</v>
      </c>
      <c r="F331" s="19">
        <v>51.92568</v>
      </c>
      <c r="G331" s="20" t="str">
        <f t="shared" si="86"/>
        <v>Greenfield</v>
      </c>
      <c r="H331" s="20" t="str">
        <f t="shared" si="76"/>
        <v>Derden</v>
      </c>
      <c r="I331" s="20" t="str">
        <f t="shared" si="82"/>
        <v>Cellnex</v>
      </c>
      <c r="J331" s="20">
        <f t="shared" si="83"/>
        <v>0</v>
      </c>
      <c r="K331" s="20" t="str">
        <f t="shared" si="77"/>
        <v>NE003RD0111</v>
      </c>
      <c r="L331" s="20" t="str">
        <f t="shared" si="78"/>
        <v>2714</v>
      </c>
      <c r="M331" s="20" t="str">
        <f t="shared" si="79"/>
        <v>Haartsestraat 57</v>
      </c>
      <c r="N331" s="20" t="str">
        <f t="shared" si="80"/>
        <v>7121 WJ</v>
      </c>
      <c r="O331" s="20" t="str">
        <f t="shared" si="81"/>
        <v>Aalten</v>
      </c>
      <c r="P331" s="20" t="s">
        <v>2324</v>
      </c>
      <c r="R331" s="20">
        <f t="shared" si="84"/>
        <v>32</v>
      </c>
    </row>
    <row r="332" spans="1:18" s="20" customFormat="1" x14ac:dyDescent="0.2">
      <c r="A332" s="17" t="s">
        <v>2217</v>
      </c>
      <c r="B332" s="18" t="str">
        <f t="shared" si="75"/>
        <v>Z50393510B</v>
      </c>
      <c r="C332" s="18" t="str">
        <f t="shared" si="85"/>
        <v>match</v>
      </c>
      <c r="D332" s="17" t="s">
        <v>1840</v>
      </c>
      <c r="E332" s="19">
        <v>6.1450620000000002</v>
      </c>
      <c r="F332" s="19">
        <v>52.275813999999997</v>
      </c>
      <c r="G332" s="20" t="str">
        <f t="shared" si="86"/>
        <v>Rooftop</v>
      </c>
      <c r="H332" s="20" t="str">
        <f t="shared" si="76"/>
        <v>Derden</v>
      </c>
      <c r="I332" s="20" t="str">
        <f t="shared" si="82"/>
        <v>Single site landlord</v>
      </c>
      <c r="J332" s="20" t="str">
        <f t="shared" si="83"/>
        <v>Woonbedrijf Ieder1</v>
      </c>
      <c r="K332" s="20" t="str">
        <f t="shared" si="77"/>
        <v>NE003RD0162</v>
      </c>
      <c r="L332" s="20" t="str">
        <f t="shared" si="78"/>
        <v>9453</v>
      </c>
      <c r="M332" s="20" t="str">
        <f t="shared" si="79"/>
        <v>Bredehorst 1-131</v>
      </c>
      <c r="N332" s="20" t="str">
        <f t="shared" si="80"/>
        <v>7414 HD</v>
      </c>
      <c r="O332" s="20" t="str">
        <f t="shared" si="81"/>
        <v>Deventer</v>
      </c>
      <c r="P332" s="20" t="s">
        <v>2324</v>
      </c>
      <c r="R332" s="20">
        <f t="shared" si="84"/>
        <v>37</v>
      </c>
    </row>
    <row r="333" spans="1:18" s="20" customFormat="1" x14ac:dyDescent="0.2">
      <c r="A333" s="17" t="s">
        <v>2222</v>
      </c>
      <c r="B333" s="18" t="str">
        <f t="shared" si="75"/>
        <v>Z51295210A</v>
      </c>
      <c r="C333" s="18" t="str">
        <f t="shared" si="85"/>
        <v>match</v>
      </c>
      <c r="D333" s="17" t="s">
        <v>2224</v>
      </c>
      <c r="E333" s="19">
        <v>5.8622930000000002</v>
      </c>
      <c r="F333" s="19">
        <v>51.909869999999998</v>
      </c>
      <c r="G333" s="20" t="str">
        <f t="shared" si="86"/>
        <v>Greenfield</v>
      </c>
      <c r="H333" s="20" t="str">
        <f t="shared" si="76"/>
        <v>Derden</v>
      </c>
      <c r="I333" s="20" t="e">
        <f t="shared" si="82"/>
        <v>#N/A</v>
      </c>
      <c r="J333" s="20" t="e">
        <f t="shared" si="83"/>
        <v>#N/A</v>
      </c>
      <c r="K333" s="20" t="str">
        <f t="shared" si="77"/>
        <v>NE003RD0154</v>
      </c>
      <c r="L333" s="20" t="str">
        <f t="shared" si="78"/>
        <v>0803</v>
      </c>
      <c r="M333" s="20" t="str">
        <f t="shared" si="79"/>
        <v>Newtonweg 5</v>
      </c>
      <c r="N333" s="20" t="str">
        <f t="shared" si="80"/>
        <v>6662 PV</v>
      </c>
      <c r="O333" s="20" t="str">
        <f t="shared" si="81"/>
        <v>Elst</v>
      </c>
      <c r="P333" s="20" t="s">
        <v>2324</v>
      </c>
      <c r="R333" s="20">
        <f t="shared" si="84"/>
        <v>35</v>
      </c>
    </row>
    <row r="334" spans="1:18" s="20" customFormat="1" x14ac:dyDescent="0.2">
      <c r="A334" s="17" t="s">
        <v>2229</v>
      </c>
      <c r="B334" s="18" t="str">
        <f t="shared" si="75"/>
        <v>Z51495110B</v>
      </c>
      <c r="C334" s="18" t="str">
        <f t="shared" si="85"/>
        <v>match</v>
      </c>
      <c r="D334" s="17" t="s">
        <v>657</v>
      </c>
      <c r="E334" s="19">
        <v>5.8527509999999996</v>
      </c>
      <c r="F334" s="19">
        <v>51.842165000000001</v>
      </c>
      <c r="G334" s="20" t="str">
        <f t="shared" si="86"/>
        <v>Rooftop</v>
      </c>
      <c r="H334" s="20" t="str">
        <f t="shared" si="76"/>
        <v>Derden</v>
      </c>
      <c r="I334" s="20" t="str">
        <f t="shared" si="82"/>
        <v>Single site landlord</v>
      </c>
      <c r="J334" s="20" t="str">
        <f t="shared" si="83"/>
        <v>Mobiel matschappij Holland NV</v>
      </c>
      <c r="K334" s="20" t="str">
        <f t="shared" si="77"/>
        <v>NE003RD0318</v>
      </c>
      <c r="L334" s="20" t="str">
        <f t="shared" si="78"/>
        <v>3202</v>
      </c>
      <c r="M334" s="20" t="str">
        <f t="shared" si="79"/>
        <v>Stationsplein 29</v>
      </c>
      <c r="N334" s="20" t="str">
        <f t="shared" si="80"/>
        <v>6512 AB</v>
      </c>
      <c r="O334" s="20" t="str">
        <f t="shared" si="81"/>
        <v>Nijmegen</v>
      </c>
      <c r="P334" s="20" t="s">
        <v>2324</v>
      </c>
      <c r="R334" s="20">
        <f t="shared" si="84"/>
        <v>28.7</v>
      </c>
    </row>
    <row r="335" spans="1:18" s="20" customFormat="1" x14ac:dyDescent="0.2">
      <c r="A335" s="17" t="s">
        <v>2234</v>
      </c>
      <c r="B335" s="18" t="str">
        <f t="shared" si="75"/>
        <v>Z60694210B</v>
      </c>
      <c r="C335" s="18" t="str">
        <f t="shared" si="85"/>
        <v>match</v>
      </c>
      <c r="D335" s="17" t="s">
        <v>2235</v>
      </c>
      <c r="E335" s="19">
        <v>6.6522649999999999</v>
      </c>
      <c r="F335" s="19">
        <v>52.365506000000003</v>
      </c>
      <c r="G335" s="20" t="str">
        <f t="shared" si="86"/>
        <v>Greenfield</v>
      </c>
      <c r="H335" s="20" t="str">
        <f t="shared" si="76"/>
        <v>Derden</v>
      </c>
      <c r="I335" s="20" t="str">
        <f t="shared" si="82"/>
        <v>Cellnex</v>
      </c>
      <c r="J335" s="20">
        <f t="shared" si="83"/>
        <v>0</v>
      </c>
      <c r="K335" s="20" t="str">
        <f t="shared" si="77"/>
        <v>NE003RD0099</v>
      </c>
      <c r="L335" s="20" t="str">
        <f t="shared" si="78"/>
        <v>1042</v>
      </c>
      <c r="M335" s="20" t="str">
        <f t="shared" si="79"/>
        <v>Kolthofsingel</v>
      </c>
      <c r="N335" s="20" t="str">
        <f t="shared" si="80"/>
        <v>7602 EM</v>
      </c>
      <c r="O335" s="20" t="str">
        <f t="shared" si="81"/>
        <v>Almelo</v>
      </c>
      <c r="P335" s="20" t="s">
        <v>2324</v>
      </c>
      <c r="R335" s="20">
        <f t="shared" si="84"/>
        <v>30</v>
      </c>
    </row>
    <row r="336" spans="1:18" s="20" customFormat="1" x14ac:dyDescent="0.2">
      <c r="A336" s="17" t="s">
        <v>2240</v>
      </c>
      <c r="B336" s="18" t="str">
        <f t="shared" si="75"/>
        <v>Z60893210D</v>
      </c>
      <c r="C336" s="18" t="str">
        <f t="shared" si="85"/>
        <v>match</v>
      </c>
      <c r="D336" s="17" t="s">
        <v>2241</v>
      </c>
      <c r="E336" s="19">
        <v>5.9660700000000002</v>
      </c>
      <c r="F336" s="19">
        <v>52.20966</v>
      </c>
      <c r="G336" s="20" t="str">
        <f t="shared" si="86"/>
        <v>Rooftop</v>
      </c>
      <c r="H336" s="20" t="str">
        <f t="shared" si="76"/>
        <v>Derden</v>
      </c>
      <c r="I336" s="20" t="str">
        <f t="shared" si="82"/>
        <v>Single site landlord</v>
      </c>
      <c r="J336" s="20" t="str">
        <f t="shared" si="83"/>
        <v>GZB Apeldoorn</v>
      </c>
      <c r="K336" s="20" t="str">
        <f t="shared" si="77"/>
        <v>NE003RD0246</v>
      </c>
      <c r="L336" s="20" t="str">
        <f t="shared" si="78"/>
        <v>5239</v>
      </c>
      <c r="M336" s="20" t="str">
        <f t="shared" si="79"/>
        <v>Hoofdstraat 9-15</v>
      </c>
      <c r="N336" s="20" t="str">
        <f t="shared" si="80"/>
        <v>7311 JZ</v>
      </c>
      <c r="O336" s="20" t="str">
        <f t="shared" si="81"/>
        <v>Apeldoorn</v>
      </c>
      <c r="P336" s="20" t="s">
        <v>2324</v>
      </c>
      <c r="R336" s="20">
        <f t="shared" si="84"/>
        <v>23.6</v>
      </c>
    </row>
    <row r="337" spans="1:18" s="20" customFormat="1" x14ac:dyDescent="0.2">
      <c r="A337" s="17" t="s">
        <v>2246</v>
      </c>
      <c r="B337" s="18" t="str">
        <f t="shared" si="75"/>
        <v>Z61292810A</v>
      </c>
      <c r="C337" s="18" t="str">
        <f t="shared" si="85"/>
        <v>match</v>
      </c>
      <c r="D337" s="17" t="s">
        <v>1807</v>
      </c>
      <c r="E337" s="19">
        <v>5.6101099999999997</v>
      </c>
      <c r="F337" s="19">
        <v>52.164960000000001</v>
      </c>
      <c r="G337" s="20" t="str">
        <f t="shared" si="86"/>
        <v>Greenfield</v>
      </c>
      <c r="H337" s="20" t="str">
        <f t="shared" si="76"/>
        <v>Derden</v>
      </c>
      <c r="I337" s="20" t="str">
        <f t="shared" si="82"/>
        <v>Single site landlord</v>
      </c>
      <c r="J337" s="20" t="str">
        <f t="shared" si="83"/>
        <v>Kampen van der Wal</v>
      </c>
      <c r="K337" s="20" t="str">
        <f t="shared" si="77"/>
        <v>NE003RD0309</v>
      </c>
      <c r="L337" s="20" t="str">
        <f t="shared" si="78"/>
        <v>0622</v>
      </c>
      <c r="M337" s="20" t="str">
        <f t="shared" si="79"/>
        <v>Hermesweg 13</v>
      </c>
      <c r="N337" s="20" t="str">
        <f t="shared" si="80"/>
        <v>3771 ND</v>
      </c>
      <c r="O337" s="20" t="str">
        <f t="shared" si="81"/>
        <v>Barneveld</v>
      </c>
      <c r="P337" s="20" t="s">
        <v>2324</v>
      </c>
      <c r="R337" s="20">
        <f t="shared" si="84"/>
        <v>27</v>
      </c>
    </row>
    <row r="338" spans="1:18" s="20" customFormat="1" x14ac:dyDescent="0.2">
      <c r="A338" s="17" t="s">
        <v>2251</v>
      </c>
      <c r="B338" s="18" t="str">
        <f t="shared" si="75"/>
        <v>Z61394510D</v>
      </c>
      <c r="C338" s="18" t="str">
        <f t="shared" si="85"/>
        <v>match</v>
      </c>
      <c r="D338" s="17" t="s">
        <v>2176</v>
      </c>
      <c r="E338" s="19">
        <v>5.64527</v>
      </c>
      <c r="F338" s="19">
        <v>52.033119999999997</v>
      </c>
      <c r="G338" s="20" t="str">
        <f t="shared" si="86"/>
        <v>Hoogspanningsmast</v>
      </c>
      <c r="H338" s="20" t="str">
        <f t="shared" si="76"/>
        <v>Derden</v>
      </c>
      <c r="I338" s="20" t="str">
        <f t="shared" si="82"/>
        <v>Liander</v>
      </c>
      <c r="J338" s="20" t="str">
        <f t="shared" si="83"/>
        <v>Gemeente Ede</v>
      </c>
      <c r="K338" s="20" t="str">
        <f t="shared" si="77"/>
        <v>NE003RD0302</v>
      </c>
      <c r="L338" s="20" t="str">
        <f t="shared" si="78"/>
        <v>9494</v>
      </c>
      <c r="M338" s="20" t="str">
        <f t="shared" si="79"/>
        <v>Horsterweg HVP 57</v>
      </c>
      <c r="N338" s="20" t="str">
        <f t="shared" si="80"/>
        <v>6715 CT</v>
      </c>
      <c r="O338" s="20" t="str">
        <f t="shared" si="81"/>
        <v>Ede</v>
      </c>
      <c r="P338" s="20" t="s">
        <v>2324</v>
      </c>
      <c r="R338" s="20">
        <f t="shared" si="84"/>
        <v>26.3</v>
      </c>
    </row>
    <row r="339" spans="1:18" s="20" customFormat="1" x14ac:dyDescent="0.2">
      <c r="A339" s="17" t="s">
        <v>2256</v>
      </c>
      <c r="B339" s="18" t="str">
        <f t="shared" si="75"/>
        <v>Z75180110A</v>
      </c>
      <c r="C339" s="18" t="str">
        <f t="shared" si="85"/>
        <v>match</v>
      </c>
      <c r="D339" s="17" t="s">
        <v>2257</v>
      </c>
      <c r="E339" s="19">
        <v>6.5727609999999999</v>
      </c>
      <c r="F339" s="19">
        <v>52.509017999999998</v>
      </c>
      <c r="G339" s="20" t="str">
        <f t="shared" si="86"/>
        <v>Rooftop</v>
      </c>
      <c r="H339" s="20" t="str">
        <f t="shared" si="76"/>
        <v>Derden</v>
      </c>
      <c r="I339" s="20" t="str">
        <f t="shared" si="82"/>
        <v>Single site landlord</v>
      </c>
      <c r="J339" s="20" t="str">
        <f t="shared" si="83"/>
        <v>Particulier</v>
      </c>
      <c r="K339" s="20" t="str">
        <f t="shared" si="77"/>
        <v>NE003RD0248</v>
      </c>
      <c r="L339" s="20" t="str">
        <f t="shared" si="78"/>
        <v>6856</v>
      </c>
      <c r="M339" s="20" t="str">
        <f t="shared" si="79"/>
        <v>Stationsweg 5</v>
      </c>
      <c r="N339" s="20" t="str">
        <f t="shared" si="80"/>
        <v>7692 AA</v>
      </c>
      <c r="O339" s="20" t="str">
        <f t="shared" si="81"/>
        <v>Marienberg</v>
      </c>
      <c r="P339" s="20" t="s">
        <v>2324</v>
      </c>
      <c r="R339" s="20">
        <f t="shared" si="84"/>
        <v>18</v>
      </c>
    </row>
    <row r="340" spans="1:18" s="20" customFormat="1" x14ac:dyDescent="0.2">
      <c r="A340" s="17" t="s">
        <v>2262</v>
      </c>
      <c r="B340" s="18" t="str">
        <f t="shared" si="75"/>
        <v>ZO0440010D</v>
      </c>
      <c r="C340" s="18" t="str">
        <f t="shared" si="85"/>
        <v>match</v>
      </c>
      <c r="D340" s="17" t="s">
        <v>2263</v>
      </c>
      <c r="E340" s="19">
        <v>5.8080949999999998</v>
      </c>
      <c r="F340" s="19">
        <v>51.039228000000001</v>
      </c>
      <c r="G340" s="20" t="s">
        <v>3</v>
      </c>
      <c r="H340" s="20" t="str">
        <f t="shared" si="76"/>
        <v>ProRail</v>
      </c>
      <c r="I340" s="20" t="str">
        <f t="shared" si="82"/>
        <v>KPN (mast)</v>
      </c>
      <c r="J340" s="20" t="str">
        <f t="shared" si="83"/>
        <v>ProRail</v>
      </c>
      <c r="K340" s="20" t="str">
        <f t="shared" si="77"/>
        <v>NE003GD0006</v>
      </c>
      <c r="L340" s="20" t="str">
        <f t="shared" si="78"/>
        <v>9327</v>
      </c>
      <c r="M340" s="20" t="str">
        <f t="shared" si="79"/>
        <v>Oude Baan t.h.v. nummer 49</v>
      </c>
      <c r="N340" s="20" t="str">
        <f t="shared" si="80"/>
        <v>6122 AL</v>
      </c>
      <c r="O340" s="20" t="str">
        <f t="shared" si="81"/>
        <v>Buchten (Born)</v>
      </c>
      <c r="P340" s="20" t="s">
        <v>2324</v>
      </c>
      <c r="R340" s="20">
        <f t="shared" si="84"/>
        <v>25</v>
      </c>
    </row>
    <row r="341" spans="1:18" s="20" customFormat="1" x14ac:dyDescent="0.2">
      <c r="A341" s="17" t="s">
        <v>2269</v>
      </c>
      <c r="B341" s="18" t="str">
        <f t="shared" si="75"/>
        <v>ZW0372010B</v>
      </c>
      <c r="C341" s="18" t="str">
        <f t="shared" si="85"/>
        <v>match</v>
      </c>
      <c r="D341" s="17" t="s">
        <v>2270</v>
      </c>
      <c r="E341" s="19">
        <v>4.314235</v>
      </c>
      <c r="F341" s="19">
        <v>51.889724999999999</v>
      </c>
      <c r="G341" s="20" t="str">
        <f t="shared" ref="G341:G348" si="87">VLOOKUP(A341,sitesNAW,8,FALSE)</f>
        <v>Indoor</v>
      </c>
      <c r="H341" s="20" t="str">
        <f t="shared" si="76"/>
        <v>Derden</v>
      </c>
      <c r="I341" s="20" t="str">
        <f t="shared" si="82"/>
        <v>Single site landlord</v>
      </c>
      <c r="J341" s="20" t="str">
        <f t="shared" si="83"/>
        <v>Havenbedrijf Rotterdam</v>
      </c>
      <c r="K341" s="20" t="str">
        <f t="shared" si="77"/>
        <v>NE003RD0375</v>
      </c>
      <c r="L341" s="20" t="str">
        <f t="shared" si="78"/>
        <v>9350</v>
      </c>
      <c r="M341" s="20" t="str">
        <f t="shared" si="79"/>
        <v>Oude Maasweg 3a</v>
      </c>
      <c r="N341" s="20" t="str">
        <f t="shared" si="80"/>
        <v>3197 KJ</v>
      </c>
      <c r="O341" s="20" t="str">
        <f t="shared" si="81"/>
        <v>Rotterdam</v>
      </c>
      <c r="P341" s="20" t="s">
        <v>2324</v>
      </c>
      <c r="R341" s="20">
        <f t="shared" si="84"/>
        <v>37.5</v>
      </c>
    </row>
    <row r="342" spans="1:18" s="20" customFormat="1" x14ac:dyDescent="0.2">
      <c r="A342" s="17" t="s">
        <v>2274</v>
      </c>
      <c r="B342" s="18" t="str">
        <f t="shared" si="75"/>
        <v>ZW1072310B</v>
      </c>
      <c r="C342" s="18" t="str">
        <f t="shared" si="85"/>
        <v>match</v>
      </c>
      <c r="D342" s="17" t="s">
        <v>2275</v>
      </c>
      <c r="E342" s="19">
        <v>4.1838259999999998</v>
      </c>
      <c r="F342" s="19">
        <v>51.932695000000002</v>
      </c>
      <c r="G342" s="20" t="str">
        <f t="shared" si="87"/>
        <v>Greenfield</v>
      </c>
      <c r="H342" s="20" t="str">
        <f t="shared" si="76"/>
        <v>ProRail</v>
      </c>
      <c r="I342" s="52" t="s">
        <v>20</v>
      </c>
      <c r="J342" s="20" t="str">
        <f t="shared" si="83"/>
        <v>Havenbedrijf Rotterdam</v>
      </c>
      <c r="K342" s="20" t="str">
        <f t="shared" si="77"/>
        <v>NE003GD0004</v>
      </c>
      <c r="L342" s="20" t="str">
        <f t="shared" si="78"/>
        <v>9505</v>
      </c>
      <c r="M342" s="20" t="str">
        <f t="shared" si="79"/>
        <v>Merwedeweg</v>
      </c>
      <c r="N342" s="20" t="str">
        <f t="shared" si="80"/>
        <v>3198 LH</v>
      </c>
      <c r="O342" s="20" t="str">
        <f t="shared" si="81"/>
        <v>Rotterdam</v>
      </c>
      <c r="P342" s="20" t="s">
        <v>2333</v>
      </c>
      <c r="R342" s="20">
        <f t="shared" si="84"/>
        <v>30</v>
      </c>
    </row>
    <row r="343" spans="1:18" s="20" customFormat="1" x14ac:dyDescent="0.2">
      <c r="A343" s="17" t="s">
        <v>2280</v>
      </c>
      <c r="B343" s="18" t="str">
        <f t="shared" si="75"/>
        <v>ZW1172210B</v>
      </c>
      <c r="C343" s="18" t="str">
        <f t="shared" si="85"/>
        <v>match</v>
      </c>
      <c r="D343" s="17" t="s">
        <v>2282</v>
      </c>
      <c r="E343" s="19">
        <v>4.1211328399999996</v>
      </c>
      <c r="F343" s="19">
        <v>51.954039309999999</v>
      </c>
      <c r="G343" s="20" t="str">
        <f t="shared" si="87"/>
        <v>Greenfield</v>
      </c>
      <c r="H343" s="20" t="str">
        <f t="shared" si="76"/>
        <v>ProRail</v>
      </c>
      <c r="I343" s="52" t="s">
        <v>20</v>
      </c>
      <c r="J343" s="52" t="s">
        <v>3217</v>
      </c>
      <c r="K343" s="20" t="str">
        <f t="shared" si="77"/>
        <v>NE003GD0005</v>
      </c>
      <c r="L343" s="20" t="str">
        <f t="shared" si="78"/>
        <v>9523</v>
      </c>
      <c r="M343" s="20" t="str">
        <f t="shared" si="79"/>
        <v>Elbeweg 117</v>
      </c>
      <c r="N343" s="20" t="str">
        <f t="shared" si="80"/>
        <v>3198 LC</v>
      </c>
      <c r="O343" s="20" t="str">
        <f t="shared" si="81"/>
        <v>Rotterdam</v>
      </c>
      <c r="P343" s="20" t="s">
        <v>2333</v>
      </c>
      <c r="R343" s="20">
        <f t="shared" si="84"/>
        <v>30</v>
      </c>
    </row>
    <row r="344" spans="1:18" s="20" customFormat="1" x14ac:dyDescent="0.2">
      <c r="A344" s="17" t="s">
        <v>2287</v>
      </c>
      <c r="B344" s="18" t="str">
        <f t="shared" si="75"/>
        <v>ZW1972610H</v>
      </c>
      <c r="C344" s="18" t="str">
        <f t="shared" si="85"/>
        <v>match</v>
      </c>
      <c r="D344" s="17" t="s">
        <v>2288</v>
      </c>
      <c r="E344" s="19">
        <v>4.6025436700000002</v>
      </c>
      <c r="F344" s="19">
        <v>51.681999419999997</v>
      </c>
      <c r="G344" s="20" t="str">
        <f t="shared" si="87"/>
        <v>Silo</v>
      </c>
      <c r="H344" s="20" t="str">
        <f t="shared" si="76"/>
        <v>Derden</v>
      </c>
      <c r="I344" s="20" t="str">
        <f t="shared" si="82"/>
        <v>Single site landlord</v>
      </c>
      <c r="J344" s="20" t="str">
        <f t="shared" si="83"/>
        <v>Finlandimmo BV</v>
      </c>
      <c r="K344" s="20" t="str">
        <f t="shared" si="77"/>
        <v>NE003RD0277</v>
      </c>
      <c r="L344" s="20" t="str">
        <f t="shared" si="78"/>
        <v>9528</v>
      </c>
      <c r="M344" s="20" t="str">
        <f t="shared" si="79"/>
        <v>Graanweg 13B</v>
      </c>
      <c r="N344" s="20" t="str">
        <f t="shared" si="80"/>
        <v>4782 PP</v>
      </c>
      <c r="O344" s="20" t="str">
        <f t="shared" si="81"/>
        <v>Moerdijk</v>
      </c>
      <c r="P344" s="20" t="s">
        <v>2324</v>
      </c>
      <c r="R344" s="20">
        <f t="shared" si="84"/>
        <v>30</v>
      </c>
    </row>
    <row r="345" spans="1:18" s="20" customFormat="1" x14ac:dyDescent="0.2">
      <c r="A345" s="17" t="s">
        <v>2293</v>
      </c>
      <c r="B345" s="18" t="str">
        <f t="shared" si="75"/>
        <v>ZW2172110A</v>
      </c>
      <c r="C345" s="18" t="str">
        <f t="shared" si="85"/>
        <v>match</v>
      </c>
      <c r="D345" s="17" t="s">
        <v>2294</v>
      </c>
      <c r="E345" s="19">
        <v>4.3744670000000001</v>
      </c>
      <c r="F345" s="19">
        <v>51.893580999999998</v>
      </c>
      <c r="G345" s="20" t="str">
        <f t="shared" si="87"/>
        <v>Greenfield</v>
      </c>
      <c r="H345" s="20" t="str">
        <f t="shared" si="76"/>
        <v>Derden</v>
      </c>
      <c r="I345" s="20" t="str">
        <f t="shared" si="82"/>
        <v>Novec</v>
      </c>
      <c r="J345" s="20">
        <f t="shared" si="83"/>
        <v>0</v>
      </c>
      <c r="K345" s="20" t="str">
        <f t="shared" si="77"/>
        <v>NE003RD0374</v>
      </c>
      <c r="L345" s="20" t="str">
        <f t="shared" si="78"/>
        <v>3062</v>
      </c>
      <c r="M345" s="20" t="str">
        <f t="shared" si="79"/>
        <v>Butaanweg 17 - Vopak</v>
      </c>
      <c r="N345" s="20" t="str">
        <f t="shared" si="80"/>
        <v>3196 KC</v>
      </c>
      <c r="O345" s="20" t="str">
        <f t="shared" si="81"/>
        <v>Rotterdam</v>
      </c>
      <c r="P345" s="20" t="s">
        <v>2324</v>
      </c>
      <c r="R345" s="20">
        <f t="shared" si="84"/>
        <v>24.1</v>
      </c>
    </row>
    <row r="346" spans="1:18" s="20" customFormat="1" x14ac:dyDescent="0.2">
      <c r="A346" s="17" t="s">
        <v>2299</v>
      </c>
      <c r="B346" s="18" t="str">
        <f t="shared" si="75"/>
        <v>ZW2972810H</v>
      </c>
      <c r="C346" s="18" t="str">
        <f t="shared" si="85"/>
        <v>match</v>
      </c>
      <c r="D346" s="17" t="s">
        <v>2300</v>
      </c>
      <c r="E346" s="19">
        <v>3.6991999999999998</v>
      </c>
      <c r="F346" s="19">
        <v>51.482199999999999</v>
      </c>
      <c r="G346" s="20" t="str">
        <f t="shared" si="87"/>
        <v>Windmolen</v>
      </c>
      <c r="H346" s="20" t="str">
        <f t="shared" si="76"/>
        <v>Derden</v>
      </c>
      <c r="I346" s="20" t="str">
        <f t="shared" si="82"/>
        <v>Single site landlord</v>
      </c>
      <c r="J346" s="20" t="str">
        <f t="shared" si="83"/>
        <v>Windkracht6 vof</v>
      </c>
      <c r="K346" s="20" t="str">
        <f t="shared" si="77"/>
        <v>NE003RD0125</v>
      </c>
      <c r="L346" s="20" t="str">
        <f t="shared" si="78"/>
        <v>9432</v>
      </c>
      <c r="M346" s="20" t="str">
        <f t="shared" si="79"/>
        <v>Binnendijk thv 12 (windmolen 6)</v>
      </c>
      <c r="N346" s="20" t="str">
        <f t="shared" si="80"/>
        <v>4339 PK</v>
      </c>
      <c r="O346" s="20" t="str">
        <f t="shared" si="81"/>
        <v>Nieuw en Sint Joostland</v>
      </c>
      <c r="P346" s="20" t="s">
        <v>2324</v>
      </c>
      <c r="Q346" s="20" t="s">
        <v>2345</v>
      </c>
      <c r="R346" s="20">
        <f t="shared" si="84"/>
        <v>35</v>
      </c>
    </row>
    <row r="347" spans="1:18" s="20" customFormat="1" x14ac:dyDescent="0.2">
      <c r="A347" s="17" t="s">
        <v>2306</v>
      </c>
      <c r="B347" s="18" t="str">
        <f t="shared" si="75"/>
        <v>ZW3172410B</v>
      </c>
      <c r="C347" s="18" t="str">
        <f t="shared" si="85"/>
        <v>match</v>
      </c>
      <c r="D347" s="17" t="s">
        <v>2307</v>
      </c>
      <c r="E347" s="19">
        <v>4.4165820499999997</v>
      </c>
      <c r="F347" s="19">
        <v>51.897372240000003</v>
      </c>
      <c r="G347" s="20" t="str">
        <f t="shared" si="87"/>
        <v>Rooftop</v>
      </c>
      <c r="H347" s="20" t="str">
        <f t="shared" si="76"/>
        <v>Derden</v>
      </c>
      <c r="I347" s="20" t="str">
        <f t="shared" si="82"/>
        <v>Single site landlord</v>
      </c>
      <c r="J347" s="20" t="str">
        <f t="shared" si="83"/>
        <v>Havenbedrijf Rotterdam</v>
      </c>
      <c r="K347" s="20" t="str">
        <f t="shared" si="77"/>
        <v>NE003RD0264</v>
      </c>
      <c r="L347" s="20" t="str">
        <f t="shared" si="78"/>
        <v>9355</v>
      </c>
      <c r="M347" s="20" t="str">
        <f t="shared" si="79"/>
        <v>Heijplaatstraat 21 / Haven 2600</v>
      </c>
      <c r="N347" s="20" t="str">
        <f t="shared" si="80"/>
        <v>3089 JB</v>
      </c>
      <c r="O347" s="20" t="str">
        <f t="shared" si="81"/>
        <v>Rotterdam Heijplaat</v>
      </c>
      <c r="P347" s="20" t="s">
        <v>2324</v>
      </c>
      <c r="R347" s="20">
        <f t="shared" si="84"/>
        <v>32</v>
      </c>
    </row>
    <row r="348" spans="1:18" s="20" customFormat="1" x14ac:dyDescent="0.2">
      <c r="A348" s="17" t="s">
        <v>2313</v>
      </c>
      <c r="B348" s="18" t="str">
        <f t="shared" si="75"/>
        <v>ZW3472910A</v>
      </c>
      <c r="C348" s="18" t="str">
        <f t="shared" si="85"/>
        <v>match</v>
      </c>
      <c r="D348" s="17" t="s">
        <v>2314</v>
      </c>
      <c r="E348" s="19">
        <v>3.8475860000000002</v>
      </c>
      <c r="F348" s="19">
        <v>51.270533</v>
      </c>
      <c r="G348" s="20" t="str">
        <f t="shared" si="87"/>
        <v>Silo</v>
      </c>
      <c r="H348" s="20" t="str">
        <f t="shared" si="76"/>
        <v>Derden</v>
      </c>
      <c r="I348" s="20" t="str">
        <f t="shared" si="82"/>
        <v>Single site landlord</v>
      </c>
      <c r="J348" s="20" t="str">
        <f t="shared" si="83"/>
        <v>Unirice Belggingen en Beheer BV</v>
      </c>
      <c r="K348" s="20" t="str">
        <f t="shared" si="77"/>
        <v>NE003GD0007</v>
      </c>
      <c r="L348" s="20" t="str">
        <f t="shared" si="78"/>
        <v>9527</v>
      </c>
      <c r="M348" s="20" t="str">
        <f t="shared" si="79"/>
        <v>Finlandweg 2</v>
      </c>
      <c r="N348" s="20" t="str">
        <f t="shared" si="80"/>
        <v>4554 LW</v>
      </c>
      <c r="O348" s="20" t="str">
        <f t="shared" si="81"/>
        <v>Westdorpe</v>
      </c>
      <c r="P348" s="20" t="s">
        <v>2324</v>
      </c>
      <c r="R348" s="20">
        <f t="shared" si="84"/>
        <v>31.5</v>
      </c>
    </row>
    <row r="349" spans="1:18" s="20" customFormat="1" x14ac:dyDescent="0.2">
      <c r="A349" s="17" t="s">
        <v>2346</v>
      </c>
      <c r="B349" s="18"/>
      <c r="C349" s="18"/>
      <c r="D349" s="17" t="s">
        <v>163</v>
      </c>
      <c r="E349" s="19"/>
      <c r="F349" s="19"/>
      <c r="G349" s="20" t="s">
        <v>3</v>
      </c>
      <c r="H349" s="20" t="s">
        <v>20</v>
      </c>
      <c r="I349" s="20" t="str">
        <f t="shared" si="82"/>
        <v>ProRail</v>
      </c>
      <c r="J349" s="20">
        <f t="shared" si="83"/>
        <v>0</v>
      </c>
      <c r="P349" s="20" t="s">
        <v>2324</v>
      </c>
      <c r="R349" s="20">
        <f t="shared" si="84"/>
        <v>4</v>
      </c>
    </row>
    <row r="350" spans="1:18" s="20" customFormat="1" x14ac:dyDescent="0.2">
      <c r="A350" s="17"/>
      <c r="B350" s="18"/>
      <c r="C350" s="18"/>
      <c r="D350" s="17" t="s">
        <v>2347</v>
      </c>
      <c r="E350" s="19"/>
      <c r="F350" s="19"/>
      <c r="G350" s="20" t="s">
        <v>3</v>
      </c>
      <c r="H350" s="20" t="s">
        <v>20</v>
      </c>
      <c r="I350" s="20" t="e">
        <f t="shared" si="82"/>
        <v>#N/A</v>
      </c>
      <c r="J350" s="20" t="e">
        <f t="shared" si="83"/>
        <v>#N/A</v>
      </c>
      <c r="P350" s="20" t="s">
        <v>2324</v>
      </c>
      <c r="R350" s="20" t="e">
        <f t="shared" si="84"/>
        <v>#N/A</v>
      </c>
    </row>
    <row r="351" spans="1:18" s="20" customFormat="1" x14ac:dyDescent="0.2">
      <c r="A351" s="17" t="s">
        <v>2348</v>
      </c>
      <c r="B351" s="18"/>
      <c r="C351" s="18"/>
      <c r="D351" s="17" t="s">
        <v>2349</v>
      </c>
      <c r="E351" s="19"/>
      <c r="F351" s="19"/>
      <c r="G351" s="20" t="s">
        <v>4</v>
      </c>
      <c r="H351" s="20" t="s">
        <v>2326</v>
      </c>
      <c r="I351" s="20" t="str">
        <f t="shared" si="82"/>
        <v>Novec</v>
      </c>
      <c r="J351" s="20">
        <f t="shared" si="83"/>
        <v>0</v>
      </c>
      <c r="P351" s="20" t="s">
        <v>2324</v>
      </c>
      <c r="R351" s="20">
        <f t="shared" si="84"/>
        <v>23</v>
      </c>
    </row>
    <row r="352" spans="1:18" s="20" customFormat="1" x14ac:dyDescent="0.2">
      <c r="A352" s="17" t="s">
        <v>2350</v>
      </c>
      <c r="B352" s="18"/>
      <c r="C352" s="18"/>
      <c r="D352" s="17" t="s">
        <v>2351</v>
      </c>
      <c r="E352" s="19"/>
      <c r="F352" s="19"/>
      <c r="G352" s="20" t="s">
        <v>3</v>
      </c>
      <c r="H352" s="20" t="s">
        <v>2</v>
      </c>
      <c r="I352" s="20" t="e">
        <f t="shared" si="82"/>
        <v>#N/A</v>
      </c>
      <c r="J352" s="20" t="e">
        <f t="shared" si="83"/>
        <v>#N/A</v>
      </c>
      <c r="P352" s="20" t="s">
        <v>2324</v>
      </c>
      <c r="R352" s="20">
        <f t="shared" si="84"/>
        <v>19</v>
      </c>
    </row>
    <row r="353" spans="1:18" s="20" customFormat="1" x14ac:dyDescent="0.2">
      <c r="A353" s="17" t="s">
        <v>2352</v>
      </c>
      <c r="B353" s="18"/>
      <c r="C353" s="18"/>
      <c r="D353" s="17" t="s">
        <v>2353</v>
      </c>
      <c r="E353" s="19"/>
      <c r="F353" s="19"/>
      <c r="G353" s="20" t="s">
        <v>21</v>
      </c>
      <c r="H353" s="20" t="s">
        <v>20</v>
      </c>
      <c r="I353" s="20" t="e">
        <f t="shared" si="82"/>
        <v>#N/A</v>
      </c>
      <c r="J353" s="20" t="e">
        <f t="shared" si="83"/>
        <v>#N/A</v>
      </c>
      <c r="P353" s="20" t="s">
        <v>2324</v>
      </c>
      <c r="R353" s="20">
        <f t="shared" si="84"/>
        <v>5</v>
      </c>
    </row>
    <row r="354" spans="1:18" s="20" customFormat="1" x14ac:dyDescent="0.2">
      <c r="A354" s="20" t="s">
        <v>2354</v>
      </c>
      <c r="B354" s="18"/>
      <c r="C354" s="18"/>
      <c r="D354" s="20" t="s">
        <v>2355</v>
      </c>
      <c r="G354" s="20" t="s">
        <v>3</v>
      </c>
      <c r="H354" s="20" t="s">
        <v>20</v>
      </c>
      <c r="I354" s="20" t="e">
        <f t="shared" si="82"/>
        <v>#N/A</v>
      </c>
      <c r="J354" s="20" t="e">
        <f t="shared" si="83"/>
        <v>#N/A</v>
      </c>
      <c r="P354" s="20" t="s">
        <v>2324</v>
      </c>
      <c r="R354" s="20">
        <f t="shared" si="84"/>
        <v>5</v>
      </c>
    </row>
    <row r="355" spans="1:18" s="20" customFormat="1" x14ac:dyDescent="0.2"/>
    <row r="356" spans="1:18" s="20" customFormat="1" x14ac:dyDescent="0.2"/>
    <row r="357" spans="1:18" s="20" customFormat="1" x14ac:dyDescent="0.2"/>
    <row r="358" spans="1:18" s="20" customFormat="1" x14ac:dyDescent="0.2"/>
    <row r="359" spans="1:18" s="26" customFormat="1" x14ac:dyDescent="0.2">
      <c r="A359" s="24"/>
      <c r="B359" s="25"/>
      <c r="C359" s="25"/>
      <c r="D359" s="24"/>
      <c r="E359" s="24"/>
      <c r="F359" s="24"/>
    </row>
    <row r="360" spans="1:18" s="26" customFormat="1" x14ac:dyDescent="0.2">
      <c r="A360" s="24"/>
      <c r="B360" s="25"/>
      <c r="C360" s="25"/>
      <c r="D360" s="24"/>
      <c r="E360" s="24"/>
      <c r="F360" s="24"/>
    </row>
    <row r="361" spans="1:18" s="26" customFormat="1" x14ac:dyDescent="0.2">
      <c r="A361" s="24"/>
      <c r="B361" s="25"/>
      <c r="C361" s="25"/>
      <c r="D361" s="24"/>
      <c r="E361" s="24"/>
      <c r="F361" s="24"/>
    </row>
    <row r="362" spans="1:18" s="26" customFormat="1" x14ac:dyDescent="0.2">
      <c r="A362" s="24"/>
      <c r="B362" s="25"/>
      <c r="C362" s="25"/>
      <c r="D362" s="24"/>
      <c r="E362" s="24"/>
      <c r="F362" s="24"/>
    </row>
    <row r="363" spans="1:18" s="26" customFormat="1" x14ac:dyDescent="0.2">
      <c r="A363" s="24"/>
      <c r="B363" s="25"/>
      <c r="C363" s="25"/>
      <c r="D363" s="24"/>
      <c r="E363" s="24"/>
      <c r="F363" s="24"/>
    </row>
    <row r="364" spans="1:18" s="26" customFormat="1" x14ac:dyDescent="0.2">
      <c r="A364" s="24"/>
      <c r="B364" s="25"/>
      <c r="C364" s="25"/>
      <c r="D364" s="24"/>
      <c r="E364" s="24"/>
      <c r="F364" s="24"/>
    </row>
    <row r="365" spans="1:18" s="26" customFormat="1" x14ac:dyDescent="0.2">
      <c r="A365" s="24"/>
      <c r="B365" s="25"/>
      <c r="C365" s="25"/>
      <c r="D365" s="24"/>
      <c r="E365" s="24"/>
      <c r="F365" s="24"/>
    </row>
    <row r="366" spans="1:18" s="26" customFormat="1" x14ac:dyDescent="0.2">
      <c r="A366" s="24"/>
      <c r="B366" s="25"/>
      <c r="C366" s="25"/>
      <c r="D366" s="24"/>
      <c r="E366" s="24"/>
      <c r="F366" s="24"/>
    </row>
    <row r="367" spans="1:18" s="26" customFormat="1" x14ac:dyDescent="0.2">
      <c r="A367" s="24"/>
      <c r="B367" s="25"/>
      <c r="C367" s="25"/>
      <c r="D367" s="24"/>
      <c r="E367" s="24"/>
      <c r="F367" s="24"/>
    </row>
    <row r="368" spans="1:18" s="26" customFormat="1" x14ac:dyDescent="0.2">
      <c r="A368" s="24"/>
      <c r="B368" s="25"/>
      <c r="C368" s="25"/>
      <c r="D368" s="24"/>
      <c r="E368" s="24"/>
      <c r="F368" s="24"/>
    </row>
    <row r="369" spans="1:6" s="26" customFormat="1" x14ac:dyDescent="0.2">
      <c r="A369" s="24"/>
      <c r="B369" s="25"/>
      <c r="C369" s="25"/>
      <c r="D369" s="24"/>
      <c r="E369" s="24"/>
      <c r="F369" s="24"/>
    </row>
    <row r="370" spans="1:6" s="26" customFormat="1" x14ac:dyDescent="0.2">
      <c r="A370" s="24"/>
      <c r="B370" s="25"/>
      <c r="C370" s="25"/>
      <c r="D370" s="24"/>
      <c r="E370" s="24"/>
      <c r="F370" s="24"/>
    </row>
    <row r="371" spans="1:6" s="26" customFormat="1" x14ac:dyDescent="0.2">
      <c r="A371" s="24"/>
      <c r="B371" s="25"/>
      <c r="C371" s="25"/>
      <c r="D371" s="24"/>
      <c r="E371" s="24"/>
      <c r="F371" s="24"/>
    </row>
    <row r="372" spans="1:6" s="26" customFormat="1" x14ac:dyDescent="0.2">
      <c r="A372" s="24"/>
      <c r="B372" s="25"/>
      <c r="C372" s="25"/>
      <c r="D372" s="24"/>
      <c r="E372" s="24"/>
      <c r="F372" s="24"/>
    </row>
    <row r="373" spans="1:6" s="26" customFormat="1" x14ac:dyDescent="0.2">
      <c r="A373" s="24"/>
      <c r="B373" s="25"/>
      <c r="C373" s="25"/>
      <c r="D373" s="24"/>
      <c r="E373" s="24"/>
      <c r="F373" s="24"/>
    </row>
    <row r="374" spans="1:6" s="26" customFormat="1" x14ac:dyDescent="0.2">
      <c r="A374" s="24"/>
      <c r="B374" s="25"/>
      <c r="C374" s="25"/>
      <c r="D374" s="24"/>
      <c r="E374" s="24"/>
      <c r="F374" s="24"/>
    </row>
    <row r="375" spans="1:6" s="26" customFormat="1" x14ac:dyDescent="0.2">
      <c r="A375" s="24"/>
      <c r="B375" s="25"/>
      <c r="C375" s="25"/>
      <c r="D375" s="24"/>
      <c r="E375" s="24"/>
      <c r="F375" s="24"/>
    </row>
    <row r="376" spans="1:6" s="26" customFormat="1" x14ac:dyDescent="0.2">
      <c r="A376" s="24"/>
      <c r="B376" s="25"/>
      <c r="C376" s="25"/>
      <c r="D376" s="24"/>
      <c r="E376" s="24"/>
      <c r="F376" s="24"/>
    </row>
    <row r="377" spans="1:6" s="26" customFormat="1" x14ac:dyDescent="0.2">
      <c r="A377" s="24"/>
      <c r="B377" s="25"/>
      <c r="C377" s="25"/>
      <c r="D377" s="24"/>
      <c r="E377" s="24"/>
      <c r="F377" s="24"/>
    </row>
    <row r="378" spans="1:6" s="26" customFormat="1" x14ac:dyDescent="0.2">
      <c r="A378" s="24"/>
      <c r="B378" s="25"/>
      <c r="C378" s="25"/>
      <c r="D378" s="24"/>
      <c r="E378" s="24"/>
      <c r="F378" s="24"/>
    </row>
    <row r="379" spans="1:6" s="26" customFormat="1" x14ac:dyDescent="0.2">
      <c r="A379" s="24"/>
      <c r="B379" s="25"/>
      <c r="C379" s="25"/>
      <c r="D379" s="24"/>
      <c r="E379" s="24"/>
      <c r="F379" s="24"/>
    </row>
    <row r="380" spans="1:6" s="26" customFormat="1" x14ac:dyDescent="0.2">
      <c r="A380" s="24"/>
      <c r="B380" s="25"/>
      <c r="C380" s="25"/>
      <c r="D380" s="24"/>
      <c r="E380" s="24"/>
      <c r="F380" s="24"/>
    </row>
    <row r="381" spans="1:6" s="26" customFormat="1" x14ac:dyDescent="0.2">
      <c r="A381" s="24"/>
      <c r="B381" s="25"/>
      <c r="C381" s="25"/>
      <c r="D381" s="24"/>
      <c r="E381" s="24"/>
      <c r="F381" s="24"/>
    </row>
    <row r="382" spans="1:6" s="26" customFormat="1" x14ac:dyDescent="0.2">
      <c r="A382" s="24"/>
      <c r="B382" s="25"/>
      <c r="C382" s="25"/>
      <c r="D382" s="24"/>
      <c r="E382" s="24"/>
      <c r="F382" s="24"/>
    </row>
    <row r="383" spans="1:6" s="26" customFormat="1" x14ac:dyDescent="0.2">
      <c r="A383" s="24"/>
      <c r="B383" s="25"/>
      <c r="C383" s="25"/>
      <c r="D383" s="24"/>
      <c r="E383" s="24"/>
      <c r="F383" s="24"/>
    </row>
    <row r="384" spans="1:6" s="26" customFormat="1" x14ac:dyDescent="0.2">
      <c r="A384" s="24"/>
      <c r="B384" s="25"/>
      <c r="C384" s="25"/>
      <c r="D384" s="24"/>
      <c r="E384" s="24"/>
      <c r="F384" s="24"/>
    </row>
    <row r="385" spans="1:6" s="26" customFormat="1" x14ac:dyDescent="0.2">
      <c r="A385" s="24"/>
      <c r="B385" s="25"/>
      <c r="C385" s="25"/>
      <c r="D385" s="24"/>
      <c r="E385" s="24"/>
      <c r="F385" s="24"/>
    </row>
    <row r="386" spans="1:6" s="26" customFormat="1" x14ac:dyDescent="0.2">
      <c r="A386" s="24"/>
      <c r="B386" s="25"/>
      <c r="C386" s="25"/>
      <c r="D386" s="24"/>
      <c r="E386" s="24"/>
      <c r="F386" s="24"/>
    </row>
    <row r="387" spans="1:6" s="26" customFormat="1" x14ac:dyDescent="0.2">
      <c r="A387" s="24"/>
      <c r="B387" s="25"/>
      <c r="C387" s="25"/>
      <c r="D387" s="24"/>
      <c r="E387" s="24"/>
      <c r="F387" s="24"/>
    </row>
    <row r="388" spans="1:6" s="26" customFormat="1" x14ac:dyDescent="0.2">
      <c r="A388" s="24"/>
      <c r="B388" s="25"/>
      <c r="C388" s="25"/>
      <c r="D388" s="24"/>
      <c r="E388" s="24"/>
      <c r="F388" s="24"/>
    </row>
    <row r="389" spans="1:6" s="26" customFormat="1" x14ac:dyDescent="0.2">
      <c r="A389" s="24"/>
      <c r="B389" s="25"/>
      <c r="C389" s="25"/>
      <c r="D389" s="24"/>
      <c r="E389" s="24"/>
      <c r="F389" s="24"/>
    </row>
    <row r="390" spans="1:6" s="26" customFormat="1" x14ac:dyDescent="0.2">
      <c r="A390" s="24"/>
      <c r="B390" s="25"/>
      <c r="C390" s="25"/>
      <c r="D390" s="24"/>
      <c r="E390" s="24"/>
      <c r="F390" s="24"/>
    </row>
    <row r="391" spans="1:6" s="26" customFormat="1" x14ac:dyDescent="0.2">
      <c r="A391" s="24"/>
      <c r="B391" s="25"/>
      <c r="C391" s="25"/>
      <c r="D391" s="24"/>
      <c r="E391" s="24"/>
      <c r="F391" s="24"/>
    </row>
    <row r="392" spans="1:6" s="26" customFormat="1" x14ac:dyDescent="0.2">
      <c r="A392" s="24"/>
      <c r="B392" s="25"/>
      <c r="C392" s="25"/>
      <c r="D392" s="24"/>
      <c r="E392" s="24"/>
      <c r="F392" s="24"/>
    </row>
    <row r="393" spans="1:6" s="26" customFormat="1" x14ac:dyDescent="0.2">
      <c r="A393" s="24"/>
      <c r="B393" s="25"/>
      <c r="C393" s="25"/>
      <c r="D393" s="24"/>
      <c r="E393" s="24"/>
      <c r="F393" s="24"/>
    </row>
    <row r="394" spans="1:6" s="26" customFormat="1" x14ac:dyDescent="0.2">
      <c r="A394" s="24"/>
      <c r="B394" s="25"/>
      <c r="C394" s="25"/>
      <c r="D394" s="24"/>
      <c r="E394" s="24"/>
      <c r="F394" s="24"/>
    </row>
    <row r="395" spans="1:6" s="26" customFormat="1" x14ac:dyDescent="0.2">
      <c r="A395" s="24"/>
      <c r="B395" s="25"/>
      <c r="C395" s="25"/>
      <c r="D395" s="24"/>
      <c r="E395" s="24"/>
      <c r="F395" s="24"/>
    </row>
    <row r="396" spans="1:6" s="26" customFormat="1" x14ac:dyDescent="0.2">
      <c r="A396" s="24"/>
      <c r="B396" s="25"/>
      <c r="C396" s="25"/>
      <c r="D396" s="24"/>
      <c r="E396" s="24"/>
      <c r="F396" s="24"/>
    </row>
    <row r="397" spans="1:6" s="26" customFormat="1" x14ac:dyDescent="0.2">
      <c r="A397" s="24"/>
      <c r="B397" s="25"/>
      <c r="C397" s="25"/>
      <c r="D397" s="24"/>
      <c r="E397" s="24"/>
      <c r="F397" s="24"/>
    </row>
    <row r="398" spans="1:6" s="26" customFormat="1" x14ac:dyDescent="0.2">
      <c r="A398" s="24"/>
      <c r="B398" s="25"/>
      <c r="C398" s="25"/>
      <c r="D398" s="24"/>
      <c r="E398" s="24"/>
      <c r="F398" s="24"/>
    </row>
    <row r="399" spans="1:6" s="26" customFormat="1" x14ac:dyDescent="0.2">
      <c r="A399" s="24"/>
      <c r="B399" s="25"/>
      <c r="C399" s="25"/>
      <c r="D399" s="24"/>
      <c r="E399" s="24"/>
      <c r="F399" s="24"/>
    </row>
    <row r="400" spans="1:6" s="26" customFormat="1" x14ac:dyDescent="0.2">
      <c r="A400" s="24"/>
      <c r="B400" s="25"/>
      <c r="C400" s="25"/>
      <c r="D400" s="24"/>
      <c r="E400" s="24"/>
      <c r="F400" s="24"/>
    </row>
    <row r="401" spans="1:6" s="26" customFormat="1" x14ac:dyDescent="0.2">
      <c r="A401" s="24"/>
      <c r="B401" s="25"/>
      <c r="C401" s="25"/>
      <c r="D401" s="24"/>
      <c r="E401" s="24"/>
      <c r="F401" s="24"/>
    </row>
    <row r="402" spans="1:6" s="26" customFormat="1" x14ac:dyDescent="0.2">
      <c r="A402" s="24"/>
      <c r="B402" s="25"/>
      <c r="C402" s="25"/>
      <c r="D402" s="24"/>
      <c r="E402" s="24"/>
      <c r="F402" s="24"/>
    </row>
    <row r="403" spans="1:6" s="26" customFormat="1" x14ac:dyDescent="0.2">
      <c r="A403" s="24"/>
      <c r="B403" s="25"/>
      <c r="C403" s="25"/>
      <c r="D403" s="24"/>
      <c r="E403" s="24"/>
      <c r="F403" s="24"/>
    </row>
    <row r="404" spans="1:6" s="26" customFormat="1" x14ac:dyDescent="0.2">
      <c r="A404" s="24"/>
      <c r="B404" s="25"/>
      <c r="C404" s="25"/>
      <c r="D404" s="24"/>
      <c r="E404" s="24"/>
      <c r="F404" s="24"/>
    </row>
    <row r="405" spans="1:6" s="26" customFormat="1" x14ac:dyDescent="0.2">
      <c r="A405" s="24"/>
      <c r="B405" s="25"/>
      <c r="C405" s="25"/>
      <c r="D405" s="24"/>
      <c r="E405" s="24"/>
      <c r="F405" s="24"/>
    </row>
    <row r="406" spans="1:6" s="26" customFormat="1" x14ac:dyDescent="0.2">
      <c r="A406" s="24"/>
      <c r="B406" s="25"/>
      <c r="C406" s="25"/>
      <c r="D406" s="24"/>
      <c r="E406" s="24"/>
      <c r="F406" s="24"/>
    </row>
    <row r="407" spans="1:6" s="26" customFormat="1" x14ac:dyDescent="0.2">
      <c r="A407" s="24"/>
      <c r="B407" s="25"/>
      <c r="C407" s="25"/>
      <c r="D407" s="24"/>
      <c r="E407" s="24"/>
      <c r="F407" s="24"/>
    </row>
    <row r="408" spans="1:6" s="26" customFormat="1" x14ac:dyDescent="0.2">
      <c r="A408" s="24"/>
      <c r="B408" s="25"/>
      <c r="C408" s="25"/>
      <c r="D408" s="24"/>
      <c r="E408" s="24"/>
      <c r="F408" s="24"/>
    </row>
    <row r="409" spans="1:6" s="26" customFormat="1" x14ac:dyDescent="0.2">
      <c r="A409" s="24"/>
      <c r="B409" s="25"/>
      <c r="C409" s="25"/>
      <c r="D409" s="24"/>
      <c r="E409" s="24"/>
      <c r="F409" s="24"/>
    </row>
    <row r="410" spans="1:6" s="26" customFormat="1" x14ac:dyDescent="0.2">
      <c r="A410" s="24"/>
      <c r="B410" s="25"/>
      <c r="C410" s="25"/>
      <c r="D410" s="24"/>
      <c r="E410" s="24"/>
      <c r="F410" s="24"/>
    </row>
    <row r="411" spans="1:6" s="26" customFormat="1" x14ac:dyDescent="0.2">
      <c r="A411" s="24"/>
      <c r="B411" s="25"/>
      <c r="C411" s="25"/>
      <c r="D411" s="24"/>
      <c r="E411" s="24"/>
      <c r="F411" s="24"/>
    </row>
    <row r="412" spans="1:6" s="26" customFormat="1" x14ac:dyDescent="0.2">
      <c r="A412" s="24"/>
      <c r="B412" s="25"/>
      <c r="C412" s="25"/>
      <c r="D412" s="24"/>
      <c r="E412" s="24"/>
      <c r="F412" s="24"/>
    </row>
    <row r="413" spans="1:6" s="26" customFormat="1" x14ac:dyDescent="0.2">
      <c r="A413" s="24"/>
      <c r="B413" s="25"/>
      <c r="C413" s="25"/>
      <c r="D413" s="24"/>
      <c r="E413" s="24"/>
      <c r="F413" s="24"/>
    </row>
    <row r="414" spans="1:6" s="26" customFormat="1" x14ac:dyDescent="0.2">
      <c r="A414" s="24"/>
      <c r="B414" s="25"/>
      <c r="C414" s="25"/>
      <c r="D414" s="24"/>
      <c r="E414" s="24"/>
      <c r="F414" s="24"/>
    </row>
    <row r="415" spans="1:6" s="26" customFormat="1" x14ac:dyDescent="0.2">
      <c r="A415" s="24"/>
      <c r="B415" s="25"/>
      <c r="C415" s="25"/>
      <c r="D415" s="24"/>
      <c r="E415" s="24"/>
      <c r="F415" s="24"/>
    </row>
    <row r="416" spans="1:6" s="26" customFormat="1" x14ac:dyDescent="0.2">
      <c r="A416" s="24"/>
      <c r="B416" s="25"/>
      <c r="C416" s="25"/>
      <c r="D416" s="24"/>
      <c r="E416" s="24"/>
      <c r="F416" s="24"/>
    </row>
    <row r="417" spans="1:6" s="26" customFormat="1" x14ac:dyDescent="0.2">
      <c r="A417" s="24"/>
      <c r="B417" s="25"/>
      <c r="C417" s="25"/>
      <c r="D417" s="24"/>
      <c r="E417" s="24"/>
      <c r="F417" s="24"/>
    </row>
    <row r="418" spans="1:6" s="26" customFormat="1" x14ac:dyDescent="0.2">
      <c r="A418" s="24"/>
      <c r="B418" s="25"/>
      <c r="C418" s="25"/>
      <c r="D418" s="24"/>
      <c r="E418" s="24"/>
      <c r="F418" s="24"/>
    </row>
    <row r="419" spans="1:6" s="26" customFormat="1" x14ac:dyDescent="0.2">
      <c r="A419" s="24"/>
      <c r="B419" s="25"/>
      <c r="C419" s="25"/>
      <c r="D419" s="24"/>
      <c r="E419" s="24"/>
      <c r="F419" s="24"/>
    </row>
    <row r="420" spans="1:6" s="26" customFormat="1" x14ac:dyDescent="0.2">
      <c r="A420" s="24"/>
      <c r="B420" s="25"/>
      <c r="C420" s="25"/>
      <c r="D420" s="24"/>
      <c r="E420" s="24"/>
      <c r="F420" s="24"/>
    </row>
    <row r="421" spans="1:6" s="26" customFormat="1" x14ac:dyDescent="0.2">
      <c r="A421" s="24"/>
      <c r="B421" s="25"/>
      <c r="C421" s="25"/>
      <c r="D421" s="24"/>
      <c r="E421" s="24"/>
      <c r="F421" s="24"/>
    </row>
    <row r="422" spans="1:6" s="26" customFormat="1" x14ac:dyDescent="0.2">
      <c r="A422" s="24"/>
      <c r="B422" s="25"/>
      <c r="C422" s="25"/>
      <c r="D422" s="24"/>
      <c r="E422" s="24"/>
      <c r="F422" s="24"/>
    </row>
    <row r="423" spans="1:6" s="26" customFormat="1" x14ac:dyDescent="0.2">
      <c r="A423" s="24"/>
      <c r="B423" s="25"/>
      <c r="C423" s="25"/>
      <c r="D423" s="24"/>
      <c r="E423" s="24"/>
      <c r="F423" s="24"/>
    </row>
    <row r="424" spans="1:6" s="26" customFormat="1" x14ac:dyDescent="0.2">
      <c r="A424" s="24"/>
      <c r="B424" s="25"/>
      <c r="C424" s="25"/>
      <c r="D424" s="24"/>
      <c r="E424" s="24"/>
      <c r="F424" s="24"/>
    </row>
    <row r="425" spans="1:6" s="26" customFormat="1" x14ac:dyDescent="0.2">
      <c r="A425" s="24"/>
      <c r="B425" s="25"/>
      <c r="C425" s="25"/>
      <c r="D425" s="24"/>
      <c r="E425" s="24"/>
      <c r="F425" s="24"/>
    </row>
    <row r="426" spans="1:6" s="26" customFormat="1" x14ac:dyDescent="0.2">
      <c r="A426" s="24"/>
      <c r="B426" s="25"/>
      <c r="C426" s="25"/>
      <c r="D426" s="24"/>
      <c r="E426" s="24"/>
      <c r="F426" s="24"/>
    </row>
    <row r="427" spans="1:6" s="26" customFormat="1" x14ac:dyDescent="0.2">
      <c r="A427" s="24"/>
      <c r="B427" s="25"/>
      <c r="C427" s="25"/>
      <c r="D427" s="24"/>
      <c r="E427" s="24"/>
      <c r="F427" s="24"/>
    </row>
    <row r="428" spans="1:6" s="26" customFormat="1" x14ac:dyDescent="0.2">
      <c r="A428" s="24"/>
      <c r="B428" s="25"/>
      <c r="C428" s="25"/>
      <c r="D428" s="24"/>
      <c r="E428" s="24"/>
      <c r="F428" s="24"/>
    </row>
    <row r="429" spans="1:6" s="26" customFormat="1" x14ac:dyDescent="0.2">
      <c r="A429" s="24"/>
      <c r="B429" s="25"/>
      <c r="C429" s="25"/>
      <c r="D429" s="24"/>
      <c r="E429" s="24"/>
      <c r="F429" s="24"/>
    </row>
    <row r="430" spans="1:6" s="26" customFormat="1" x14ac:dyDescent="0.2">
      <c r="A430" s="24"/>
      <c r="B430" s="25"/>
      <c r="C430" s="25"/>
      <c r="D430" s="24"/>
      <c r="E430" s="24"/>
      <c r="F430" s="24"/>
    </row>
    <row r="431" spans="1:6" s="26" customFormat="1" x14ac:dyDescent="0.2">
      <c r="A431" s="24"/>
      <c r="B431" s="25"/>
      <c r="C431" s="25"/>
      <c r="D431" s="24"/>
      <c r="E431" s="24"/>
      <c r="F431" s="24"/>
    </row>
    <row r="432" spans="1:6" s="26" customFormat="1" x14ac:dyDescent="0.2">
      <c r="A432" s="24"/>
      <c r="B432" s="25"/>
      <c r="C432" s="25"/>
      <c r="D432" s="24"/>
      <c r="E432" s="24"/>
      <c r="F432" s="24"/>
    </row>
    <row r="433" spans="1:6" s="26" customFormat="1" x14ac:dyDescent="0.2">
      <c r="A433" s="24"/>
      <c r="B433" s="25"/>
      <c r="C433" s="25"/>
      <c r="D433" s="24"/>
      <c r="E433" s="24"/>
      <c r="F433" s="24"/>
    </row>
    <row r="434" spans="1:6" s="26" customFormat="1" x14ac:dyDescent="0.2">
      <c r="A434" s="24"/>
      <c r="B434" s="25"/>
      <c r="C434" s="25"/>
      <c r="D434" s="24"/>
      <c r="E434" s="24"/>
      <c r="F434" s="24"/>
    </row>
    <row r="435" spans="1:6" s="26" customFormat="1" x14ac:dyDescent="0.2">
      <c r="A435" s="24"/>
      <c r="B435" s="25"/>
      <c r="C435" s="25"/>
      <c r="D435" s="24"/>
      <c r="E435" s="24"/>
      <c r="F435" s="24"/>
    </row>
    <row r="436" spans="1:6" s="26" customFormat="1" x14ac:dyDescent="0.2">
      <c r="A436" s="24"/>
      <c r="B436" s="25"/>
      <c r="C436" s="25"/>
      <c r="D436" s="24"/>
      <c r="E436" s="24"/>
      <c r="F436" s="24"/>
    </row>
    <row r="437" spans="1:6" s="26" customFormat="1" x14ac:dyDescent="0.2">
      <c r="A437" s="24"/>
      <c r="B437" s="25"/>
      <c r="C437" s="25"/>
      <c r="D437" s="24"/>
      <c r="E437" s="24"/>
      <c r="F437" s="24"/>
    </row>
    <row r="438" spans="1:6" s="26" customFormat="1" x14ac:dyDescent="0.2">
      <c r="A438" s="24"/>
      <c r="B438" s="25"/>
      <c r="C438" s="25"/>
      <c r="D438" s="24"/>
      <c r="E438" s="24"/>
      <c r="F438" s="24"/>
    </row>
    <row r="439" spans="1:6" s="26" customFormat="1" x14ac:dyDescent="0.2">
      <c r="A439" s="24"/>
      <c r="B439" s="25"/>
      <c r="C439" s="25"/>
      <c r="D439" s="24"/>
      <c r="E439" s="24"/>
      <c r="F439" s="24"/>
    </row>
    <row r="440" spans="1:6" s="26" customFormat="1" x14ac:dyDescent="0.2">
      <c r="A440" s="24"/>
      <c r="B440" s="25"/>
      <c r="C440" s="25"/>
      <c r="D440" s="24"/>
      <c r="E440" s="24"/>
      <c r="F440" s="24"/>
    </row>
    <row r="441" spans="1:6" s="26" customFormat="1" x14ac:dyDescent="0.2">
      <c r="A441" s="24"/>
      <c r="B441" s="25"/>
      <c r="C441" s="25"/>
      <c r="D441" s="24"/>
      <c r="E441" s="24"/>
      <c r="F441" s="24"/>
    </row>
    <row r="442" spans="1:6" s="26" customFormat="1" x14ac:dyDescent="0.2">
      <c r="A442" s="24"/>
      <c r="B442" s="25"/>
      <c r="C442" s="25"/>
      <c r="D442" s="24"/>
      <c r="E442" s="24"/>
      <c r="F442" s="24"/>
    </row>
    <row r="443" spans="1:6" s="26" customFormat="1" x14ac:dyDescent="0.2">
      <c r="A443" s="24"/>
      <c r="B443" s="25"/>
      <c r="C443" s="25"/>
      <c r="D443" s="24"/>
      <c r="E443" s="24"/>
      <c r="F443" s="24"/>
    </row>
    <row r="444" spans="1:6" s="26" customFormat="1" x14ac:dyDescent="0.2">
      <c r="A444" s="24"/>
      <c r="B444" s="25"/>
      <c r="C444" s="25"/>
      <c r="D444" s="24"/>
      <c r="E444" s="24"/>
      <c r="F444" s="24"/>
    </row>
    <row r="445" spans="1:6" s="26" customFormat="1" x14ac:dyDescent="0.2">
      <c r="A445" s="24"/>
      <c r="B445" s="25"/>
      <c r="C445" s="25"/>
      <c r="D445" s="24"/>
      <c r="E445" s="24"/>
      <c r="F445" s="24"/>
    </row>
    <row r="446" spans="1:6" s="26" customFormat="1" x14ac:dyDescent="0.2">
      <c r="A446" s="24"/>
      <c r="B446" s="25"/>
      <c r="C446" s="25"/>
      <c r="D446" s="24"/>
      <c r="E446" s="24"/>
      <c r="F446" s="24"/>
    </row>
    <row r="447" spans="1:6" s="26" customFormat="1" x14ac:dyDescent="0.2">
      <c r="A447" s="24"/>
      <c r="B447" s="25"/>
      <c r="C447" s="25"/>
      <c r="D447" s="24"/>
      <c r="E447" s="24"/>
      <c r="F447" s="24"/>
    </row>
    <row r="448" spans="1:6" s="26" customFormat="1" x14ac:dyDescent="0.2">
      <c r="A448" s="24"/>
      <c r="B448" s="25"/>
      <c r="C448" s="25"/>
      <c r="D448" s="24"/>
      <c r="E448" s="24"/>
      <c r="F448" s="24"/>
    </row>
    <row r="449" spans="1:6" s="26" customFormat="1" x14ac:dyDescent="0.2">
      <c r="A449" s="24"/>
      <c r="B449" s="25"/>
      <c r="C449" s="25"/>
      <c r="D449" s="24"/>
      <c r="E449" s="24"/>
      <c r="F449" s="24"/>
    </row>
    <row r="450" spans="1:6" s="26" customFormat="1" x14ac:dyDescent="0.2">
      <c r="A450" s="24"/>
      <c r="B450" s="25"/>
      <c r="C450" s="25"/>
      <c r="D450" s="24"/>
      <c r="E450" s="24"/>
      <c r="F450" s="24"/>
    </row>
    <row r="451" spans="1:6" s="26" customFormat="1" x14ac:dyDescent="0.2">
      <c r="A451" s="24"/>
      <c r="B451" s="25"/>
      <c r="C451" s="25"/>
      <c r="D451" s="24"/>
      <c r="E451" s="24"/>
      <c r="F451" s="24"/>
    </row>
    <row r="452" spans="1:6" s="26" customFormat="1" x14ac:dyDescent="0.2">
      <c r="A452" s="24"/>
      <c r="B452" s="25"/>
      <c r="C452" s="25"/>
      <c r="D452" s="24"/>
      <c r="E452" s="24"/>
      <c r="F452" s="24"/>
    </row>
    <row r="453" spans="1:6" s="26" customFormat="1" x14ac:dyDescent="0.2">
      <c r="A453" s="24"/>
      <c r="B453" s="25"/>
      <c r="C453" s="25"/>
      <c r="D453" s="24"/>
      <c r="E453" s="24"/>
      <c r="F453" s="24"/>
    </row>
    <row r="454" spans="1:6" s="26" customFormat="1" x14ac:dyDescent="0.2">
      <c r="A454" s="24"/>
      <c r="B454" s="25"/>
      <c r="C454" s="25"/>
      <c r="D454" s="24"/>
      <c r="E454" s="24"/>
      <c r="F454" s="24"/>
    </row>
    <row r="455" spans="1:6" s="26" customFormat="1" x14ac:dyDescent="0.2">
      <c r="A455" s="24"/>
      <c r="B455" s="25"/>
      <c r="C455" s="25"/>
      <c r="D455" s="24"/>
      <c r="E455" s="24"/>
      <c r="F455" s="24"/>
    </row>
    <row r="456" spans="1:6" s="26" customFormat="1" x14ac:dyDescent="0.2">
      <c r="A456" s="24"/>
      <c r="B456" s="25"/>
      <c r="C456" s="25"/>
      <c r="D456" s="24"/>
      <c r="E456" s="24"/>
      <c r="F456" s="24"/>
    </row>
    <row r="457" spans="1:6" s="26" customFormat="1" x14ac:dyDescent="0.2">
      <c r="A457" s="24"/>
      <c r="B457" s="25"/>
      <c r="C457" s="25"/>
      <c r="D457" s="24"/>
      <c r="E457" s="24"/>
      <c r="F457" s="24"/>
    </row>
    <row r="458" spans="1:6" s="26" customFormat="1" x14ac:dyDescent="0.2">
      <c r="A458" s="24"/>
      <c r="B458" s="25"/>
      <c r="C458" s="25"/>
      <c r="D458" s="24"/>
      <c r="E458" s="24"/>
      <c r="F458" s="24"/>
    </row>
    <row r="459" spans="1:6" s="26" customFormat="1" x14ac:dyDescent="0.2">
      <c r="A459" s="24"/>
      <c r="B459" s="25"/>
      <c r="C459" s="25"/>
      <c r="D459" s="24"/>
      <c r="E459" s="24"/>
      <c r="F459" s="24"/>
    </row>
    <row r="460" spans="1:6" s="26" customFormat="1" x14ac:dyDescent="0.2">
      <c r="A460" s="24"/>
      <c r="B460" s="25"/>
      <c r="C460" s="25"/>
      <c r="D460" s="24"/>
      <c r="E460" s="24"/>
      <c r="F460" s="24"/>
    </row>
    <row r="461" spans="1:6" s="26" customFormat="1" x14ac:dyDescent="0.2">
      <c r="A461" s="24"/>
      <c r="B461" s="25"/>
      <c r="C461" s="25"/>
      <c r="D461" s="24"/>
      <c r="E461" s="24"/>
      <c r="F461" s="24"/>
    </row>
    <row r="462" spans="1:6" s="26" customFormat="1" x14ac:dyDescent="0.2">
      <c r="A462" s="24"/>
      <c r="B462" s="25"/>
      <c r="C462" s="25"/>
      <c r="D462" s="24"/>
      <c r="E462" s="24"/>
      <c r="F462" s="24"/>
    </row>
    <row r="463" spans="1:6" s="26" customFormat="1" x14ac:dyDescent="0.2">
      <c r="A463" s="24"/>
      <c r="B463" s="25"/>
      <c r="C463" s="25"/>
      <c r="D463" s="24"/>
      <c r="E463" s="24"/>
      <c r="F463" s="24"/>
    </row>
    <row r="464" spans="1:6" s="26" customFormat="1" x14ac:dyDescent="0.2">
      <c r="A464" s="24"/>
      <c r="B464" s="25"/>
      <c r="C464" s="25"/>
      <c r="D464" s="24"/>
      <c r="E464" s="24"/>
      <c r="F464" s="24"/>
    </row>
    <row r="465" spans="1:6" s="26" customFormat="1" x14ac:dyDescent="0.2">
      <c r="A465" s="24"/>
      <c r="B465" s="25"/>
      <c r="C465" s="25"/>
      <c r="D465" s="24"/>
      <c r="E465" s="24"/>
      <c r="F465" s="24"/>
    </row>
    <row r="466" spans="1:6" s="26" customFormat="1" x14ac:dyDescent="0.2">
      <c r="A466" s="24"/>
      <c r="B466" s="25"/>
      <c r="C466" s="25"/>
      <c r="D466" s="24"/>
      <c r="E466" s="24"/>
      <c r="F466" s="24"/>
    </row>
    <row r="467" spans="1:6" s="26" customFormat="1" x14ac:dyDescent="0.2">
      <c r="A467" s="24"/>
      <c r="B467" s="25"/>
      <c r="C467" s="25"/>
      <c r="D467" s="24"/>
      <c r="E467" s="24"/>
      <c r="F467" s="24"/>
    </row>
    <row r="468" spans="1:6" s="26" customFormat="1" x14ac:dyDescent="0.2">
      <c r="A468" s="24"/>
      <c r="B468" s="25"/>
      <c r="C468" s="25"/>
      <c r="D468" s="24"/>
      <c r="E468" s="24"/>
      <c r="F468" s="24"/>
    </row>
    <row r="469" spans="1:6" s="26" customFormat="1" x14ac:dyDescent="0.2">
      <c r="A469" s="24"/>
      <c r="B469" s="25"/>
      <c r="C469" s="25"/>
      <c r="D469" s="24"/>
      <c r="E469" s="24"/>
      <c r="F469" s="24"/>
    </row>
    <row r="470" spans="1:6" s="26" customFormat="1" x14ac:dyDescent="0.2">
      <c r="A470" s="24"/>
      <c r="B470" s="25"/>
      <c r="C470" s="25"/>
      <c r="D470" s="24"/>
      <c r="E470" s="24"/>
      <c r="F470" s="24"/>
    </row>
    <row r="471" spans="1:6" s="26" customFormat="1" x14ac:dyDescent="0.2">
      <c r="A471" s="24"/>
      <c r="B471" s="25"/>
      <c r="C471" s="25"/>
      <c r="D471" s="24"/>
      <c r="E471" s="24"/>
      <c r="F471" s="24"/>
    </row>
    <row r="472" spans="1:6" s="26" customFormat="1" x14ac:dyDescent="0.2">
      <c r="A472" s="24"/>
      <c r="B472" s="25"/>
      <c r="C472" s="25"/>
      <c r="D472" s="24"/>
      <c r="E472" s="24"/>
      <c r="F472" s="24"/>
    </row>
    <row r="473" spans="1:6" s="26" customFormat="1" x14ac:dyDescent="0.2">
      <c r="A473" s="24"/>
      <c r="B473" s="25"/>
      <c r="C473" s="25"/>
      <c r="D473" s="24"/>
      <c r="E473" s="24"/>
      <c r="F473" s="24"/>
    </row>
    <row r="474" spans="1:6" s="26" customFormat="1" x14ac:dyDescent="0.2">
      <c r="A474" s="24"/>
      <c r="B474" s="25"/>
      <c r="C474" s="25"/>
      <c r="D474" s="24"/>
      <c r="E474" s="24"/>
      <c r="F474" s="24"/>
    </row>
    <row r="475" spans="1:6" s="26" customFormat="1" x14ac:dyDescent="0.2">
      <c r="A475" s="24"/>
      <c r="B475" s="25"/>
      <c r="C475" s="25"/>
      <c r="D475" s="24"/>
      <c r="E475" s="24"/>
      <c r="F475" s="24"/>
    </row>
    <row r="476" spans="1:6" s="26" customFormat="1" x14ac:dyDescent="0.2">
      <c r="A476" s="24"/>
      <c r="B476" s="25"/>
      <c r="C476" s="25"/>
      <c r="D476" s="24"/>
      <c r="E476" s="24"/>
      <c r="F476" s="24"/>
    </row>
    <row r="477" spans="1:6" s="26" customFormat="1" x14ac:dyDescent="0.2">
      <c r="A477" s="24"/>
      <c r="B477" s="25"/>
      <c r="C477" s="25"/>
      <c r="D477" s="24"/>
      <c r="E477" s="24"/>
      <c r="F477" s="24"/>
    </row>
    <row r="478" spans="1:6" s="26" customFormat="1" x14ac:dyDescent="0.2">
      <c r="A478" s="24"/>
      <c r="B478" s="25"/>
      <c r="C478" s="25"/>
      <c r="D478" s="24"/>
      <c r="E478" s="24"/>
      <c r="F478" s="24"/>
    </row>
    <row r="479" spans="1:6" s="26" customFormat="1" x14ac:dyDescent="0.2">
      <c r="A479" s="24"/>
      <c r="B479" s="25"/>
      <c r="C479" s="25"/>
      <c r="D479" s="24"/>
      <c r="E479" s="24"/>
      <c r="F479" s="24"/>
    </row>
    <row r="480" spans="1:6" s="26" customFormat="1" x14ac:dyDescent="0.2">
      <c r="A480" s="24"/>
      <c r="B480" s="25"/>
      <c r="C480" s="25"/>
      <c r="D480" s="24"/>
      <c r="E480" s="24"/>
      <c r="F480" s="24"/>
    </row>
    <row r="481" spans="1:6" s="26" customFormat="1" x14ac:dyDescent="0.2">
      <c r="A481" s="24"/>
      <c r="B481" s="25"/>
      <c r="C481" s="25"/>
      <c r="D481" s="24"/>
      <c r="E481" s="24"/>
      <c r="F481" s="24"/>
    </row>
    <row r="482" spans="1:6" s="26" customFormat="1" x14ac:dyDescent="0.2">
      <c r="A482" s="24"/>
      <c r="B482" s="25"/>
      <c r="C482" s="25"/>
      <c r="D482" s="24"/>
      <c r="E482" s="24"/>
      <c r="F482" s="24"/>
    </row>
    <row r="483" spans="1:6" s="26" customFormat="1" x14ac:dyDescent="0.2">
      <c r="A483" s="24"/>
      <c r="B483" s="25"/>
      <c r="C483" s="25"/>
      <c r="D483" s="24"/>
      <c r="E483" s="24"/>
      <c r="F483" s="24"/>
    </row>
    <row r="484" spans="1:6" s="26" customFormat="1" x14ac:dyDescent="0.2">
      <c r="A484" s="24"/>
      <c r="B484" s="25"/>
      <c r="C484" s="25"/>
      <c r="D484" s="24"/>
      <c r="E484" s="24"/>
      <c r="F484" s="24"/>
    </row>
    <row r="485" spans="1:6" s="26" customFormat="1" x14ac:dyDescent="0.2">
      <c r="A485" s="24"/>
      <c r="B485" s="25"/>
      <c r="C485" s="25"/>
      <c r="D485" s="24"/>
      <c r="E485" s="24"/>
      <c r="F485" s="24"/>
    </row>
    <row r="486" spans="1:6" s="26" customFormat="1" x14ac:dyDescent="0.2">
      <c r="A486" s="24"/>
      <c r="B486" s="25"/>
      <c r="C486" s="25"/>
      <c r="D486" s="24"/>
      <c r="E486" s="24"/>
      <c r="F486" s="24"/>
    </row>
    <row r="487" spans="1:6" s="26" customFormat="1" x14ac:dyDescent="0.2">
      <c r="A487" s="24"/>
      <c r="B487" s="25"/>
      <c r="C487" s="25"/>
      <c r="D487" s="24"/>
      <c r="E487" s="24"/>
      <c r="F487" s="24"/>
    </row>
    <row r="488" spans="1:6" s="26" customFormat="1" x14ac:dyDescent="0.2">
      <c r="A488" s="24"/>
      <c r="B488" s="25"/>
      <c r="C488" s="25"/>
      <c r="D488" s="24"/>
      <c r="E488" s="24"/>
      <c r="F488" s="24"/>
    </row>
    <row r="489" spans="1:6" s="26" customFormat="1" x14ac:dyDescent="0.2">
      <c r="A489" s="24"/>
      <c r="B489" s="25"/>
      <c r="C489" s="25"/>
      <c r="D489" s="24"/>
      <c r="E489" s="24"/>
      <c r="F489" s="24"/>
    </row>
    <row r="490" spans="1:6" s="26" customFormat="1" x14ac:dyDescent="0.2">
      <c r="A490" s="24"/>
      <c r="B490" s="25"/>
      <c r="C490" s="25"/>
      <c r="D490" s="24"/>
      <c r="E490" s="24"/>
      <c r="F490" s="24"/>
    </row>
    <row r="491" spans="1:6" s="26" customFormat="1" x14ac:dyDescent="0.2">
      <c r="A491" s="24"/>
      <c r="B491" s="25"/>
      <c r="C491" s="25"/>
      <c r="D491" s="24"/>
      <c r="E491" s="24"/>
      <c r="F491" s="24"/>
    </row>
    <row r="492" spans="1:6" s="26" customFormat="1" x14ac:dyDescent="0.2">
      <c r="A492" s="24"/>
      <c r="B492" s="25"/>
      <c r="C492" s="25"/>
      <c r="D492" s="24"/>
      <c r="E492" s="24"/>
      <c r="F492" s="24"/>
    </row>
    <row r="493" spans="1:6" s="26" customFormat="1" x14ac:dyDescent="0.2">
      <c r="A493" s="24"/>
      <c r="B493" s="25"/>
      <c r="C493" s="25"/>
      <c r="D493" s="24"/>
      <c r="E493" s="24"/>
      <c r="F493" s="24"/>
    </row>
    <row r="494" spans="1:6" s="26" customFormat="1" x14ac:dyDescent="0.2">
      <c r="A494" s="24"/>
      <c r="B494" s="25"/>
      <c r="C494" s="25"/>
      <c r="D494" s="24"/>
      <c r="E494" s="24"/>
      <c r="F494" s="24"/>
    </row>
    <row r="495" spans="1:6" s="26" customFormat="1" x14ac:dyDescent="0.2">
      <c r="A495" s="24"/>
      <c r="B495" s="25"/>
      <c r="C495" s="25"/>
      <c r="D495" s="24"/>
      <c r="E495" s="24"/>
      <c r="F495" s="24"/>
    </row>
    <row r="496" spans="1:6" s="26" customFormat="1" x14ac:dyDescent="0.2">
      <c r="A496" s="24"/>
      <c r="B496" s="25"/>
      <c r="C496" s="25"/>
      <c r="D496" s="24"/>
      <c r="E496" s="24"/>
      <c r="F496" s="24"/>
    </row>
    <row r="497" spans="1:6" s="26" customFormat="1" x14ac:dyDescent="0.2">
      <c r="A497" s="24"/>
      <c r="B497" s="25"/>
      <c r="C497" s="25"/>
      <c r="D497" s="24"/>
      <c r="E497" s="24"/>
      <c r="F497" s="24"/>
    </row>
    <row r="498" spans="1:6" s="26" customFormat="1" x14ac:dyDescent="0.2">
      <c r="A498" s="24"/>
      <c r="B498" s="25"/>
      <c r="C498" s="25"/>
      <c r="D498" s="24"/>
      <c r="E498" s="24"/>
      <c r="F498" s="24"/>
    </row>
    <row r="499" spans="1:6" s="26" customFormat="1" x14ac:dyDescent="0.2">
      <c r="A499" s="24"/>
      <c r="B499" s="25"/>
      <c r="C499" s="25"/>
      <c r="D499" s="24"/>
      <c r="E499" s="24"/>
      <c r="F499" s="24"/>
    </row>
    <row r="500" spans="1:6" s="26" customFormat="1" x14ac:dyDescent="0.2">
      <c r="A500" s="24"/>
      <c r="B500" s="25"/>
      <c r="C500" s="25"/>
      <c r="D500" s="24"/>
      <c r="E500" s="24"/>
      <c r="F500" s="24"/>
    </row>
    <row r="501" spans="1:6" s="26" customFormat="1" x14ac:dyDescent="0.2">
      <c r="A501" s="24"/>
      <c r="B501" s="25"/>
      <c r="C501" s="25"/>
      <c r="D501" s="24"/>
      <c r="E501" s="24"/>
      <c r="F501" s="24"/>
    </row>
    <row r="502" spans="1:6" s="26" customFormat="1" x14ac:dyDescent="0.2">
      <c r="A502" s="24"/>
      <c r="B502" s="25"/>
      <c r="C502" s="25"/>
      <c r="D502" s="24"/>
      <c r="E502" s="24"/>
      <c r="F502" s="24"/>
    </row>
    <row r="503" spans="1:6" s="26" customFormat="1" x14ac:dyDescent="0.2">
      <c r="A503" s="24"/>
      <c r="B503" s="25"/>
      <c r="C503" s="25"/>
      <c r="D503" s="24"/>
      <c r="E503" s="24"/>
      <c r="F503" s="24"/>
    </row>
    <row r="504" spans="1:6" s="26" customFormat="1" x14ac:dyDescent="0.2">
      <c r="A504" s="24"/>
      <c r="B504" s="25"/>
      <c r="C504" s="25"/>
      <c r="D504" s="24"/>
      <c r="E504" s="24"/>
      <c r="F504" s="24"/>
    </row>
    <row r="505" spans="1:6" s="26" customFormat="1" x14ac:dyDescent="0.2">
      <c r="A505" s="24"/>
      <c r="B505" s="25"/>
      <c r="C505" s="25"/>
      <c r="D505" s="24"/>
      <c r="E505" s="24"/>
      <c r="F505" s="24"/>
    </row>
    <row r="506" spans="1:6" s="26" customFormat="1" x14ac:dyDescent="0.2">
      <c r="A506" s="24"/>
      <c r="B506" s="25"/>
      <c r="C506" s="25"/>
      <c r="D506" s="24"/>
      <c r="E506" s="24"/>
      <c r="F506" s="24"/>
    </row>
    <row r="507" spans="1:6" s="26" customFormat="1" x14ac:dyDescent="0.2">
      <c r="A507" s="24"/>
      <c r="B507" s="25"/>
      <c r="C507" s="25"/>
      <c r="D507" s="24"/>
      <c r="E507" s="24"/>
      <c r="F507" s="24"/>
    </row>
    <row r="508" spans="1:6" s="26" customFormat="1" x14ac:dyDescent="0.2">
      <c r="A508" s="24"/>
      <c r="B508" s="25"/>
      <c r="C508" s="25"/>
      <c r="D508" s="24"/>
      <c r="E508" s="24"/>
      <c r="F508" s="24"/>
    </row>
    <row r="509" spans="1:6" s="26" customFormat="1" x14ac:dyDescent="0.2">
      <c r="A509" s="24"/>
      <c r="B509" s="25"/>
      <c r="C509" s="25"/>
      <c r="D509" s="24"/>
      <c r="E509" s="24"/>
      <c r="F509" s="24"/>
    </row>
    <row r="510" spans="1:6" s="26" customFormat="1" x14ac:dyDescent="0.2">
      <c r="A510" s="24"/>
      <c r="B510" s="25"/>
      <c r="C510" s="25"/>
      <c r="D510" s="24"/>
      <c r="E510" s="24"/>
      <c r="F510" s="24"/>
    </row>
    <row r="511" spans="1:6" s="26" customFormat="1" x14ac:dyDescent="0.2">
      <c r="A511" s="24"/>
      <c r="B511" s="25"/>
      <c r="C511" s="25"/>
      <c r="D511" s="24"/>
      <c r="E511" s="24"/>
      <c r="F511" s="24"/>
    </row>
    <row r="512" spans="1:6" s="26" customFormat="1" x14ac:dyDescent="0.2">
      <c r="A512" s="24"/>
      <c r="B512" s="25"/>
      <c r="C512" s="25"/>
      <c r="D512" s="24"/>
      <c r="E512" s="24"/>
      <c r="F512" s="24"/>
    </row>
    <row r="513" spans="1:6" s="26" customFormat="1" x14ac:dyDescent="0.2">
      <c r="A513" s="24"/>
      <c r="B513" s="25"/>
      <c r="C513" s="25"/>
      <c r="D513" s="24"/>
      <c r="E513" s="24"/>
      <c r="F513" s="24"/>
    </row>
    <row r="514" spans="1:6" s="26" customFormat="1" x14ac:dyDescent="0.2">
      <c r="A514" s="24"/>
      <c r="B514" s="25"/>
      <c r="C514" s="25"/>
      <c r="D514" s="24"/>
      <c r="E514" s="24"/>
      <c r="F514" s="24"/>
    </row>
    <row r="515" spans="1:6" s="26" customFormat="1" x14ac:dyDescent="0.2">
      <c r="A515" s="24"/>
      <c r="B515" s="25"/>
      <c r="C515" s="25"/>
      <c r="D515" s="24"/>
      <c r="E515" s="24"/>
      <c r="F515" s="24"/>
    </row>
    <row r="516" spans="1:6" s="26" customFormat="1" x14ac:dyDescent="0.2">
      <c r="A516" s="24"/>
      <c r="B516" s="25"/>
      <c r="C516" s="25"/>
      <c r="D516" s="24"/>
      <c r="E516" s="24"/>
      <c r="F516" s="24"/>
    </row>
    <row r="517" spans="1:6" s="26" customFormat="1" x14ac:dyDescent="0.2">
      <c r="A517" s="24"/>
      <c r="B517" s="25"/>
      <c r="C517" s="25"/>
      <c r="D517" s="24"/>
      <c r="E517" s="24"/>
      <c r="F517" s="24"/>
    </row>
    <row r="518" spans="1:6" s="26" customFormat="1" x14ac:dyDescent="0.2">
      <c r="A518" s="24"/>
      <c r="B518" s="25"/>
      <c r="C518" s="25"/>
      <c r="D518" s="24"/>
      <c r="E518" s="24"/>
      <c r="F518" s="24"/>
    </row>
    <row r="519" spans="1:6" s="26" customFormat="1" x14ac:dyDescent="0.2">
      <c r="A519" s="24"/>
      <c r="B519" s="25"/>
      <c r="C519" s="25"/>
      <c r="D519" s="24"/>
      <c r="E519" s="24"/>
      <c r="F519" s="24"/>
    </row>
    <row r="520" spans="1:6" s="26" customFormat="1" x14ac:dyDescent="0.2">
      <c r="A520" s="24"/>
      <c r="B520" s="25"/>
      <c r="C520" s="25"/>
      <c r="D520" s="24"/>
      <c r="E520" s="24"/>
      <c r="F520" s="24"/>
    </row>
    <row r="521" spans="1:6" s="26" customFormat="1" x14ac:dyDescent="0.2">
      <c r="A521" s="24"/>
      <c r="B521" s="25"/>
      <c r="C521" s="25"/>
      <c r="D521" s="24"/>
      <c r="E521" s="24"/>
      <c r="F521" s="24"/>
    </row>
    <row r="522" spans="1:6" s="26" customFormat="1" x14ac:dyDescent="0.2">
      <c r="A522" s="24"/>
      <c r="B522" s="25"/>
      <c r="C522" s="25"/>
      <c r="D522" s="24"/>
      <c r="E522" s="24"/>
      <c r="F522" s="24"/>
    </row>
    <row r="523" spans="1:6" s="26" customFormat="1" x14ac:dyDescent="0.2">
      <c r="A523" s="24"/>
      <c r="B523" s="25"/>
      <c r="C523" s="25"/>
      <c r="D523" s="24"/>
      <c r="E523" s="24"/>
      <c r="F523" s="24"/>
    </row>
    <row r="524" spans="1:6" s="26" customFormat="1" x14ac:dyDescent="0.2">
      <c r="A524" s="24"/>
      <c r="B524" s="25"/>
      <c r="C524" s="25"/>
      <c r="D524" s="24"/>
      <c r="E524" s="24"/>
      <c r="F524" s="24"/>
    </row>
    <row r="525" spans="1:6" s="26" customFormat="1" x14ac:dyDescent="0.2">
      <c r="A525" s="24"/>
      <c r="B525" s="25"/>
      <c r="C525" s="25"/>
      <c r="D525" s="24"/>
      <c r="E525" s="24"/>
      <c r="F525" s="24"/>
    </row>
    <row r="526" spans="1:6" s="26" customFormat="1" x14ac:dyDescent="0.2">
      <c r="A526" s="24"/>
      <c r="B526" s="25"/>
      <c r="C526" s="25"/>
      <c r="D526" s="24"/>
      <c r="E526" s="24"/>
      <c r="F526" s="24"/>
    </row>
    <row r="527" spans="1:6" s="26" customFormat="1" x14ac:dyDescent="0.2">
      <c r="A527" s="24"/>
      <c r="B527" s="25"/>
      <c r="C527" s="25"/>
      <c r="D527" s="24"/>
      <c r="E527" s="24"/>
      <c r="F527" s="24"/>
    </row>
    <row r="528" spans="1:6" s="26" customFormat="1" x14ac:dyDescent="0.2">
      <c r="A528" s="24"/>
      <c r="B528" s="25"/>
      <c r="C528" s="25"/>
      <c r="D528" s="24"/>
      <c r="E528" s="24"/>
      <c r="F528" s="24"/>
    </row>
    <row r="529" spans="1:6" s="26" customFormat="1" x14ac:dyDescent="0.2">
      <c r="A529" s="24"/>
      <c r="B529" s="25"/>
      <c r="C529" s="25"/>
      <c r="D529" s="24"/>
      <c r="E529" s="24"/>
      <c r="F529" s="24"/>
    </row>
    <row r="530" spans="1:6" s="26" customFormat="1" x14ac:dyDescent="0.2">
      <c r="A530" s="24"/>
      <c r="B530" s="25"/>
      <c r="C530" s="25"/>
      <c r="D530" s="24"/>
      <c r="E530" s="24"/>
      <c r="F530" s="24"/>
    </row>
    <row r="531" spans="1:6" s="26" customFormat="1" x14ac:dyDescent="0.2">
      <c r="A531" s="24"/>
      <c r="B531" s="25"/>
      <c r="C531" s="25"/>
      <c r="D531" s="24"/>
      <c r="E531" s="24"/>
      <c r="F531" s="24"/>
    </row>
    <row r="532" spans="1:6" s="26" customFormat="1" x14ac:dyDescent="0.2">
      <c r="A532" s="24"/>
      <c r="B532" s="25"/>
      <c r="C532" s="25"/>
      <c r="D532" s="24"/>
      <c r="E532" s="24"/>
      <c r="F532" s="24"/>
    </row>
    <row r="533" spans="1:6" s="26" customFormat="1" x14ac:dyDescent="0.2">
      <c r="A533" s="24"/>
      <c r="B533" s="25"/>
      <c r="C533" s="25"/>
      <c r="D533" s="24"/>
      <c r="E533" s="24"/>
      <c r="F533" s="24"/>
    </row>
    <row r="534" spans="1:6" s="26" customFormat="1" x14ac:dyDescent="0.2">
      <c r="A534" s="24"/>
      <c r="B534" s="25"/>
      <c r="C534" s="25"/>
      <c r="D534" s="24"/>
      <c r="E534" s="24"/>
      <c r="F534" s="24"/>
    </row>
    <row r="535" spans="1:6" s="26" customFormat="1" x14ac:dyDescent="0.2">
      <c r="A535" s="24"/>
      <c r="B535" s="25"/>
      <c r="C535" s="25"/>
      <c r="D535" s="24"/>
      <c r="E535" s="24"/>
      <c r="F535" s="24"/>
    </row>
    <row r="536" spans="1:6" s="26" customFormat="1" x14ac:dyDescent="0.2">
      <c r="A536" s="24"/>
      <c r="B536" s="25"/>
      <c r="C536" s="25"/>
      <c r="D536" s="24"/>
      <c r="E536" s="24"/>
      <c r="F536" s="24"/>
    </row>
    <row r="537" spans="1:6" s="26" customFormat="1" x14ac:dyDescent="0.2">
      <c r="A537" s="24"/>
      <c r="B537" s="25"/>
      <c r="C537" s="25"/>
      <c r="D537" s="24"/>
      <c r="E537" s="24"/>
      <c r="F537" s="24"/>
    </row>
    <row r="538" spans="1:6" s="26" customFormat="1" x14ac:dyDescent="0.2">
      <c r="A538" s="24"/>
      <c r="B538" s="25"/>
      <c r="C538" s="25"/>
      <c r="D538" s="24"/>
      <c r="E538" s="24"/>
      <c r="F538" s="24"/>
    </row>
    <row r="539" spans="1:6" s="26" customFormat="1" x14ac:dyDescent="0.2">
      <c r="A539" s="24"/>
      <c r="B539" s="25"/>
      <c r="C539" s="25"/>
      <c r="D539" s="24"/>
      <c r="E539" s="24"/>
      <c r="F539" s="24"/>
    </row>
    <row r="540" spans="1:6" s="26" customFormat="1" x14ac:dyDescent="0.2">
      <c r="A540" s="24"/>
      <c r="B540" s="25"/>
      <c r="C540" s="25"/>
      <c r="D540" s="24"/>
      <c r="E540" s="24"/>
      <c r="F540" s="24"/>
    </row>
    <row r="541" spans="1:6" s="26" customFormat="1" x14ac:dyDescent="0.2">
      <c r="A541" s="24"/>
      <c r="B541" s="25"/>
      <c r="C541" s="25"/>
      <c r="D541" s="24"/>
      <c r="E541" s="24"/>
      <c r="F541" s="24"/>
    </row>
    <row r="542" spans="1:6" s="26" customFormat="1" x14ac:dyDescent="0.2">
      <c r="A542" s="24"/>
      <c r="B542" s="25"/>
      <c r="C542" s="25"/>
      <c r="D542" s="24"/>
      <c r="E542" s="24"/>
      <c r="F542" s="24"/>
    </row>
    <row r="543" spans="1:6" s="26" customFormat="1" x14ac:dyDescent="0.2">
      <c r="A543" s="24"/>
      <c r="B543" s="25"/>
      <c r="C543" s="25"/>
      <c r="D543" s="24"/>
      <c r="E543" s="24"/>
      <c r="F543" s="24"/>
    </row>
    <row r="544" spans="1:6" s="26" customFormat="1" x14ac:dyDescent="0.2">
      <c r="A544" s="24"/>
      <c r="B544" s="25"/>
      <c r="C544" s="25"/>
      <c r="D544" s="24"/>
      <c r="E544" s="24"/>
      <c r="F544" s="24"/>
    </row>
    <row r="545" spans="1:6" s="26" customFormat="1" x14ac:dyDescent="0.2">
      <c r="A545" s="24"/>
      <c r="B545" s="25"/>
      <c r="C545" s="25"/>
      <c r="D545" s="24"/>
      <c r="E545" s="24"/>
      <c r="F545" s="24"/>
    </row>
    <row r="546" spans="1:6" s="26" customFormat="1" x14ac:dyDescent="0.2">
      <c r="A546" s="24"/>
      <c r="B546" s="25"/>
      <c r="C546" s="25"/>
      <c r="D546" s="24"/>
      <c r="E546" s="24"/>
      <c r="F546" s="24"/>
    </row>
    <row r="547" spans="1:6" s="26" customFormat="1" x14ac:dyDescent="0.2">
      <c r="A547" s="24"/>
      <c r="B547" s="25"/>
      <c r="C547" s="25"/>
      <c r="D547" s="24"/>
      <c r="E547" s="24"/>
      <c r="F547" s="24"/>
    </row>
    <row r="548" spans="1:6" s="26" customFormat="1" x14ac:dyDescent="0.2">
      <c r="A548" s="24"/>
      <c r="B548" s="25"/>
      <c r="C548" s="25"/>
      <c r="D548" s="24"/>
      <c r="E548" s="24"/>
      <c r="F548" s="24"/>
    </row>
    <row r="549" spans="1:6" s="26" customFormat="1" x14ac:dyDescent="0.2">
      <c r="A549" s="24"/>
      <c r="B549" s="25"/>
      <c r="C549" s="25"/>
      <c r="D549" s="24"/>
      <c r="E549" s="24"/>
      <c r="F549" s="24"/>
    </row>
    <row r="550" spans="1:6" s="26" customFormat="1" x14ac:dyDescent="0.2">
      <c r="A550" s="24"/>
      <c r="B550" s="25"/>
      <c r="C550" s="25"/>
      <c r="D550" s="24"/>
      <c r="E550" s="24"/>
      <c r="F550" s="24"/>
    </row>
    <row r="551" spans="1:6" s="26" customFormat="1" x14ac:dyDescent="0.2">
      <c r="A551" s="24"/>
      <c r="B551" s="25"/>
      <c r="C551" s="25"/>
      <c r="D551" s="24"/>
      <c r="E551" s="24"/>
      <c r="F551" s="24"/>
    </row>
    <row r="552" spans="1:6" s="26" customFormat="1" x14ac:dyDescent="0.2">
      <c r="A552" s="24"/>
      <c r="B552" s="25"/>
      <c r="C552" s="25"/>
      <c r="D552" s="24"/>
      <c r="E552" s="24"/>
      <c r="F552" s="24"/>
    </row>
    <row r="553" spans="1:6" s="26" customFormat="1" x14ac:dyDescent="0.2">
      <c r="A553" s="24"/>
      <c r="B553" s="25"/>
      <c r="C553" s="25"/>
      <c r="D553" s="24"/>
      <c r="E553" s="24"/>
      <c r="F553" s="24"/>
    </row>
    <row r="554" spans="1:6" s="26" customFormat="1" x14ac:dyDescent="0.2">
      <c r="A554" s="24"/>
      <c r="B554" s="25"/>
      <c r="C554" s="25"/>
      <c r="D554" s="24"/>
      <c r="E554" s="24"/>
      <c r="F554" s="24"/>
    </row>
    <row r="555" spans="1:6" s="26" customFormat="1" x14ac:dyDescent="0.2">
      <c r="A555" s="24"/>
      <c r="B555" s="25"/>
      <c r="C555" s="25"/>
      <c r="D555" s="24"/>
      <c r="E555" s="24"/>
      <c r="F555" s="24"/>
    </row>
    <row r="556" spans="1:6" s="26" customFormat="1" x14ac:dyDescent="0.2">
      <c r="A556" s="24"/>
      <c r="B556" s="25"/>
      <c r="C556" s="25"/>
      <c r="D556" s="24"/>
      <c r="E556" s="24"/>
      <c r="F556" s="24"/>
    </row>
    <row r="557" spans="1:6" s="26" customFormat="1" x14ac:dyDescent="0.2">
      <c r="A557" s="24"/>
      <c r="B557" s="25"/>
      <c r="C557" s="25"/>
      <c r="D557" s="24"/>
      <c r="E557" s="24"/>
      <c r="F557" s="24"/>
    </row>
    <row r="558" spans="1:6" s="26" customFormat="1" x14ac:dyDescent="0.2">
      <c r="A558" s="24"/>
      <c r="B558" s="25"/>
      <c r="C558" s="25"/>
      <c r="D558" s="24"/>
      <c r="E558" s="24"/>
      <c r="F558" s="24"/>
    </row>
    <row r="559" spans="1:6" s="26" customFormat="1" x14ac:dyDescent="0.2">
      <c r="A559" s="24"/>
      <c r="B559" s="25"/>
      <c r="C559" s="25"/>
      <c r="D559" s="24"/>
      <c r="E559" s="24"/>
      <c r="F559" s="24"/>
    </row>
    <row r="560" spans="1:6" s="26" customFormat="1" x14ac:dyDescent="0.2">
      <c r="A560" s="24"/>
      <c r="B560" s="25"/>
      <c r="C560" s="25"/>
      <c r="D560" s="24"/>
      <c r="E560" s="24"/>
      <c r="F560" s="24"/>
    </row>
    <row r="561" spans="1:6" s="26" customFormat="1" x14ac:dyDescent="0.2">
      <c r="A561" s="24"/>
      <c r="B561" s="25"/>
      <c r="C561" s="25"/>
      <c r="D561" s="24"/>
      <c r="E561" s="24"/>
      <c r="F561" s="24"/>
    </row>
    <row r="562" spans="1:6" s="26" customFormat="1" x14ac:dyDescent="0.2">
      <c r="A562" s="24"/>
      <c r="B562" s="25"/>
      <c r="C562" s="25"/>
      <c r="D562" s="24"/>
      <c r="E562" s="24"/>
      <c r="F562" s="24"/>
    </row>
    <row r="563" spans="1:6" s="26" customFormat="1" x14ac:dyDescent="0.2">
      <c r="A563" s="24"/>
      <c r="B563" s="25"/>
      <c r="C563" s="25"/>
      <c r="D563" s="24"/>
      <c r="E563" s="24"/>
      <c r="F563" s="24"/>
    </row>
    <row r="564" spans="1:6" s="26" customFormat="1" x14ac:dyDescent="0.2">
      <c r="A564" s="24"/>
      <c r="B564" s="25"/>
      <c r="C564" s="25"/>
      <c r="D564" s="24"/>
      <c r="E564" s="24"/>
      <c r="F564" s="24"/>
    </row>
    <row r="565" spans="1:6" s="26" customFormat="1" x14ac:dyDescent="0.2">
      <c r="A565" s="24"/>
      <c r="B565" s="25"/>
      <c r="C565" s="25"/>
      <c r="D565" s="24"/>
      <c r="E565" s="24"/>
      <c r="F565" s="24"/>
    </row>
    <row r="566" spans="1:6" s="26" customFormat="1" x14ac:dyDescent="0.2">
      <c r="A566" s="24"/>
      <c r="B566" s="25"/>
      <c r="C566" s="25"/>
      <c r="D566" s="24"/>
      <c r="E566" s="24"/>
      <c r="F566" s="24"/>
    </row>
    <row r="567" spans="1:6" s="26" customFormat="1" x14ac:dyDescent="0.2">
      <c r="A567" s="24"/>
      <c r="B567" s="25"/>
      <c r="C567" s="25"/>
      <c r="D567" s="24"/>
      <c r="E567" s="24"/>
      <c r="F567" s="24"/>
    </row>
    <row r="568" spans="1:6" s="26" customFormat="1" x14ac:dyDescent="0.2">
      <c r="A568" s="24"/>
      <c r="B568" s="25"/>
      <c r="C568" s="25"/>
      <c r="D568" s="24"/>
      <c r="E568" s="24"/>
      <c r="F568" s="24"/>
    </row>
    <row r="569" spans="1:6" s="26" customFormat="1" x14ac:dyDescent="0.2">
      <c r="A569" s="24"/>
      <c r="B569" s="25"/>
      <c r="C569" s="25"/>
      <c r="D569" s="24"/>
      <c r="E569" s="24"/>
      <c r="F569" s="24"/>
    </row>
    <row r="570" spans="1:6" s="26" customFormat="1" x14ac:dyDescent="0.2">
      <c r="A570" s="24"/>
      <c r="B570" s="25"/>
      <c r="C570" s="25"/>
      <c r="D570" s="24"/>
      <c r="E570" s="24"/>
      <c r="F570" s="24"/>
    </row>
    <row r="571" spans="1:6" s="26" customFormat="1" x14ac:dyDescent="0.2">
      <c r="A571" s="24"/>
      <c r="B571" s="25"/>
      <c r="C571" s="25"/>
      <c r="D571" s="24"/>
      <c r="E571" s="24"/>
      <c r="F571" s="24"/>
    </row>
    <row r="572" spans="1:6" s="26" customFormat="1" x14ac:dyDescent="0.2">
      <c r="A572" s="24"/>
      <c r="B572" s="25"/>
      <c r="C572" s="25"/>
      <c r="D572" s="24"/>
      <c r="E572" s="24"/>
      <c r="F572" s="24"/>
    </row>
    <row r="573" spans="1:6" s="26" customFormat="1" x14ac:dyDescent="0.2">
      <c r="A573" s="24"/>
      <c r="B573" s="25"/>
      <c r="C573" s="25"/>
      <c r="D573" s="24"/>
      <c r="E573" s="24"/>
      <c r="F573" s="24"/>
    </row>
    <row r="574" spans="1:6" s="26" customFormat="1" x14ac:dyDescent="0.2">
      <c r="A574" s="24"/>
      <c r="B574" s="25"/>
      <c r="C574" s="25"/>
      <c r="D574" s="24"/>
      <c r="E574" s="24"/>
      <c r="F574" s="24"/>
    </row>
    <row r="575" spans="1:6" s="26" customFormat="1" x14ac:dyDescent="0.2">
      <c r="A575" s="24"/>
      <c r="B575" s="25"/>
      <c r="C575" s="25"/>
      <c r="D575" s="24"/>
      <c r="E575" s="24"/>
      <c r="F575" s="24"/>
    </row>
    <row r="576" spans="1:6" s="26" customFormat="1" x14ac:dyDescent="0.2">
      <c r="A576" s="24"/>
      <c r="B576" s="25"/>
      <c r="C576" s="25"/>
      <c r="D576" s="24"/>
      <c r="E576" s="24"/>
      <c r="F576" s="24"/>
    </row>
    <row r="577" spans="1:6" s="26" customFormat="1" x14ac:dyDescent="0.2">
      <c r="A577" s="24"/>
      <c r="B577" s="25"/>
      <c r="C577" s="25"/>
      <c r="D577" s="24"/>
      <c r="E577" s="24"/>
      <c r="F577" s="24"/>
    </row>
    <row r="578" spans="1:6" s="26" customFormat="1" x14ac:dyDescent="0.2">
      <c r="A578" s="24"/>
      <c r="B578" s="25"/>
      <c r="C578" s="25"/>
      <c r="D578" s="24"/>
      <c r="E578" s="24"/>
      <c r="F578" s="24"/>
    </row>
    <row r="579" spans="1:6" s="26" customFormat="1" x14ac:dyDescent="0.2">
      <c r="A579" s="24"/>
      <c r="B579" s="25"/>
      <c r="C579" s="25"/>
      <c r="D579" s="24"/>
      <c r="E579" s="24"/>
      <c r="F579" s="24"/>
    </row>
    <row r="580" spans="1:6" s="26" customFormat="1" x14ac:dyDescent="0.2">
      <c r="A580" s="24"/>
      <c r="B580" s="25"/>
      <c r="C580" s="25"/>
      <c r="D580" s="24"/>
      <c r="E580" s="24"/>
      <c r="F580" s="24"/>
    </row>
    <row r="581" spans="1:6" s="26" customFormat="1" x14ac:dyDescent="0.2">
      <c r="A581" s="24"/>
      <c r="B581" s="25"/>
      <c r="C581" s="25"/>
      <c r="D581" s="24"/>
      <c r="E581" s="24"/>
      <c r="F581" s="24"/>
    </row>
    <row r="582" spans="1:6" s="26" customFormat="1" x14ac:dyDescent="0.2">
      <c r="A582" s="24"/>
      <c r="B582" s="25"/>
      <c r="C582" s="25"/>
      <c r="D582" s="24"/>
      <c r="E582" s="24"/>
      <c r="F582" s="24"/>
    </row>
    <row r="583" spans="1:6" s="26" customFormat="1" x14ac:dyDescent="0.2">
      <c r="A583" s="24"/>
      <c r="B583" s="25"/>
      <c r="C583" s="25"/>
      <c r="D583" s="24"/>
      <c r="E583" s="24"/>
      <c r="F583" s="24"/>
    </row>
    <row r="584" spans="1:6" s="26" customFormat="1" x14ac:dyDescent="0.2">
      <c r="A584" s="24"/>
      <c r="B584" s="25"/>
      <c r="C584" s="25"/>
      <c r="D584" s="24"/>
      <c r="E584" s="24"/>
      <c r="F584" s="24"/>
    </row>
    <row r="585" spans="1:6" s="26" customFormat="1" x14ac:dyDescent="0.2">
      <c r="A585" s="24"/>
      <c r="B585" s="25"/>
      <c r="C585" s="25"/>
      <c r="D585" s="24"/>
      <c r="E585" s="24"/>
      <c r="F585" s="24"/>
    </row>
    <row r="586" spans="1:6" s="26" customFormat="1" x14ac:dyDescent="0.2">
      <c r="A586" s="24"/>
      <c r="B586" s="25"/>
      <c r="C586" s="25"/>
      <c r="D586" s="24"/>
      <c r="E586" s="24"/>
      <c r="F586" s="24"/>
    </row>
    <row r="587" spans="1:6" s="26" customFormat="1" x14ac:dyDescent="0.2">
      <c r="A587" s="24"/>
      <c r="B587" s="25"/>
      <c r="C587" s="25"/>
      <c r="D587" s="24"/>
      <c r="E587" s="24"/>
      <c r="F587" s="24"/>
    </row>
    <row r="588" spans="1:6" s="26" customFormat="1" x14ac:dyDescent="0.2">
      <c r="A588" s="24"/>
      <c r="B588" s="25"/>
      <c r="C588" s="25"/>
      <c r="D588" s="24"/>
      <c r="E588" s="24"/>
      <c r="F588" s="24"/>
    </row>
    <row r="589" spans="1:6" s="26" customFormat="1" x14ac:dyDescent="0.2">
      <c r="A589" s="24"/>
      <c r="B589" s="25"/>
      <c r="C589" s="25"/>
      <c r="D589" s="24"/>
      <c r="E589" s="24"/>
      <c r="F589" s="24"/>
    </row>
    <row r="590" spans="1:6" s="26" customFormat="1" x14ac:dyDescent="0.2">
      <c r="A590" s="24"/>
      <c r="B590" s="25"/>
      <c r="C590" s="25"/>
      <c r="D590" s="24"/>
      <c r="E590" s="24"/>
      <c r="F590" s="24"/>
    </row>
    <row r="591" spans="1:6" s="26" customFormat="1" x14ac:dyDescent="0.2">
      <c r="A591" s="24"/>
      <c r="B591" s="25"/>
      <c r="C591" s="25"/>
      <c r="D591" s="24"/>
      <c r="E591" s="24"/>
      <c r="F591" s="24"/>
    </row>
    <row r="592" spans="1:6" s="26" customFormat="1" x14ac:dyDescent="0.2">
      <c r="A592" s="24"/>
      <c r="B592" s="25"/>
      <c r="C592" s="25"/>
      <c r="D592" s="24"/>
      <c r="E592" s="24"/>
      <c r="F592" s="24"/>
    </row>
    <row r="593" spans="1:6" s="26" customFormat="1" x14ac:dyDescent="0.2">
      <c r="A593" s="24"/>
      <c r="B593" s="25"/>
      <c r="C593" s="25"/>
      <c r="D593" s="24"/>
      <c r="E593" s="24"/>
      <c r="F593" s="24"/>
    </row>
    <row r="594" spans="1:6" s="26" customFormat="1" x14ac:dyDescent="0.2">
      <c r="A594" s="24"/>
      <c r="B594" s="25"/>
      <c r="C594" s="25"/>
      <c r="D594" s="24"/>
      <c r="E594" s="24"/>
      <c r="F594" s="24"/>
    </row>
    <row r="595" spans="1:6" s="26" customFormat="1" x14ac:dyDescent="0.2">
      <c r="A595" s="24"/>
      <c r="B595" s="25"/>
      <c r="C595" s="25"/>
      <c r="D595" s="24"/>
      <c r="E595" s="24"/>
      <c r="F595" s="24"/>
    </row>
    <row r="596" spans="1:6" s="26" customFormat="1" x14ac:dyDescent="0.2">
      <c r="A596" s="24"/>
      <c r="B596" s="25"/>
      <c r="C596" s="25"/>
      <c r="D596" s="24"/>
      <c r="E596" s="24"/>
      <c r="F596" s="24"/>
    </row>
    <row r="597" spans="1:6" s="26" customFormat="1" x14ac:dyDescent="0.2">
      <c r="A597" s="24"/>
      <c r="B597" s="25"/>
      <c r="C597" s="25"/>
      <c r="D597" s="24"/>
      <c r="E597" s="24"/>
      <c r="F597" s="24"/>
    </row>
    <row r="598" spans="1:6" s="26" customFormat="1" x14ac:dyDescent="0.2">
      <c r="A598" s="24"/>
      <c r="B598" s="25"/>
      <c r="C598" s="25"/>
      <c r="D598" s="24"/>
      <c r="E598" s="24"/>
      <c r="F598" s="24"/>
    </row>
    <row r="599" spans="1:6" s="26" customFormat="1" x14ac:dyDescent="0.2">
      <c r="A599" s="24"/>
      <c r="B599" s="25"/>
      <c r="C599" s="25"/>
      <c r="D599" s="24"/>
      <c r="E599" s="24"/>
      <c r="F599" s="24"/>
    </row>
    <row r="600" spans="1:6" s="26" customFormat="1" x14ac:dyDescent="0.2">
      <c r="A600" s="24"/>
      <c r="B600" s="25"/>
      <c r="C600" s="25"/>
      <c r="D600" s="24"/>
      <c r="E600" s="24"/>
      <c r="F600" s="24"/>
    </row>
    <row r="601" spans="1:6" s="26" customFormat="1" x14ac:dyDescent="0.2">
      <c r="A601" s="24"/>
      <c r="B601" s="25"/>
      <c r="C601" s="25"/>
      <c r="D601" s="24"/>
      <c r="E601" s="24"/>
      <c r="F601" s="24"/>
    </row>
    <row r="602" spans="1:6" s="26" customFormat="1" x14ac:dyDescent="0.2">
      <c r="A602" s="24"/>
      <c r="B602" s="25"/>
      <c r="C602" s="25"/>
      <c r="D602" s="24"/>
      <c r="E602" s="24"/>
      <c r="F602" s="24"/>
    </row>
    <row r="603" spans="1:6" s="26" customFormat="1" x14ac:dyDescent="0.2">
      <c r="A603" s="24"/>
      <c r="B603" s="25"/>
      <c r="C603" s="25"/>
      <c r="D603" s="24"/>
      <c r="E603" s="24"/>
      <c r="F603" s="24"/>
    </row>
    <row r="604" spans="1:6" s="26" customFormat="1" x14ac:dyDescent="0.2">
      <c r="A604" s="24"/>
      <c r="B604" s="25"/>
      <c r="C604" s="25"/>
      <c r="D604" s="24"/>
      <c r="E604" s="24"/>
      <c r="F604" s="24"/>
    </row>
    <row r="605" spans="1:6" s="26" customFormat="1" x14ac:dyDescent="0.2">
      <c r="A605" s="24"/>
      <c r="B605" s="25"/>
      <c r="C605" s="25"/>
      <c r="D605" s="24"/>
      <c r="E605" s="24"/>
      <c r="F605" s="24"/>
    </row>
    <row r="606" spans="1:6" s="26" customFormat="1" x14ac:dyDescent="0.2">
      <c r="A606" s="24"/>
      <c r="B606" s="25"/>
      <c r="C606" s="25"/>
      <c r="D606" s="24"/>
      <c r="E606" s="24"/>
      <c r="F606" s="24"/>
    </row>
    <row r="607" spans="1:6" s="26" customFormat="1" x14ac:dyDescent="0.2">
      <c r="A607" s="24"/>
      <c r="B607" s="25"/>
      <c r="C607" s="25"/>
      <c r="D607" s="24"/>
      <c r="E607" s="24"/>
      <c r="F607" s="24"/>
    </row>
    <row r="608" spans="1:6" s="26" customFormat="1" x14ac:dyDescent="0.2">
      <c r="A608" s="24"/>
      <c r="B608" s="25"/>
      <c r="C608" s="25"/>
      <c r="D608" s="24"/>
      <c r="E608" s="24"/>
      <c r="F608" s="24"/>
    </row>
    <row r="609" spans="1:6" s="26" customFormat="1" x14ac:dyDescent="0.2">
      <c r="A609" s="24"/>
      <c r="B609" s="25"/>
      <c r="C609" s="25"/>
      <c r="D609" s="24"/>
      <c r="E609" s="24"/>
      <c r="F609" s="24"/>
    </row>
    <row r="610" spans="1:6" s="26" customFormat="1" x14ac:dyDescent="0.2">
      <c r="A610" s="24"/>
      <c r="B610" s="25"/>
      <c r="C610" s="25"/>
      <c r="D610" s="24"/>
      <c r="E610" s="24"/>
      <c r="F610" s="24"/>
    </row>
    <row r="611" spans="1:6" s="26" customFormat="1" x14ac:dyDescent="0.2">
      <c r="A611" s="24"/>
      <c r="B611" s="25"/>
      <c r="C611" s="25"/>
      <c r="D611" s="24"/>
      <c r="E611" s="24"/>
      <c r="F611" s="24"/>
    </row>
    <row r="612" spans="1:6" s="26" customFormat="1" x14ac:dyDescent="0.2">
      <c r="A612" s="24"/>
      <c r="B612" s="25"/>
      <c r="C612" s="25"/>
      <c r="D612" s="24"/>
      <c r="E612" s="24"/>
      <c r="F612" s="24"/>
    </row>
    <row r="613" spans="1:6" s="26" customFormat="1" x14ac:dyDescent="0.2">
      <c r="A613" s="24"/>
      <c r="B613" s="25"/>
      <c r="C613" s="25"/>
      <c r="D613" s="24"/>
      <c r="E613" s="24"/>
      <c r="F613" s="24"/>
    </row>
    <row r="614" spans="1:6" s="26" customFormat="1" x14ac:dyDescent="0.2">
      <c r="A614" s="24"/>
      <c r="B614" s="25"/>
      <c r="C614" s="25"/>
      <c r="D614" s="24"/>
      <c r="E614" s="24"/>
      <c r="F614" s="24"/>
    </row>
    <row r="615" spans="1:6" s="26" customFormat="1" x14ac:dyDescent="0.2">
      <c r="A615" s="24"/>
      <c r="B615" s="25"/>
      <c r="C615" s="25"/>
      <c r="D615" s="24"/>
      <c r="E615" s="24"/>
      <c r="F615" s="24"/>
    </row>
    <row r="616" spans="1:6" s="26" customFormat="1" x14ac:dyDescent="0.2">
      <c r="A616" s="24"/>
      <c r="B616" s="25"/>
      <c r="C616" s="25"/>
      <c r="D616" s="24"/>
      <c r="E616" s="24"/>
      <c r="F616" s="24"/>
    </row>
    <row r="617" spans="1:6" s="26" customFormat="1" x14ac:dyDescent="0.2">
      <c r="A617" s="24"/>
      <c r="B617" s="25"/>
      <c r="C617" s="25"/>
      <c r="D617" s="24"/>
      <c r="E617" s="24"/>
      <c r="F617" s="24"/>
    </row>
    <row r="618" spans="1:6" s="26" customFormat="1" x14ac:dyDescent="0.2">
      <c r="A618" s="24"/>
      <c r="B618" s="25"/>
      <c r="C618" s="25"/>
      <c r="D618" s="24"/>
      <c r="E618" s="24"/>
      <c r="F618" s="24"/>
    </row>
    <row r="619" spans="1:6" s="26" customFormat="1" x14ac:dyDescent="0.2">
      <c r="A619" s="24"/>
      <c r="B619" s="25"/>
      <c r="C619" s="25"/>
      <c r="D619" s="24"/>
      <c r="E619" s="24"/>
      <c r="F619" s="24"/>
    </row>
    <row r="620" spans="1:6" s="26" customFormat="1" x14ac:dyDescent="0.2">
      <c r="A620" s="24"/>
      <c r="B620" s="25"/>
      <c r="C620" s="25"/>
      <c r="D620" s="24"/>
      <c r="E620" s="24"/>
      <c r="F620" s="24"/>
    </row>
    <row r="621" spans="1:6" s="26" customFormat="1" x14ac:dyDescent="0.2">
      <c r="A621" s="24"/>
      <c r="B621" s="25"/>
      <c r="C621" s="25"/>
      <c r="D621" s="24"/>
      <c r="E621" s="24"/>
      <c r="F621" s="24"/>
    </row>
    <row r="622" spans="1:6" s="26" customFormat="1" x14ac:dyDescent="0.2">
      <c r="A622" s="24"/>
      <c r="B622" s="25"/>
      <c r="C622" s="25"/>
      <c r="D622" s="24"/>
      <c r="E622" s="24"/>
      <c r="F622" s="24"/>
    </row>
    <row r="623" spans="1:6" s="26" customFormat="1" x14ac:dyDescent="0.2">
      <c r="A623" s="24"/>
      <c r="B623" s="25"/>
      <c r="C623" s="25"/>
      <c r="D623" s="24"/>
      <c r="E623" s="24"/>
      <c r="F623" s="24"/>
    </row>
    <row r="624" spans="1:6" s="26" customFormat="1" x14ac:dyDescent="0.2">
      <c r="A624" s="24"/>
      <c r="B624" s="25"/>
      <c r="C624" s="25"/>
      <c r="D624" s="24"/>
      <c r="E624" s="24"/>
      <c r="F624" s="24"/>
    </row>
    <row r="625" spans="1:6" s="26" customFormat="1" x14ac:dyDescent="0.2">
      <c r="A625" s="24"/>
      <c r="B625" s="25"/>
      <c r="C625" s="25"/>
      <c r="D625" s="24"/>
      <c r="E625" s="24"/>
      <c r="F625" s="24"/>
    </row>
    <row r="626" spans="1:6" s="26" customFormat="1" x14ac:dyDescent="0.2">
      <c r="A626" s="24"/>
      <c r="B626" s="25"/>
      <c r="C626" s="25"/>
      <c r="D626" s="24"/>
      <c r="E626" s="24"/>
      <c r="F626" s="24"/>
    </row>
    <row r="627" spans="1:6" s="26" customFormat="1" x14ac:dyDescent="0.2">
      <c r="A627" s="24"/>
      <c r="B627" s="25"/>
      <c r="C627" s="25"/>
      <c r="D627" s="24"/>
      <c r="E627" s="24"/>
      <c r="F627" s="24"/>
    </row>
    <row r="628" spans="1:6" s="26" customFormat="1" x14ac:dyDescent="0.2">
      <c r="A628" s="24"/>
      <c r="B628" s="25"/>
      <c r="C628" s="25"/>
      <c r="D628" s="24"/>
      <c r="E628" s="24"/>
      <c r="F628" s="24"/>
    </row>
    <row r="629" spans="1:6" s="26" customFormat="1" x14ac:dyDescent="0.2">
      <c r="A629" s="24"/>
      <c r="B629" s="25"/>
      <c r="C629" s="25"/>
      <c r="D629" s="24"/>
      <c r="E629" s="24"/>
      <c r="F629" s="24"/>
    </row>
    <row r="630" spans="1:6" s="26" customFormat="1" x14ac:dyDescent="0.2">
      <c r="A630" s="24"/>
      <c r="B630" s="25"/>
      <c r="C630" s="25"/>
      <c r="D630" s="24"/>
      <c r="E630" s="24"/>
      <c r="F630" s="24"/>
    </row>
    <row r="631" spans="1:6" s="26" customFormat="1" x14ac:dyDescent="0.2">
      <c r="A631" s="24"/>
      <c r="B631" s="25"/>
      <c r="C631" s="25"/>
      <c r="D631" s="24"/>
      <c r="E631" s="24"/>
      <c r="F631" s="24"/>
    </row>
    <row r="632" spans="1:6" s="26" customFormat="1" x14ac:dyDescent="0.2">
      <c r="A632" s="24"/>
      <c r="B632" s="25"/>
      <c r="C632" s="25"/>
      <c r="D632" s="24"/>
      <c r="E632" s="24"/>
      <c r="F632" s="24"/>
    </row>
    <row r="633" spans="1:6" s="26" customFormat="1" x14ac:dyDescent="0.2">
      <c r="A633" s="24"/>
      <c r="B633" s="25"/>
      <c r="C633" s="25"/>
      <c r="D633" s="24"/>
      <c r="E633" s="24"/>
      <c r="F633" s="24"/>
    </row>
    <row r="634" spans="1:6" s="26" customFormat="1" x14ac:dyDescent="0.2">
      <c r="A634" s="24"/>
      <c r="B634" s="25"/>
      <c r="C634" s="25"/>
      <c r="D634" s="24"/>
      <c r="E634" s="24"/>
      <c r="F634" s="24"/>
    </row>
    <row r="635" spans="1:6" s="26" customFormat="1" x14ac:dyDescent="0.2">
      <c r="A635" s="24"/>
      <c r="B635" s="25"/>
      <c r="C635" s="25"/>
      <c r="D635" s="24"/>
      <c r="E635" s="24"/>
      <c r="F635" s="24"/>
    </row>
    <row r="636" spans="1:6" s="26" customFormat="1" x14ac:dyDescent="0.2">
      <c r="A636" s="24"/>
      <c r="B636" s="25"/>
      <c r="C636" s="25"/>
      <c r="D636" s="24"/>
      <c r="E636" s="24"/>
      <c r="F636" s="24"/>
    </row>
    <row r="637" spans="1:6" s="26" customFormat="1" x14ac:dyDescent="0.2">
      <c r="A637" s="24"/>
      <c r="B637" s="25"/>
      <c r="C637" s="25"/>
      <c r="D637" s="24"/>
      <c r="E637" s="24"/>
      <c r="F637" s="24"/>
    </row>
    <row r="638" spans="1:6" s="26" customFormat="1" x14ac:dyDescent="0.2">
      <c r="A638" s="24"/>
      <c r="B638" s="25"/>
      <c r="C638" s="25"/>
      <c r="D638" s="24"/>
      <c r="E638" s="24"/>
      <c r="F638" s="24"/>
    </row>
    <row r="639" spans="1:6" s="26" customFormat="1" x14ac:dyDescent="0.2">
      <c r="A639" s="24"/>
      <c r="B639" s="25"/>
      <c r="C639" s="25"/>
      <c r="D639" s="24"/>
      <c r="E639" s="24"/>
      <c r="F639" s="24"/>
    </row>
    <row r="640" spans="1:6" s="26" customFormat="1" x14ac:dyDescent="0.2">
      <c r="A640" s="24"/>
      <c r="B640" s="25"/>
      <c r="C640" s="25"/>
      <c r="D640" s="24"/>
      <c r="E640" s="24"/>
      <c r="F640" s="24"/>
    </row>
    <row r="641" spans="1:6" s="26" customFormat="1" x14ac:dyDescent="0.2">
      <c r="A641" s="24"/>
      <c r="B641" s="25"/>
      <c r="C641" s="25"/>
      <c r="D641" s="24"/>
      <c r="E641" s="24"/>
      <c r="F641" s="24"/>
    </row>
    <row r="642" spans="1:6" s="26" customFormat="1" x14ac:dyDescent="0.2">
      <c r="A642" s="24"/>
      <c r="B642" s="25"/>
      <c r="C642" s="25"/>
      <c r="D642" s="24"/>
      <c r="E642" s="24"/>
      <c r="F642" s="24"/>
    </row>
    <row r="643" spans="1:6" s="26" customFormat="1" x14ac:dyDescent="0.2">
      <c r="A643" s="24"/>
      <c r="B643" s="25"/>
      <c r="C643" s="25"/>
      <c r="D643" s="24"/>
      <c r="E643" s="24"/>
      <c r="F643" s="24"/>
    </row>
    <row r="644" spans="1:6" s="26" customFormat="1" x14ac:dyDescent="0.2">
      <c r="A644" s="24"/>
      <c r="B644" s="25"/>
      <c r="C644" s="25"/>
      <c r="D644" s="24"/>
      <c r="E644" s="24"/>
      <c r="F644" s="24"/>
    </row>
    <row r="645" spans="1:6" s="26" customFormat="1" x14ac:dyDescent="0.2">
      <c r="A645" s="24"/>
      <c r="B645" s="25"/>
      <c r="C645" s="25"/>
      <c r="D645" s="24"/>
      <c r="E645" s="24"/>
      <c r="F645" s="24"/>
    </row>
    <row r="646" spans="1:6" s="26" customFormat="1" x14ac:dyDescent="0.2">
      <c r="A646" s="24"/>
      <c r="B646" s="25"/>
      <c r="C646" s="25"/>
      <c r="D646" s="24"/>
      <c r="E646" s="24"/>
      <c r="F646" s="24"/>
    </row>
    <row r="647" spans="1:6" s="26" customFormat="1" x14ac:dyDescent="0.2">
      <c r="A647" s="24"/>
      <c r="B647" s="25"/>
      <c r="C647" s="25"/>
      <c r="D647" s="24"/>
      <c r="E647" s="24"/>
      <c r="F647" s="24"/>
    </row>
    <row r="648" spans="1:6" s="26" customFormat="1" x14ac:dyDescent="0.2">
      <c r="A648" s="24"/>
      <c r="B648" s="25"/>
      <c r="C648" s="25"/>
      <c r="D648" s="24"/>
      <c r="E648" s="24"/>
      <c r="F648" s="24"/>
    </row>
    <row r="649" spans="1:6" s="26" customFormat="1" x14ac:dyDescent="0.2">
      <c r="A649" s="24"/>
      <c r="B649" s="25"/>
      <c r="C649" s="25"/>
      <c r="D649" s="24"/>
      <c r="E649" s="24"/>
      <c r="F649" s="24"/>
    </row>
    <row r="650" spans="1:6" s="26" customFormat="1" x14ac:dyDescent="0.2">
      <c r="A650" s="24"/>
      <c r="B650" s="25"/>
      <c r="C650" s="25"/>
      <c r="D650" s="24"/>
      <c r="E650" s="24"/>
      <c r="F650" s="24"/>
    </row>
    <row r="651" spans="1:6" s="26" customFormat="1" x14ac:dyDescent="0.2">
      <c r="A651" s="24"/>
      <c r="B651" s="25"/>
      <c r="C651" s="25"/>
      <c r="D651" s="24"/>
      <c r="E651" s="24"/>
      <c r="F651" s="24"/>
    </row>
    <row r="652" spans="1:6" s="26" customFormat="1" x14ac:dyDescent="0.2">
      <c r="A652" s="24"/>
      <c r="B652" s="25"/>
      <c r="C652" s="25"/>
      <c r="D652" s="24"/>
      <c r="E652" s="24"/>
      <c r="F652" s="24"/>
    </row>
    <row r="653" spans="1:6" s="26" customFormat="1" x14ac:dyDescent="0.2">
      <c r="A653" s="24"/>
      <c r="B653" s="25"/>
      <c r="C653" s="25"/>
      <c r="D653" s="24"/>
      <c r="E653" s="24"/>
      <c r="F653" s="24"/>
    </row>
    <row r="654" spans="1:6" s="26" customFormat="1" x14ac:dyDescent="0.2">
      <c r="A654" s="24"/>
      <c r="B654" s="25"/>
      <c r="C654" s="25"/>
      <c r="D654" s="24"/>
      <c r="E654" s="24"/>
      <c r="F654" s="24"/>
    </row>
    <row r="655" spans="1:6" s="26" customFormat="1" x14ac:dyDescent="0.2">
      <c r="A655" s="24"/>
      <c r="B655" s="25"/>
      <c r="C655" s="25"/>
      <c r="D655" s="24"/>
      <c r="E655" s="24"/>
      <c r="F655" s="24"/>
    </row>
    <row r="656" spans="1:6" s="26" customFormat="1" x14ac:dyDescent="0.2">
      <c r="A656" s="24"/>
      <c r="B656" s="25"/>
      <c r="C656" s="25"/>
      <c r="D656" s="24"/>
      <c r="E656" s="24"/>
      <c r="F656" s="24"/>
    </row>
    <row r="657" spans="1:6" s="26" customFormat="1" x14ac:dyDescent="0.2">
      <c r="A657" s="24"/>
      <c r="B657" s="25"/>
      <c r="C657" s="25"/>
      <c r="D657" s="24"/>
      <c r="E657" s="24"/>
      <c r="F657" s="24"/>
    </row>
    <row r="658" spans="1:6" s="26" customFormat="1" x14ac:dyDescent="0.2">
      <c r="A658" s="24"/>
      <c r="B658" s="25"/>
      <c r="C658" s="25"/>
      <c r="D658" s="24"/>
      <c r="E658" s="24"/>
      <c r="F658" s="24"/>
    </row>
    <row r="659" spans="1:6" s="26" customFormat="1" x14ac:dyDescent="0.2">
      <c r="A659" s="24"/>
      <c r="B659" s="25"/>
      <c r="C659" s="25"/>
      <c r="D659" s="24"/>
      <c r="E659" s="24"/>
      <c r="F659" s="24"/>
    </row>
    <row r="660" spans="1:6" s="26" customFormat="1" x14ac:dyDescent="0.2">
      <c r="A660" s="24"/>
      <c r="B660" s="25"/>
      <c r="C660" s="25"/>
      <c r="D660" s="24"/>
      <c r="E660" s="24"/>
      <c r="F660" s="24"/>
    </row>
    <row r="661" spans="1:6" s="26" customFormat="1" x14ac:dyDescent="0.2">
      <c r="A661" s="24"/>
      <c r="B661" s="25"/>
      <c r="C661" s="25"/>
      <c r="D661" s="24"/>
      <c r="E661" s="24"/>
      <c r="F661" s="24"/>
    </row>
    <row r="662" spans="1:6" s="26" customFormat="1" x14ac:dyDescent="0.2">
      <c r="A662" s="24"/>
      <c r="B662" s="25"/>
      <c r="C662" s="25"/>
      <c r="D662" s="24"/>
      <c r="E662" s="24"/>
      <c r="F662" s="24"/>
    </row>
    <row r="663" spans="1:6" s="26" customFormat="1" x14ac:dyDescent="0.2">
      <c r="A663" s="24"/>
      <c r="B663" s="25"/>
      <c r="C663" s="25"/>
      <c r="D663" s="24"/>
      <c r="E663" s="24"/>
      <c r="F663" s="24"/>
    </row>
    <row r="664" spans="1:6" s="26" customFormat="1" x14ac:dyDescent="0.2">
      <c r="A664" s="24"/>
      <c r="B664" s="25"/>
      <c r="C664" s="25"/>
      <c r="D664" s="24"/>
      <c r="E664" s="24"/>
      <c r="F664" s="24"/>
    </row>
    <row r="665" spans="1:6" s="26" customFormat="1" x14ac:dyDescent="0.2">
      <c r="A665" s="24"/>
      <c r="B665" s="25"/>
      <c r="C665" s="25"/>
      <c r="D665" s="24"/>
      <c r="E665" s="24"/>
      <c r="F665" s="24"/>
    </row>
    <row r="666" spans="1:6" s="26" customFormat="1" x14ac:dyDescent="0.2">
      <c r="A666" s="24"/>
      <c r="B666" s="25"/>
      <c r="C666" s="25"/>
      <c r="D666" s="24"/>
      <c r="E666" s="24"/>
      <c r="F666" s="24"/>
    </row>
    <row r="667" spans="1:6" s="26" customFormat="1" x14ac:dyDescent="0.2">
      <c r="A667" s="24"/>
      <c r="B667" s="25"/>
      <c r="C667" s="25"/>
      <c r="D667" s="24"/>
      <c r="E667" s="24"/>
      <c r="F667" s="24"/>
    </row>
    <row r="668" spans="1:6" s="26" customFormat="1" x14ac:dyDescent="0.2">
      <c r="A668" s="24"/>
      <c r="B668" s="25"/>
      <c r="C668" s="25"/>
      <c r="D668" s="24"/>
      <c r="E668" s="24"/>
      <c r="F668" s="24"/>
    </row>
    <row r="669" spans="1:6" s="26" customFormat="1" x14ac:dyDescent="0.2">
      <c r="A669" s="24"/>
      <c r="B669" s="25"/>
      <c r="C669" s="25"/>
      <c r="D669" s="24"/>
      <c r="E669" s="24"/>
      <c r="F669" s="24"/>
    </row>
    <row r="670" spans="1:6" s="26" customFormat="1" x14ac:dyDescent="0.2">
      <c r="A670" s="24"/>
      <c r="B670" s="25"/>
      <c r="C670" s="25"/>
      <c r="D670" s="24"/>
      <c r="E670" s="24"/>
      <c r="F670" s="24"/>
    </row>
    <row r="671" spans="1:6" s="26" customFormat="1" x14ac:dyDescent="0.2">
      <c r="A671" s="24"/>
      <c r="B671" s="25"/>
      <c r="C671" s="25"/>
      <c r="D671" s="24"/>
      <c r="E671" s="24"/>
      <c r="F671" s="24"/>
    </row>
    <row r="672" spans="1:6" s="26" customFormat="1" x14ac:dyDescent="0.2">
      <c r="A672" s="24"/>
      <c r="B672" s="25"/>
      <c r="C672" s="25"/>
      <c r="D672" s="24"/>
      <c r="E672" s="24"/>
      <c r="F672" s="24"/>
    </row>
    <row r="673" spans="1:6" s="26" customFormat="1" x14ac:dyDescent="0.2">
      <c r="A673" s="24"/>
      <c r="B673" s="25"/>
      <c r="C673" s="25"/>
      <c r="D673" s="24"/>
      <c r="E673" s="24"/>
      <c r="F673" s="24"/>
    </row>
    <row r="674" spans="1:6" s="26" customFormat="1" x14ac:dyDescent="0.2">
      <c r="A674" s="24"/>
      <c r="B674" s="25"/>
      <c r="C674" s="25"/>
      <c r="D674" s="24"/>
      <c r="E674" s="24"/>
      <c r="F674" s="24"/>
    </row>
    <row r="675" spans="1:6" s="26" customFormat="1" x14ac:dyDescent="0.2">
      <c r="A675" s="24"/>
      <c r="B675" s="25"/>
      <c r="C675" s="25"/>
      <c r="D675" s="24"/>
      <c r="E675" s="24"/>
      <c r="F675" s="24"/>
    </row>
    <row r="676" spans="1:6" s="26" customFormat="1" x14ac:dyDescent="0.2">
      <c r="A676" s="24"/>
      <c r="B676" s="25"/>
      <c r="C676" s="25"/>
      <c r="D676" s="24"/>
      <c r="E676" s="24"/>
      <c r="F676" s="24"/>
    </row>
    <row r="677" spans="1:6" s="26" customFormat="1" x14ac:dyDescent="0.2">
      <c r="A677" s="24"/>
      <c r="B677" s="25"/>
      <c r="C677" s="25"/>
      <c r="D677" s="24"/>
      <c r="E677" s="24"/>
      <c r="F677" s="24"/>
    </row>
    <row r="678" spans="1:6" s="26" customFormat="1" x14ac:dyDescent="0.2">
      <c r="A678" s="24"/>
      <c r="B678" s="25"/>
      <c r="C678" s="25"/>
      <c r="D678" s="24"/>
      <c r="E678" s="24"/>
      <c r="F678" s="24"/>
    </row>
    <row r="679" spans="1:6" s="26" customFormat="1" x14ac:dyDescent="0.2">
      <c r="A679" s="24"/>
      <c r="B679" s="25"/>
      <c r="C679" s="25"/>
      <c r="D679" s="24"/>
      <c r="E679" s="24"/>
      <c r="F679" s="24"/>
    </row>
    <row r="680" spans="1:6" s="26" customFormat="1" x14ac:dyDescent="0.2">
      <c r="A680" s="24"/>
      <c r="B680" s="25"/>
      <c r="C680" s="25"/>
      <c r="D680" s="24"/>
      <c r="E680" s="24"/>
      <c r="F680" s="24"/>
    </row>
    <row r="681" spans="1:6" s="26" customFormat="1" x14ac:dyDescent="0.2">
      <c r="A681" s="24"/>
      <c r="B681" s="25"/>
      <c r="C681" s="25"/>
      <c r="D681" s="24"/>
      <c r="E681" s="24"/>
      <c r="F681" s="24"/>
    </row>
    <row r="682" spans="1:6" s="26" customFormat="1" x14ac:dyDescent="0.2">
      <c r="A682" s="24"/>
      <c r="B682" s="25"/>
      <c r="C682" s="25"/>
      <c r="D682" s="24"/>
      <c r="E682" s="24"/>
      <c r="F682" s="24"/>
    </row>
    <row r="683" spans="1:6" s="26" customFormat="1" x14ac:dyDescent="0.2">
      <c r="A683" s="24"/>
      <c r="B683" s="25"/>
      <c r="C683" s="25"/>
      <c r="D683" s="24"/>
      <c r="E683" s="24"/>
      <c r="F683" s="24"/>
    </row>
    <row r="684" spans="1:6" s="26" customFormat="1" x14ac:dyDescent="0.2">
      <c r="A684" s="24"/>
      <c r="B684" s="25"/>
      <c r="C684" s="25"/>
      <c r="D684" s="24"/>
      <c r="E684" s="24"/>
      <c r="F684" s="24"/>
    </row>
    <row r="685" spans="1:6" s="26" customFormat="1" x14ac:dyDescent="0.2">
      <c r="A685" s="24"/>
      <c r="B685" s="25"/>
      <c r="C685" s="25"/>
      <c r="D685" s="24"/>
      <c r="E685" s="24"/>
      <c r="F685" s="24"/>
    </row>
    <row r="686" spans="1:6" s="26" customFormat="1" x14ac:dyDescent="0.2">
      <c r="A686" s="24"/>
      <c r="B686" s="25"/>
      <c r="C686" s="25"/>
      <c r="D686" s="24"/>
      <c r="E686" s="24"/>
      <c r="F686" s="24"/>
    </row>
    <row r="687" spans="1:6" s="26" customFormat="1" x14ac:dyDescent="0.2">
      <c r="A687" s="24"/>
      <c r="B687" s="25"/>
      <c r="C687" s="25"/>
      <c r="D687" s="24"/>
      <c r="E687" s="24"/>
      <c r="F687" s="24"/>
    </row>
    <row r="688" spans="1:6" s="26" customFormat="1" x14ac:dyDescent="0.2">
      <c r="A688" s="24"/>
      <c r="B688" s="25"/>
      <c r="C688" s="25"/>
      <c r="D688" s="24"/>
      <c r="E688" s="24"/>
      <c r="F688" s="24"/>
    </row>
    <row r="689" spans="1:6" s="26" customFormat="1" x14ac:dyDescent="0.2">
      <c r="A689" s="24"/>
      <c r="B689" s="25"/>
      <c r="C689" s="25"/>
      <c r="D689" s="24"/>
      <c r="E689" s="24"/>
      <c r="F689" s="24"/>
    </row>
    <row r="690" spans="1:6" s="26" customFormat="1" x14ac:dyDescent="0.2">
      <c r="A690" s="24"/>
      <c r="B690" s="25"/>
      <c r="C690" s="25"/>
      <c r="D690" s="24"/>
      <c r="E690" s="24"/>
      <c r="F690" s="24"/>
    </row>
    <row r="691" spans="1:6" s="26" customFormat="1" x14ac:dyDescent="0.2">
      <c r="A691" s="24"/>
      <c r="B691" s="25"/>
      <c r="C691" s="25"/>
      <c r="D691" s="24"/>
      <c r="E691" s="24"/>
      <c r="F691" s="24"/>
    </row>
    <row r="692" spans="1:6" s="26" customFormat="1" x14ac:dyDescent="0.2">
      <c r="A692" s="24"/>
      <c r="B692" s="25"/>
      <c r="C692" s="25"/>
      <c r="D692" s="24"/>
      <c r="E692" s="24"/>
      <c r="F692" s="24"/>
    </row>
    <row r="693" spans="1:6" s="26" customFormat="1" x14ac:dyDescent="0.2">
      <c r="A693" s="24"/>
      <c r="B693" s="25"/>
      <c r="C693" s="25"/>
      <c r="D693" s="24"/>
      <c r="E693" s="24"/>
      <c r="F693" s="24"/>
    </row>
    <row r="694" spans="1:6" s="26" customFormat="1" x14ac:dyDescent="0.2">
      <c r="A694" s="24"/>
      <c r="B694" s="25"/>
      <c r="C694" s="25"/>
      <c r="D694" s="24"/>
      <c r="E694" s="24"/>
      <c r="F694" s="24"/>
    </row>
    <row r="695" spans="1:6" s="26" customFormat="1" x14ac:dyDescent="0.2">
      <c r="A695" s="24"/>
      <c r="B695" s="25"/>
      <c r="C695" s="25"/>
      <c r="D695" s="24"/>
      <c r="E695" s="24"/>
      <c r="F695" s="24"/>
    </row>
    <row r="696" spans="1:6" s="26" customFormat="1" x14ac:dyDescent="0.2">
      <c r="A696" s="24"/>
      <c r="B696" s="25"/>
      <c r="C696" s="25"/>
      <c r="D696" s="24"/>
      <c r="E696" s="24"/>
      <c r="F696" s="24"/>
    </row>
    <row r="697" spans="1:6" s="26" customFormat="1" x14ac:dyDescent="0.2">
      <c r="A697" s="24"/>
      <c r="B697" s="25"/>
      <c r="C697" s="25"/>
      <c r="D697" s="24"/>
      <c r="E697" s="24"/>
      <c r="F697" s="24"/>
    </row>
    <row r="698" spans="1:6" s="26" customFormat="1" x14ac:dyDescent="0.2">
      <c r="A698" s="24"/>
      <c r="B698" s="25"/>
      <c r="C698" s="25"/>
      <c r="D698" s="24"/>
      <c r="E698" s="24"/>
      <c r="F698" s="24"/>
    </row>
    <row r="699" spans="1:6" s="26" customFormat="1" x14ac:dyDescent="0.2">
      <c r="A699" s="24"/>
      <c r="B699" s="25"/>
      <c r="C699" s="25"/>
      <c r="D699" s="24"/>
      <c r="E699" s="24"/>
      <c r="F699" s="24"/>
    </row>
    <row r="700" spans="1:6" s="26" customFormat="1" x14ac:dyDescent="0.2">
      <c r="A700" s="24"/>
      <c r="B700" s="25"/>
      <c r="C700" s="25"/>
      <c r="D700" s="24"/>
      <c r="E700" s="24"/>
      <c r="F700" s="24"/>
    </row>
    <row r="701" spans="1:6" s="26" customFormat="1" x14ac:dyDescent="0.2">
      <c r="A701" s="24"/>
      <c r="B701" s="25"/>
      <c r="C701" s="25"/>
      <c r="D701" s="24"/>
      <c r="E701" s="24"/>
      <c r="F701" s="24"/>
    </row>
    <row r="702" spans="1:6" s="26" customFormat="1" x14ac:dyDescent="0.2">
      <c r="A702" s="24"/>
      <c r="B702" s="25"/>
      <c r="C702" s="25"/>
      <c r="D702" s="24"/>
      <c r="E702" s="24"/>
      <c r="F702" s="24"/>
    </row>
    <row r="703" spans="1:6" s="26" customFormat="1" x14ac:dyDescent="0.2">
      <c r="A703" s="24"/>
      <c r="B703" s="25"/>
      <c r="C703" s="25"/>
      <c r="D703" s="24"/>
      <c r="E703" s="24"/>
      <c r="F703" s="24"/>
    </row>
    <row r="704" spans="1:6" s="26" customFormat="1" x14ac:dyDescent="0.2">
      <c r="A704" s="24"/>
      <c r="B704" s="25"/>
      <c r="C704" s="25"/>
      <c r="D704" s="24"/>
      <c r="E704" s="24"/>
      <c r="F704" s="24"/>
    </row>
    <row r="705" spans="1:6" s="26" customFormat="1" x14ac:dyDescent="0.2">
      <c r="A705" s="24"/>
      <c r="B705" s="25"/>
      <c r="C705" s="25"/>
      <c r="D705" s="24"/>
      <c r="E705" s="24"/>
      <c r="F705" s="24"/>
    </row>
    <row r="706" spans="1:6" s="26" customFormat="1" x14ac:dyDescent="0.2">
      <c r="A706" s="24"/>
      <c r="B706" s="25"/>
      <c r="C706" s="25"/>
      <c r="D706" s="24"/>
      <c r="E706" s="24"/>
      <c r="F706" s="24"/>
    </row>
    <row r="707" spans="1:6" s="26" customFormat="1" x14ac:dyDescent="0.2">
      <c r="A707" s="24"/>
      <c r="B707" s="25"/>
      <c r="C707" s="25"/>
      <c r="D707" s="24"/>
      <c r="E707" s="24"/>
      <c r="F707" s="24"/>
    </row>
    <row r="708" spans="1:6" s="26" customFormat="1" x14ac:dyDescent="0.2">
      <c r="A708" s="24"/>
      <c r="B708" s="25"/>
      <c r="C708" s="25"/>
      <c r="D708" s="24"/>
      <c r="E708" s="24"/>
      <c r="F708" s="24"/>
    </row>
    <row r="709" spans="1:6" s="26" customFormat="1" x14ac:dyDescent="0.2">
      <c r="A709" s="24"/>
      <c r="B709" s="25"/>
      <c r="C709" s="25"/>
      <c r="D709" s="24"/>
      <c r="E709" s="24"/>
      <c r="F709" s="24"/>
    </row>
    <row r="710" spans="1:6" s="26" customFormat="1" x14ac:dyDescent="0.2">
      <c r="A710" s="24"/>
      <c r="B710" s="25"/>
      <c r="C710" s="25"/>
      <c r="D710" s="24"/>
      <c r="E710" s="24"/>
      <c r="F710" s="24"/>
    </row>
    <row r="711" spans="1:6" s="26" customFormat="1" x14ac:dyDescent="0.2">
      <c r="A711" s="24"/>
      <c r="B711" s="25"/>
      <c r="C711" s="25"/>
      <c r="D711" s="24"/>
      <c r="E711" s="24"/>
      <c r="F711" s="24"/>
    </row>
    <row r="712" spans="1:6" s="26" customFormat="1" x14ac:dyDescent="0.2">
      <c r="A712" s="24"/>
      <c r="B712" s="25"/>
      <c r="C712" s="25"/>
      <c r="D712" s="24"/>
      <c r="E712" s="24"/>
      <c r="F712" s="24"/>
    </row>
    <row r="713" spans="1:6" s="26" customFormat="1" x14ac:dyDescent="0.2">
      <c r="A713" s="24"/>
      <c r="B713" s="25"/>
      <c r="C713" s="25"/>
      <c r="D713" s="24"/>
      <c r="E713" s="24"/>
      <c r="F713" s="24"/>
    </row>
    <row r="714" spans="1:6" s="26" customFormat="1" x14ac:dyDescent="0.2">
      <c r="A714" s="24"/>
      <c r="B714" s="25"/>
      <c r="C714" s="25"/>
      <c r="D714" s="24"/>
      <c r="E714" s="24"/>
      <c r="F714" s="24"/>
    </row>
    <row r="715" spans="1:6" s="26" customFormat="1" x14ac:dyDescent="0.2">
      <c r="A715" s="24"/>
      <c r="B715" s="25"/>
      <c r="C715" s="25"/>
      <c r="D715" s="24"/>
      <c r="E715" s="24"/>
      <c r="F715" s="24"/>
    </row>
    <row r="716" spans="1:6" s="26" customFormat="1" x14ac:dyDescent="0.2">
      <c r="A716" s="24"/>
      <c r="B716" s="25"/>
      <c r="C716" s="25"/>
      <c r="D716" s="24"/>
      <c r="E716" s="24"/>
      <c r="F716" s="24"/>
    </row>
    <row r="717" spans="1:6" s="26" customFormat="1" x14ac:dyDescent="0.2">
      <c r="A717" s="24"/>
      <c r="B717" s="25"/>
      <c r="C717" s="25"/>
      <c r="D717" s="24"/>
      <c r="E717" s="24"/>
      <c r="F717" s="24"/>
    </row>
    <row r="718" spans="1:6" s="26" customFormat="1" x14ac:dyDescent="0.2">
      <c r="A718" s="24"/>
      <c r="B718" s="25"/>
      <c r="C718" s="25"/>
      <c r="D718" s="24"/>
      <c r="E718" s="24"/>
      <c r="F718" s="24"/>
    </row>
    <row r="719" spans="1:6" s="26" customFormat="1" x14ac:dyDescent="0.2">
      <c r="A719" s="24"/>
      <c r="B719" s="25"/>
      <c r="C719" s="25"/>
      <c r="D719" s="24"/>
      <c r="E719" s="24"/>
      <c r="F719" s="24"/>
    </row>
    <row r="720" spans="1:6" s="26" customFormat="1" x14ac:dyDescent="0.2">
      <c r="A720" s="24"/>
      <c r="B720" s="25"/>
      <c r="C720" s="25"/>
      <c r="D720" s="24"/>
      <c r="E720" s="24"/>
      <c r="F720" s="24"/>
    </row>
    <row r="721" spans="1:6" s="26" customFormat="1" x14ac:dyDescent="0.2">
      <c r="A721" s="24"/>
      <c r="B721" s="25"/>
      <c r="C721" s="25"/>
      <c r="D721" s="24"/>
      <c r="E721" s="24"/>
      <c r="F721" s="24"/>
    </row>
    <row r="722" spans="1:6" s="26" customFormat="1" x14ac:dyDescent="0.2">
      <c r="A722" s="24"/>
      <c r="B722" s="25"/>
      <c r="C722" s="25"/>
      <c r="D722" s="24"/>
      <c r="E722" s="24"/>
      <c r="F722" s="24"/>
    </row>
    <row r="723" spans="1:6" s="26" customFormat="1" x14ac:dyDescent="0.2">
      <c r="A723" s="24"/>
      <c r="B723" s="25"/>
      <c r="C723" s="25"/>
      <c r="D723" s="24"/>
      <c r="E723" s="24"/>
      <c r="F723" s="24"/>
    </row>
    <row r="724" spans="1:6" s="26" customFormat="1" x14ac:dyDescent="0.2">
      <c r="A724" s="24"/>
      <c r="B724" s="25"/>
      <c r="C724" s="25"/>
      <c r="D724" s="24"/>
      <c r="E724" s="24"/>
      <c r="F724" s="24"/>
    </row>
    <row r="725" spans="1:6" s="26" customFormat="1" x14ac:dyDescent="0.2">
      <c r="A725" s="24"/>
      <c r="B725" s="25"/>
      <c r="C725" s="25"/>
      <c r="D725" s="24"/>
      <c r="E725" s="24"/>
      <c r="F725" s="24"/>
    </row>
    <row r="726" spans="1:6" s="26" customFormat="1" x14ac:dyDescent="0.2">
      <c r="A726" s="24"/>
      <c r="B726" s="25"/>
      <c r="C726" s="25"/>
      <c r="D726" s="24"/>
      <c r="E726" s="24"/>
      <c r="F726" s="24"/>
    </row>
    <row r="727" spans="1:6" s="26" customFormat="1" x14ac:dyDescent="0.2">
      <c r="A727" s="24"/>
      <c r="B727" s="25"/>
      <c r="C727" s="25"/>
      <c r="D727" s="24"/>
      <c r="E727" s="24"/>
      <c r="F727" s="24"/>
    </row>
    <row r="728" spans="1:6" s="26" customFormat="1" x14ac:dyDescent="0.2">
      <c r="A728" s="24"/>
      <c r="B728" s="25"/>
      <c r="C728" s="25"/>
      <c r="D728" s="24"/>
      <c r="E728" s="24"/>
      <c r="F728" s="24"/>
    </row>
    <row r="729" spans="1:6" s="26" customFormat="1" x14ac:dyDescent="0.2">
      <c r="A729" s="24"/>
      <c r="B729" s="25"/>
      <c r="C729" s="25"/>
      <c r="D729" s="24"/>
      <c r="E729" s="24"/>
      <c r="F729" s="24"/>
    </row>
    <row r="730" spans="1:6" s="26" customFormat="1" x14ac:dyDescent="0.2">
      <c r="A730" s="24"/>
      <c r="B730" s="25"/>
      <c r="C730" s="25"/>
      <c r="D730" s="24"/>
      <c r="E730" s="24"/>
      <c r="F730" s="24"/>
    </row>
    <row r="731" spans="1:6" s="26" customFormat="1" x14ac:dyDescent="0.2">
      <c r="A731" s="24"/>
      <c r="B731" s="25"/>
      <c r="C731" s="25"/>
      <c r="D731" s="24"/>
      <c r="E731" s="24"/>
      <c r="F731" s="24"/>
    </row>
    <row r="732" spans="1:6" s="26" customFormat="1" x14ac:dyDescent="0.2">
      <c r="A732" s="24"/>
      <c r="B732" s="25"/>
      <c r="C732" s="25"/>
      <c r="D732" s="24"/>
      <c r="E732" s="24"/>
      <c r="F732" s="24"/>
    </row>
    <row r="733" spans="1:6" s="26" customFormat="1" x14ac:dyDescent="0.2">
      <c r="A733" s="24"/>
      <c r="B733" s="25"/>
      <c r="C733" s="25"/>
      <c r="D733" s="24"/>
      <c r="E733" s="24"/>
      <c r="F733" s="24"/>
    </row>
    <row r="734" spans="1:6" s="26" customFormat="1" x14ac:dyDescent="0.2">
      <c r="A734" s="24"/>
      <c r="B734" s="25"/>
      <c r="C734" s="25"/>
      <c r="D734" s="24"/>
      <c r="E734" s="24"/>
      <c r="F734" s="24"/>
    </row>
    <row r="735" spans="1:6" s="26" customFormat="1" x14ac:dyDescent="0.2">
      <c r="A735" s="24"/>
      <c r="B735" s="25"/>
      <c r="C735" s="25"/>
      <c r="D735" s="24"/>
      <c r="E735" s="24"/>
      <c r="F735" s="24"/>
    </row>
    <row r="736" spans="1:6" s="26" customFormat="1" x14ac:dyDescent="0.2">
      <c r="A736" s="24"/>
      <c r="B736" s="25"/>
      <c r="C736" s="25"/>
      <c r="D736" s="24"/>
      <c r="E736" s="24"/>
      <c r="F736" s="24"/>
    </row>
    <row r="737" spans="1:6" s="26" customFormat="1" x14ac:dyDescent="0.2">
      <c r="A737" s="24"/>
      <c r="B737" s="25"/>
      <c r="C737" s="25"/>
      <c r="D737" s="24"/>
      <c r="E737" s="24"/>
      <c r="F737" s="24"/>
    </row>
    <row r="738" spans="1:6" s="26" customFormat="1" x14ac:dyDescent="0.2">
      <c r="A738" s="24"/>
      <c r="B738" s="25"/>
      <c r="C738" s="25"/>
      <c r="D738" s="24"/>
      <c r="E738" s="24"/>
      <c r="F738" s="24"/>
    </row>
    <row r="739" spans="1:6" s="26" customFormat="1" x14ac:dyDescent="0.2">
      <c r="A739" s="24"/>
      <c r="B739" s="25"/>
      <c r="C739" s="25"/>
      <c r="D739" s="24"/>
      <c r="E739" s="24"/>
      <c r="F739" s="24"/>
    </row>
    <row r="740" spans="1:6" s="26" customFormat="1" x14ac:dyDescent="0.2">
      <c r="A740" s="24"/>
      <c r="B740" s="25"/>
      <c r="C740" s="25"/>
      <c r="D740" s="24"/>
      <c r="E740" s="24"/>
      <c r="F740" s="24"/>
    </row>
    <row r="741" spans="1:6" s="26" customFormat="1" x14ac:dyDescent="0.2">
      <c r="A741" s="24"/>
      <c r="B741" s="25"/>
      <c r="C741" s="25"/>
      <c r="D741" s="24"/>
      <c r="E741" s="24"/>
      <c r="F741" s="24"/>
    </row>
    <row r="742" spans="1:6" s="26" customFormat="1" x14ac:dyDescent="0.2">
      <c r="A742" s="24"/>
      <c r="B742" s="25"/>
      <c r="C742" s="25"/>
      <c r="D742" s="24"/>
      <c r="E742" s="24"/>
      <c r="F742" s="24"/>
    </row>
    <row r="743" spans="1:6" s="26" customFormat="1" x14ac:dyDescent="0.2">
      <c r="A743" s="24"/>
      <c r="B743" s="25"/>
      <c r="C743" s="25"/>
      <c r="D743" s="24"/>
      <c r="E743" s="24"/>
      <c r="F743" s="24"/>
    </row>
    <row r="744" spans="1:6" s="26" customFormat="1" x14ac:dyDescent="0.2">
      <c r="A744" s="24"/>
      <c r="B744" s="25"/>
      <c r="C744" s="25"/>
      <c r="D744" s="24"/>
      <c r="E744" s="24"/>
      <c r="F744" s="24"/>
    </row>
    <row r="745" spans="1:6" s="26" customFormat="1" x14ac:dyDescent="0.2">
      <c r="A745" s="24"/>
      <c r="B745" s="25"/>
      <c r="C745" s="25"/>
      <c r="D745" s="24"/>
      <c r="E745" s="24"/>
      <c r="F745" s="24"/>
    </row>
    <row r="746" spans="1:6" s="26" customFormat="1" x14ac:dyDescent="0.2">
      <c r="A746" s="24"/>
      <c r="B746" s="25"/>
      <c r="C746" s="25"/>
      <c r="D746" s="24"/>
      <c r="E746" s="24"/>
      <c r="F746" s="24"/>
    </row>
    <row r="747" spans="1:6" s="26" customFormat="1" x14ac:dyDescent="0.2">
      <c r="A747" s="24"/>
      <c r="B747" s="25"/>
      <c r="C747" s="25"/>
      <c r="D747" s="24"/>
      <c r="E747" s="24"/>
      <c r="F747" s="24"/>
    </row>
    <row r="748" spans="1:6" s="26" customFormat="1" x14ac:dyDescent="0.2">
      <c r="A748" s="24"/>
      <c r="B748" s="25"/>
      <c r="C748" s="25"/>
      <c r="D748" s="24"/>
      <c r="E748" s="24"/>
      <c r="F748" s="24"/>
    </row>
    <row r="749" spans="1:6" s="26" customFormat="1" x14ac:dyDescent="0.2">
      <c r="A749" s="24"/>
      <c r="B749" s="25"/>
      <c r="C749" s="25"/>
      <c r="D749" s="24"/>
      <c r="E749" s="24"/>
      <c r="F749" s="24"/>
    </row>
    <row r="750" spans="1:6" s="26" customFormat="1" x14ac:dyDescent="0.2">
      <c r="A750" s="24"/>
      <c r="B750" s="25"/>
      <c r="C750" s="25"/>
      <c r="D750" s="24"/>
      <c r="E750" s="24"/>
      <c r="F750" s="24"/>
    </row>
    <row r="751" spans="1:6" s="26" customFormat="1" x14ac:dyDescent="0.2">
      <c r="A751" s="24"/>
      <c r="B751" s="25"/>
      <c r="C751" s="25"/>
      <c r="D751" s="24"/>
      <c r="E751" s="24"/>
      <c r="F751" s="24"/>
    </row>
    <row r="752" spans="1:6" s="26" customFormat="1" x14ac:dyDescent="0.2">
      <c r="A752" s="24"/>
      <c r="B752" s="25"/>
      <c r="C752" s="25"/>
      <c r="D752" s="24"/>
      <c r="E752" s="24"/>
      <c r="F752" s="24"/>
    </row>
    <row r="753" spans="1:6" s="26" customFormat="1" x14ac:dyDescent="0.2">
      <c r="A753" s="24"/>
      <c r="B753" s="25"/>
      <c r="C753" s="25"/>
      <c r="D753" s="24"/>
      <c r="E753" s="24"/>
      <c r="F753" s="24"/>
    </row>
    <row r="754" spans="1:6" s="26" customFormat="1" x14ac:dyDescent="0.2">
      <c r="A754" s="24"/>
      <c r="B754" s="25"/>
      <c r="C754" s="25"/>
      <c r="D754" s="24"/>
      <c r="E754" s="24"/>
      <c r="F754" s="24"/>
    </row>
    <row r="755" spans="1:6" s="26" customFormat="1" x14ac:dyDescent="0.2">
      <c r="A755" s="24"/>
      <c r="B755" s="25"/>
      <c r="C755" s="25"/>
      <c r="D755" s="24"/>
      <c r="E755" s="24"/>
      <c r="F755" s="24"/>
    </row>
    <row r="756" spans="1:6" s="26" customFormat="1" x14ac:dyDescent="0.2">
      <c r="A756" s="24"/>
      <c r="B756" s="25"/>
      <c r="C756" s="25"/>
      <c r="D756" s="24"/>
      <c r="E756" s="24"/>
      <c r="F756" s="24"/>
    </row>
    <row r="757" spans="1:6" s="26" customFormat="1" x14ac:dyDescent="0.2">
      <c r="A757" s="24"/>
      <c r="B757" s="25"/>
      <c r="C757" s="25"/>
      <c r="D757" s="24"/>
      <c r="E757" s="24"/>
      <c r="F757" s="24"/>
    </row>
    <row r="758" spans="1:6" s="26" customFormat="1" x14ac:dyDescent="0.2">
      <c r="A758" s="24"/>
      <c r="B758" s="25"/>
      <c r="C758" s="25"/>
      <c r="D758" s="24"/>
      <c r="E758" s="24"/>
      <c r="F758" s="24"/>
    </row>
    <row r="759" spans="1:6" s="26" customFormat="1" x14ac:dyDescent="0.2">
      <c r="A759" s="24"/>
      <c r="B759" s="25"/>
      <c r="C759" s="25"/>
      <c r="D759" s="24"/>
      <c r="E759" s="24"/>
      <c r="F759" s="24"/>
    </row>
    <row r="760" spans="1:6" s="26" customFormat="1" x14ac:dyDescent="0.2">
      <c r="A760" s="24"/>
      <c r="B760" s="25"/>
      <c r="C760" s="25"/>
      <c r="D760" s="24"/>
      <c r="E760" s="24"/>
      <c r="F760" s="24"/>
    </row>
    <row r="761" spans="1:6" s="26" customFormat="1" x14ac:dyDescent="0.2">
      <c r="A761" s="24"/>
      <c r="B761" s="25"/>
      <c r="C761" s="25"/>
      <c r="D761" s="24"/>
      <c r="E761" s="24"/>
      <c r="F761" s="24"/>
    </row>
    <row r="762" spans="1:6" s="26" customFormat="1" x14ac:dyDescent="0.2">
      <c r="A762" s="24"/>
      <c r="B762" s="25"/>
      <c r="C762" s="25"/>
      <c r="D762" s="24"/>
      <c r="E762" s="24"/>
      <c r="F762" s="24"/>
    </row>
    <row r="763" spans="1:6" s="26" customFormat="1" x14ac:dyDescent="0.2">
      <c r="A763" s="24"/>
      <c r="B763" s="25"/>
      <c r="C763" s="25"/>
      <c r="D763" s="24"/>
      <c r="E763" s="24"/>
      <c r="F763" s="24"/>
    </row>
    <row r="764" spans="1:6" s="26" customFormat="1" x14ac:dyDescent="0.2">
      <c r="A764" s="24"/>
      <c r="B764" s="25"/>
      <c r="C764" s="25"/>
      <c r="D764" s="24"/>
      <c r="E764" s="24"/>
      <c r="F764" s="24"/>
    </row>
    <row r="765" spans="1:6" s="26" customFormat="1" x14ac:dyDescent="0.2">
      <c r="A765" s="24"/>
      <c r="B765" s="25"/>
      <c r="C765" s="25"/>
      <c r="D765" s="24"/>
      <c r="E765" s="24"/>
      <c r="F765" s="24"/>
    </row>
    <row r="766" spans="1:6" s="26" customFormat="1" x14ac:dyDescent="0.2">
      <c r="A766" s="24"/>
      <c r="B766" s="25"/>
      <c r="C766" s="25"/>
      <c r="D766" s="24"/>
      <c r="E766" s="24"/>
      <c r="F766" s="24"/>
    </row>
    <row r="767" spans="1:6" s="26" customFormat="1" x14ac:dyDescent="0.2">
      <c r="A767" s="24"/>
      <c r="B767" s="25"/>
      <c r="C767" s="25"/>
      <c r="D767" s="24"/>
      <c r="E767" s="24"/>
      <c r="F767" s="24"/>
    </row>
    <row r="768" spans="1:6" s="26" customFormat="1" x14ac:dyDescent="0.2">
      <c r="A768" s="24"/>
      <c r="B768" s="25"/>
      <c r="C768" s="25"/>
      <c r="D768" s="24"/>
      <c r="E768" s="24"/>
      <c r="F768" s="24"/>
    </row>
    <row r="769" spans="1:6" s="26" customFormat="1" x14ac:dyDescent="0.2">
      <c r="A769" s="24"/>
      <c r="B769" s="25"/>
      <c r="C769" s="25"/>
      <c r="D769" s="24"/>
      <c r="E769" s="24"/>
      <c r="F769" s="24"/>
    </row>
    <row r="770" spans="1:6" s="26" customFormat="1" x14ac:dyDescent="0.2">
      <c r="A770" s="24"/>
      <c r="B770" s="25"/>
      <c r="C770" s="25"/>
      <c r="D770" s="24"/>
      <c r="E770" s="24"/>
      <c r="F770" s="24"/>
    </row>
    <row r="771" spans="1:6" s="26" customFormat="1" x14ac:dyDescent="0.2">
      <c r="A771" s="24"/>
      <c r="B771" s="25"/>
      <c r="C771" s="25"/>
      <c r="D771" s="24"/>
      <c r="E771" s="24"/>
      <c r="F771" s="24"/>
    </row>
    <row r="772" spans="1:6" s="26" customFormat="1" x14ac:dyDescent="0.2">
      <c r="A772" s="24"/>
      <c r="B772" s="25"/>
      <c r="C772" s="25"/>
      <c r="D772" s="24"/>
      <c r="E772" s="24"/>
      <c r="F772" s="24"/>
    </row>
    <row r="773" spans="1:6" s="26" customFormat="1" x14ac:dyDescent="0.2">
      <c r="A773" s="24"/>
      <c r="B773" s="25"/>
      <c r="C773" s="25"/>
      <c r="D773" s="24"/>
      <c r="E773" s="24"/>
      <c r="F773" s="24"/>
    </row>
    <row r="774" spans="1:6" s="26" customFormat="1" x14ac:dyDescent="0.2">
      <c r="A774" s="24"/>
      <c r="B774" s="25"/>
      <c r="C774" s="25"/>
      <c r="D774" s="24"/>
      <c r="E774" s="24"/>
      <c r="F774" s="24"/>
    </row>
    <row r="775" spans="1:6" s="26" customFormat="1" x14ac:dyDescent="0.2">
      <c r="A775" s="24"/>
      <c r="B775" s="25"/>
      <c r="C775" s="25"/>
      <c r="D775" s="24"/>
      <c r="E775" s="24"/>
      <c r="F775" s="24"/>
    </row>
    <row r="776" spans="1:6" s="26" customFormat="1" x14ac:dyDescent="0.2">
      <c r="A776" s="24"/>
      <c r="B776" s="25"/>
      <c r="C776" s="25"/>
      <c r="D776" s="24"/>
      <c r="E776" s="24"/>
      <c r="F776" s="24"/>
    </row>
    <row r="777" spans="1:6" s="26" customFormat="1" x14ac:dyDescent="0.2">
      <c r="A777" s="24"/>
      <c r="B777" s="25"/>
      <c r="C777" s="25"/>
      <c r="D777" s="24"/>
      <c r="E777" s="24"/>
      <c r="F777" s="24"/>
    </row>
    <row r="778" spans="1:6" s="26" customFormat="1" x14ac:dyDescent="0.2">
      <c r="A778" s="24"/>
      <c r="B778" s="25"/>
      <c r="C778" s="25"/>
      <c r="D778" s="24"/>
      <c r="E778" s="24"/>
      <c r="F778" s="24"/>
    </row>
    <row r="779" spans="1:6" s="26" customFormat="1" x14ac:dyDescent="0.2">
      <c r="A779" s="24"/>
      <c r="B779" s="25"/>
      <c r="C779" s="25"/>
      <c r="D779" s="24"/>
      <c r="E779" s="24"/>
      <c r="F779" s="24"/>
    </row>
    <row r="780" spans="1:6" s="26" customFormat="1" x14ac:dyDescent="0.2">
      <c r="A780" s="24"/>
      <c r="B780" s="25"/>
      <c r="C780" s="25"/>
      <c r="D780" s="24"/>
      <c r="E780" s="24"/>
      <c r="F780" s="24"/>
    </row>
    <row r="781" spans="1:6" s="26" customFormat="1" x14ac:dyDescent="0.2">
      <c r="A781" s="24"/>
      <c r="B781" s="25"/>
      <c r="C781" s="25"/>
      <c r="D781" s="24"/>
      <c r="E781" s="24"/>
      <c r="F781" s="24"/>
    </row>
    <row r="782" spans="1:6" s="26" customFormat="1" x14ac:dyDescent="0.2">
      <c r="A782" s="24"/>
      <c r="B782" s="25"/>
      <c r="C782" s="25"/>
      <c r="D782" s="24"/>
      <c r="E782" s="24"/>
      <c r="F782" s="24"/>
    </row>
    <row r="783" spans="1:6" s="26" customFormat="1" x14ac:dyDescent="0.2">
      <c r="A783" s="24"/>
      <c r="B783" s="25"/>
      <c r="C783" s="25"/>
      <c r="D783" s="24"/>
      <c r="E783" s="24"/>
      <c r="F783" s="24"/>
    </row>
    <row r="784" spans="1:6" s="26" customFormat="1" x14ac:dyDescent="0.2">
      <c r="A784" s="24"/>
      <c r="B784" s="25"/>
      <c r="C784" s="25"/>
      <c r="D784" s="24"/>
      <c r="E784" s="24"/>
      <c r="F784" s="24"/>
    </row>
    <row r="785" spans="1:6" s="26" customFormat="1" x14ac:dyDescent="0.2">
      <c r="A785" s="24"/>
      <c r="B785" s="25"/>
      <c r="C785" s="25"/>
      <c r="D785" s="24"/>
      <c r="E785" s="24"/>
      <c r="F785" s="24"/>
    </row>
    <row r="786" spans="1:6" s="26" customFormat="1" x14ac:dyDescent="0.2">
      <c r="A786" s="24"/>
      <c r="B786" s="25"/>
      <c r="C786" s="25"/>
      <c r="D786" s="24"/>
      <c r="E786" s="24"/>
      <c r="F786" s="24"/>
    </row>
    <row r="787" spans="1:6" s="26" customFormat="1" x14ac:dyDescent="0.2">
      <c r="A787" s="24"/>
      <c r="B787" s="25"/>
      <c r="C787" s="25"/>
      <c r="D787" s="24"/>
      <c r="E787" s="24"/>
      <c r="F787" s="24"/>
    </row>
    <row r="788" spans="1:6" s="26" customFormat="1" x14ac:dyDescent="0.2">
      <c r="A788" s="24"/>
      <c r="B788" s="25"/>
      <c r="C788" s="25"/>
      <c r="D788" s="24"/>
      <c r="E788" s="24"/>
      <c r="F788" s="24"/>
    </row>
    <row r="789" spans="1:6" s="26" customFormat="1" x14ac:dyDescent="0.2">
      <c r="A789" s="24"/>
      <c r="B789" s="25"/>
      <c r="C789" s="25"/>
      <c r="D789" s="24"/>
      <c r="E789" s="24"/>
      <c r="F789" s="24"/>
    </row>
    <row r="790" spans="1:6" s="26" customFormat="1" x14ac:dyDescent="0.2">
      <c r="A790" s="24"/>
      <c r="B790" s="25"/>
      <c r="C790" s="25"/>
      <c r="D790" s="24"/>
      <c r="E790" s="24"/>
      <c r="F790" s="24"/>
    </row>
    <row r="791" spans="1:6" s="26" customFormat="1" x14ac:dyDescent="0.2">
      <c r="A791" s="24"/>
      <c r="B791" s="25"/>
      <c r="C791" s="25"/>
      <c r="D791" s="24"/>
      <c r="E791" s="24"/>
      <c r="F791" s="24"/>
    </row>
    <row r="792" spans="1:6" s="26" customFormat="1" x14ac:dyDescent="0.2">
      <c r="A792" s="24"/>
      <c r="B792" s="25"/>
      <c r="C792" s="25"/>
      <c r="D792" s="24"/>
      <c r="E792" s="24"/>
      <c r="F792" s="24"/>
    </row>
    <row r="793" spans="1:6" s="26" customFormat="1" x14ac:dyDescent="0.2">
      <c r="A793" s="24"/>
      <c r="B793" s="25"/>
      <c r="C793" s="25"/>
      <c r="D793" s="24"/>
      <c r="E793" s="24"/>
      <c r="F793" s="24"/>
    </row>
    <row r="794" spans="1:6" s="26" customFormat="1" x14ac:dyDescent="0.2">
      <c r="A794" s="24"/>
      <c r="B794" s="25"/>
      <c r="C794" s="25"/>
      <c r="D794" s="24"/>
      <c r="E794" s="24"/>
      <c r="F794" s="24"/>
    </row>
    <row r="795" spans="1:6" s="26" customFormat="1" x14ac:dyDescent="0.2">
      <c r="A795" s="24"/>
      <c r="B795" s="25"/>
      <c r="C795" s="25"/>
      <c r="D795" s="24"/>
      <c r="E795" s="24"/>
      <c r="F795" s="24"/>
    </row>
    <row r="796" spans="1:6" s="26" customFormat="1" x14ac:dyDescent="0.2">
      <c r="A796" s="24"/>
      <c r="B796" s="25"/>
      <c r="C796" s="25"/>
      <c r="D796" s="24"/>
      <c r="E796" s="24"/>
      <c r="F796" s="24"/>
    </row>
    <row r="797" spans="1:6" s="26" customFormat="1" x14ac:dyDescent="0.2">
      <c r="A797" s="24"/>
      <c r="B797" s="25"/>
      <c r="C797" s="25"/>
      <c r="D797" s="24"/>
      <c r="E797" s="24"/>
      <c r="F797" s="24"/>
    </row>
    <row r="798" spans="1:6" s="26" customFormat="1" x14ac:dyDescent="0.2">
      <c r="A798" s="24"/>
      <c r="B798" s="25"/>
      <c r="C798" s="25"/>
      <c r="D798" s="24"/>
      <c r="E798" s="24"/>
      <c r="F798" s="24"/>
    </row>
    <row r="799" spans="1:6" s="26" customFormat="1" x14ac:dyDescent="0.2">
      <c r="A799" s="24"/>
      <c r="B799" s="25"/>
      <c r="C799" s="25"/>
      <c r="D799" s="24"/>
      <c r="E799" s="24"/>
      <c r="F799" s="24"/>
    </row>
    <row r="800" spans="1:6" s="26" customFormat="1" x14ac:dyDescent="0.2">
      <c r="A800" s="24"/>
      <c r="B800" s="25"/>
      <c r="C800" s="25"/>
      <c r="D800" s="24"/>
      <c r="E800" s="24"/>
      <c r="F800" s="24"/>
    </row>
    <row r="801" spans="1:6" s="26" customFormat="1" x14ac:dyDescent="0.2">
      <c r="A801" s="24"/>
      <c r="B801" s="25"/>
      <c r="C801" s="25"/>
      <c r="D801" s="24"/>
      <c r="E801" s="24"/>
      <c r="F801" s="24"/>
    </row>
    <row r="802" spans="1:6" s="26" customFormat="1" x14ac:dyDescent="0.2">
      <c r="A802" s="24"/>
      <c r="B802" s="25"/>
      <c r="C802" s="25"/>
      <c r="D802" s="24"/>
      <c r="E802" s="24"/>
      <c r="F802" s="24"/>
    </row>
    <row r="803" spans="1:6" s="26" customFormat="1" x14ac:dyDescent="0.2">
      <c r="A803" s="24"/>
      <c r="B803" s="25"/>
      <c r="C803" s="25"/>
      <c r="D803" s="24"/>
      <c r="E803" s="24"/>
      <c r="F803" s="24"/>
    </row>
    <row r="804" spans="1:6" s="26" customFormat="1" x14ac:dyDescent="0.2">
      <c r="A804" s="24"/>
      <c r="B804" s="25"/>
      <c r="C804" s="25"/>
      <c r="D804" s="24"/>
      <c r="E804" s="24"/>
      <c r="F804" s="24"/>
    </row>
    <row r="805" spans="1:6" s="26" customFormat="1" x14ac:dyDescent="0.2">
      <c r="A805" s="24"/>
      <c r="B805" s="25"/>
      <c r="C805" s="25"/>
      <c r="D805" s="24"/>
      <c r="E805" s="24"/>
      <c r="F805" s="24"/>
    </row>
    <row r="806" spans="1:6" s="26" customFormat="1" x14ac:dyDescent="0.2">
      <c r="A806" s="24"/>
      <c r="B806" s="25"/>
      <c r="C806" s="25"/>
      <c r="D806" s="24"/>
      <c r="E806" s="24"/>
      <c r="F806" s="24"/>
    </row>
    <row r="807" spans="1:6" s="26" customFormat="1" x14ac:dyDescent="0.2">
      <c r="A807" s="24"/>
      <c r="B807" s="25"/>
      <c r="C807" s="25"/>
      <c r="D807" s="24"/>
      <c r="E807" s="24"/>
      <c r="F807" s="24"/>
    </row>
    <row r="808" spans="1:6" s="26" customFormat="1" x14ac:dyDescent="0.2">
      <c r="A808" s="24"/>
      <c r="B808" s="25"/>
      <c r="C808" s="25"/>
      <c r="D808" s="24"/>
      <c r="E808" s="24"/>
      <c r="F808" s="24"/>
    </row>
    <row r="809" spans="1:6" s="26" customFormat="1" x14ac:dyDescent="0.2">
      <c r="A809" s="24"/>
      <c r="B809" s="25"/>
      <c r="C809" s="25"/>
      <c r="D809" s="24"/>
      <c r="E809" s="24"/>
      <c r="F809" s="24"/>
    </row>
    <row r="810" spans="1:6" s="26" customFormat="1" x14ac:dyDescent="0.2">
      <c r="A810" s="24"/>
      <c r="B810" s="25"/>
      <c r="C810" s="25"/>
      <c r="D810" s="24"/>
      <c r="E810" s="24"/>
      <c r="F810" s="24"/>
    </row>
    <row r="811" spans="1:6" s="26" customFormat="1" x14ac:dyDescent="0.2">
      <c r="A811" s="24"/>
      <c r="B811" s="25"/>
      <c r="C811" s="25"/>
      <c r="D811" s="24"/>
      <c r="E811" s="24"/>
      <c r="F811" s="24"/>
    </row>
    <row r="812" spans="1:6" s="26" customFormat="1" x14ac:dyDescent="0.2">
      <c r="A812" s="24"/>
      <c r="B812" s="25"/>
      <c r="C812" s="25"/>
      <c r="D812" s="24"/>
      <c r="E812" s="24"/>
      <c r="F812" s="24"/>
    </row>
    <row r="813" spans="1:6" s="26" customFormat="1" x14ac:dyDescent="0.2">
      <c r="A813" s="24"/>
      <c r="B813" s="25"/>
      <c r="C813" s="25"/>
      <c r="D813" s="24"/>
      <c r="E813" s="24"/>
      <c r="F813" s="24"/>
    </row>
    <row r="814" spans="1:6" s="26" customFormat="1" x14ac:dyDescent="0.2">
      <c r="A814" s="24"/>
      <c r="B814" s="25"/>
      <c r="C814" s="25"/>
      <c r="D814" s="24"/>
      <c r="E814" s="24"/>
      <c r="F814" s="24"/>
    </row>
    <row r="815" spans="1:6" s="26" customFormat="1" x14ac:dyDescent="0.2">
      <c r="A815" s="24"/>
      <c r="B815" s="25"/>
      <c r="C815" s="25"/>
      <c r="D815" s="24"/>
      <c r="E815" s="24"/>
      <c r="F815" s="24"/>
    </row>
    <row r="816" spans="1:6" s="26" customFormat="1" x14ac:dyDescent="0.2">
      <c r="A816" s="24"/>
      <c r="B816" s="25"/>
      <c r="C816" s="25"/>
      <c r="D816" s="24"/>
      <c r="E816" s="24"/>
      <c r="F816" s="24"/>
    </row>
    <row r="817" spans="1:6" s="26" customFormat="1" x14ac:dyDescent="0.2">
      <c r="A817" s="24"/>
      <c r="B817" s="25"/>
      <c r="C817" s="25"/>
      <c r="D817" s="24"/>
      <c r="E817" s="24"/>
      <c r="F817" s="24"/>
    </row>
    <row r="818" spans="1:6" s="26" customFormat="1" x14ac:dyDescent="0.2">
      <c r="A818" s="24"/>
      <c r="B818" s="25"/>
      <c r="C818" s="25"/>
      <c r="D818" s="24"/>
      <c r="E818" s="24"/>
      <c r="F818" s="24"/>
    </row>
    <row r="819" spans="1:6" s="26" customFormat="1" x14ac:dyDescent="0.2">
      <c r="A819" s="24"/>
      <c r="B819" s="25"/>
      <c r="C819" s="25"/>
      <c r="D819" s="24"/>
      <c r="E819" s="24"/>
      <c r="F819" s="24"/>
    </row>
    <row r="820" spans="1:6" s="26" customFormat="1" x14ac:dyDescent="0.2">
      <c r="A820" s="24"/>
      <c r="B820" s="25"/>
      <c r="C820" s="25"/>
      <c r="D820" s="24"/>
      <c r="E820" s="24"/>
      <c r="F820" s="24"/>
    </row>
    <row r="821" spans="1:6" s="26" customFormat="1" x14ac:dyDescent="0.2">
      <c r="A821" s="24"/>
      <c r="B821" s="25"/>
      <c r="C821" s="25"/>
      <c r="D821" s="24"/>
      <c r="E821" s="24"/>
      <c r="F821" s="24"/>
    </row>
    <row r="822" spans="1:6" s="26" customFormat="1" x14ac:dyDescent="0.2">
      <c r="A822" s="24"/>
      <c r="B822" s="25"/>
      <c r="C822" s="25"/>
      <c r="D822" s="24"/>
      <c r="E822" s="24"/>
      <c r="F822" s="24"/>
    </row>
    <row r="823" spans="1:6" s="26" customFormat="1" x14ac:dyDescent="0.2">
      <c r="A823" s="24"/>
      <c r="B823" s="25"/>
      <c r="C823" s="25"/>
      <c r="D823" s="24"/>
      <c r="E823" s="24"/>
      <c r="F823" s="24"/>
    </row>
    <row r="824" spans="1:6" s="26" customFormat="1" x14ac:dyDescent="0.2">
      <c r="A824" s="24"/>
      <c r="B824" s="25"/>
      <c r="C824" s="25"/>
      <c r="D824" s="24"/>
      <c r="E824" s="24"/>
      <c r="F824" s="24"/>
    </row>
    <row r="825" spans="1:6" s="26" customFormat="1" x14ac:dyDescent="0.2">
      <c r="A825" s="24"/>
      <c r="B825" s="25"/>
      <c r="C825" s="25"/>
      <c r="D825" s="24"/>
      <c r="E825" s="24"/>
      <c r="F825" s="24"/>
    </row>
    <row r="826" spans="1:6" s="26" customFormat="1" x14ac:dyDescent="0.2">
      <c r="A826" s="24"/>
      <c r="B826" s="25"/>
      <c r="C826" s="25"/>
      <c r="D826" s="24"/>
      <c r="E826" s="24"/>
      <c r="F826" s="24"/>
    </row>
    <row r="827" spans="1:6" s="26" customFormat="1" x14ac:dyDescent="0.2">
      <c r="A827" s="24"/>
      <c r="B827" s="25"/>
      <c r="C827" s="25"/>
      <c r="D827" s="24"/>
      <c r="E827" s="24"/>
      <c r="F827" s="24"/>
    </row>
    <row r="828" spans="1:6" s="26" customFormat="1" x14ac:dyDescent="0.2">
      <c r="A828" s="24"/>
      <c r="B828" s="25"/>
      <c r="C828" s="25"/>
      <c r="D828" s="24"/>
      <c r="E828" s="24"/>
      <c r="F828" s="24"/>
    </row>
    <row r="829" spans="1:6" s="26" customFormat="1" x14ac:dyDescent="0.2">
      <c r="A829" s="24"/>
      <c r="B829" s="25"/>
      <c r="C829" s="25"/>
      <c r="D829" s="24"/>
      <c r="E829" s="24"/>
      <c r="F829" s="24"/>
    </row>
    <row r="830" spans="1:6" s="26" customFormat="1" x14ac:dyDescent="0.2">
      <c r="A830" s="24"/>
      <c r="B830" s="25"/>
      <c r="C830" s="25"/>
      <c r="D830" s="24"/>
      <c r="E830" s="24"/>
      <c r="F830" s="24"/>
    </row>
    <row r="831" spans="1:6" s="26" customFormat="1" x14ac:dyDescent="0.2">
      <c r="A831" s="24"/>
      <c r="B831" s="25"/>
      <c r="C831" s="25"/>
      <c r="D831" s="24"/>
      <c r="E831" s="24"/>
      <c r="F831" s="24"/>
    </row>
    <row r="832" spans="1:6" s="26" customFormat="1" x14ac:dyDescent="0.2">
      <c r="A832" s="24"/>
      <c r="B832" s="25"/>
      <c r="C832" s="25"/>
      <c r="D832" s="24"/>
      <c r="E832" s="24"/>
      <c r="F832" s="24"/>
    </row>
    <row r="833" spans="1:6" s="26" customFormat="1" x14ac:dyDescent="0.2">
      <c r="A833" s="24"/>
      <c r="B833" s="25"/>
      <c r="C833" s="25"/>
      <c r="D833" s="24"/>
      <c r="E833" s="24"/>
      <c r="F833" s="24"/>
    </row>
    <row r="834" spans="1:6" s="26" customFormat="1" x14ac:dyDescent="0.2">
      <c r="A834" s="24"/>
      <c r="B834" s="25"/>
      <c r="C834" s="25"/>
      <c r="D834" s="24"/>
      <c r="E834" s="24"/>
      <c r="F834" s="24"/>
    </row>
    <row r="835" spans="1:6" s="26" customFormat="1" x14ac:dyDescent="0.2">
      <c r="A835" s="24"/>
      <c r="B835" s="25"/>
      <c r="C835" s="25"/>
      <c r="D835" s="24"/>
      <c r="E835" s="24"/>
      <c r="F835" s="24"/>
    </row>
    <row r="836" spans="1:6" s="26" customFormat="1" x14ac:dyDescent="0.2">
      <c r="A836" s="24"/>
      <c r="B836" s="25"/>
      <c r="C836" s="25"/>
      <c r="D836" s="24"/>
      <c r="E836" s="24"/>
      <c r="F836" s="24"/>
    </row>
    <row r="837" spans="1:6" s="26" customFormat="1" x14ac:dyDescent="0.2">
      <c r="A837" s="24"/>
      <c r="B837" s="25"/>
      <c r="C837" s="25"/>
      <c r="D837" s="24"/>
      <c r="E837" s="24"/>
      <c r="F837" s="24"/>
    </row>
    <row r="838" spans="1:6" s="26" customFormat="1" x14ac:dyDescent="0.2">
      <c r="A838" s="24"/>
      <c r="B838" s="25"/>
      <c r="C838" s="25"/>
      <c r="D838" s="24"/>
      <c r="E838" s="24"/>
      <c r="F838" s="24"/>
    </row>
    <row r="839" spans="1:6" s="26" customFormat="1" x14ac:dyDescent="0.2">
      <c r="A839" s="24"/>
      <c r="B839" s="25"/>
      <c r="C839" s="25"/>
      <c r="D839" s="24"/>
      <c r="E839" s="24"/>
      <c r="F839" s="24"/>
    </row>
    <row r="840" spans="1:6" s="26" customFormat="1" x14ac:dyDescent="0.2">
      <c r="A840" s="24"/>
      <c r="B840" s="25"/>
      <c r="C840" s="25"/>
      <c r="D840" s="24"/>
      <c r="E840" s="24"/>
      <c r="F840" s="24"/>
    </row>
    <row r="841" spans="1:6" s="26" customFormat="1" x14ac:dyDescent="0.2">
      <c r="A841" s="24"/>
      <c r="B841" s="25"/>
      <c r="C841" s="25"/>
      <c r="D841" s="24"/>
      <c r="E841" s="24"/>
      <c r="F841" s="24"/>
    </row>
    <row r="842" spans="1:6" s="26" customFormat="1" x14ac:dyDescent="0.2">
      <c r="A842" s="24"/>
      <c r="B842" s="25"/>
      <c r="C842" s="25"/>
      <c r="D842" s="24"/>
      <c r="E842" s="24"/>
      <c r="F842" s="24"/>
    </row>
    <row r="843" spans="1:6" s="26" customFormat="1" x14ac:dyDescent="0.2">
      <c r="A843" s="24"/>
      <c r="B843" s="25"/>
      <c r="C843" s="25"/>
      <c r="D843" s="24"/>
      <c r="E843" s="24"/>
      <c r="F843" s="24"/>
    </row>
    <row r="844" spans="1:6" s="26" customFormat="1" x14ac:dyDescent="0.2">
      <c r="A844" s="24"/>
      <c r="B844" s="25"/>
      <c r="C844" s="25"/>
      <c r="D844" s="24"/>
      <c r="E844" s="24"/>
      <c r="F844" s="24"/>
    </row>
    <row r="845" spans="1:6" s="26" customFormat="1" x14ac:dyDescent="0.2">
      <c r="A845" s="24"/>
      <c r="B845" s="25"/>
      <c r="C845" s="25"/>
      <c r="D845" s="24"/>
      <c r="E845" s="24"/>
      <c r="F845" s="24"/>
    </row>
    <row r="846" spans="1:6" s="26" customFormat="1" x14ac:dyDescent="0.2">
      <c r="A846" s="24"/>
      <c r="B846" s="25"/>
      <c r="C846" s="25"/>
      <c r="D846" s="24"/>
      <c r="E846" s="24"/>
      <c r="F846" s="24"/>
    </row>
    <row r="847" spans="1:6" s="26" customFormat="1" x14ac:dyDescent="0.2">
      <c r="A847" s="24"/>
      <c r="B847" s="25"/>
      <c r="C847" s="25"/>
      <c r="D847" s="24"/>
      <c r="E847" s="24"/>
      <c r="F847" s="24"/>
    </row>
    <row r="848" spans="1:6" s="26" customFormat="1" x14ac:dyDescent="0.2">
      <c r="A848" s="24"/>
      <c r="B848" s="25"/>
      <c r="C848" s="25"/>
      <c r="D848" s="24"/>
      <c r="E848" s="24"/>
      <c r="F848" s="24"/>
    </row>
    <row r="849" spans="1:6" s="26" customFormat="1" x14ac:dyDescent="0.2">
      <c r="A849" s="24"/>
      <c r="B849" s="25"/>
      <c r="C849" s="25"/>
      <c r="D849" s="24"/>
      <c r="E849" s="24"/>
      <c r="F849" s="24"/>
    </row>
  </sheetData>
  <autoFilter ref="A1:R354" xr:uid="{34196771-E4CD-482A-97A2-C12FD59CC149}"/>
  <dataConsolidate link="1">
    <dataRefs count="2">
      <dataRef ref="A1:N361" sheet="m5 v10.2"/>
      <dataRef ref="A1:N388" sheet="M5Status v11.1_20200309"/>
    </dataRefs>
  </dataConsolid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33E8-1BCC-4CE4-8FF3-2582E8F04EFE}">
  <dimension ref="A1:K377"/>
  <sheetViews>
    <sheetView zoomScale="85" zoomScaleNormal="85" workbookViewId="0">
      <pane ySplit="1" topLeftCell="A139" activePane="bottomLeft" state="frozen"/>
      <selection pane="bottomLeft" activeCell="A271" sqref="A271"/>
    </sheetView>
  </sheetViews>
  <sheetFormatPr defaultColWidth="9.08984375" defaultRowHeight="10" x14ac:dyDescent="0.2"/>
  <cols>
    <col min="1" max="1" width="34.453125" style="24" bestFit="1" customWidth="1"/>
    <col min="2" max="2" width="7.453125" style="24" bestFit="1" customWidth="1"/>
    <col min="3" max="3" width="16.08984375" style="24" bestFit="1" customWidth="1"/>
    <col min="4" max="4" width="12.36328125" style="24" customWidth="1"/>
    <col min="5" max="5" width="41.90625" style="24" customWidth="1"/>
    <col min="6" max="6" width="10.6328125" style="24" customWidth="1"/>
    <col min="7" max="9" width="28.90625" style="24" customWidth="1"/>
    <col min="10" max="10" width="11.36328125" style="24" bestFit="1" customWidth="1"/>
    <col min="11" max="11" width="44" style="24" bestFit="1" customWidth="1"/>
    <col min="12" max="16384" width="9.08984375" style="24"/>
  </cols>
  <sheetData>
    <row r="1" spans="1:11" ht="10.5" x14ac:dyDescent="0.25">
      <c r="A1" s="48" t="s">
        <v>2574</v>
      </c>
      <c r="B1" s="48" t="s">
        <v>2358</v>
      </c>
      <c r="C1" s="48" t="s">
        <v>36</v>
      </c>
      <c r="D1" s="48" t="s">
        <v>2575</v>
      </c>
      <c r="E1" s="48" t="s">
        <v>37</v>
      </c>
      <c r="F1" s="48" t="s">
        <v>38</v>
      </c>
      <c r="G1" s="48" t="s">
        <v>39</v>
      </c>
      <c r="H1" s="49" t="s">
        <v>2576</v>
      </c>
      <c r="I1" s="49" t="s">
        <v>2577</v>
      </c>
      <c r="J1" s="48" t="s">
        <v>2578</v>
      </c>
      <c r="K1" s="48" t="s">
        <v>2579</v>
      </c>
    </row>
    <row r="2" spans="1:11" ht="10.25" x14ac:dyDescent="0.2">
      <c r="A2" s="26" t="s">
        <v>2980</v>
      </c>
      <c r="B2" s="24" t="s">
        <v>2981</v>
      </c>
      <c r="C2" s="24" t="s">
        <v>2982</v>
      </c>
      <c r="D2" s="24" t="s">
        <v>2346</v>
      </c>
      <c r="E2" s="24" t="s">
        <v>2983</v>
      </c>
      <c r="F2" s="24" t="s">
        <v>2984</v>
      </c>
      <c r="G2" s="24" t="s">
        <v>163</v>
      </c>
      <c r="H2" s="24" t="s">
        <v>20</v>
      </c>
    </row>
    <row r="3" spans="1:11" ht="10.25" x14ac:dyDescent="0.2">
      <c r="A3" s="24" t="s">
        <v>2887</v>
      </c>
      <c r="B3" s="24" t="s">
        <v>2581</v>
      </c>
      <c r="C3" s="24" t="s">
        <v>43</v>
      </c>
      <c r="D3" s="24" t="s">
        <v>40</v>
      </c>
      <c r="E3" s="24" t="s">
        <v>44</v>
      </c>
      <c r="F3" s="24" t="s">
        <v>45</v>
      </c>
      <c r="G3" s="24" t="s">
        <v>41</v>
      </c>
      <c r="H3" s="24" t="s">
        <v>2827</v>
      </c>
      <c r="J3" s="24" t="s">
        <v>2888</v>
      </c>
      <c r="K3" s="24" t="s">
        <v>2889</v>
      </c>
    </row>
    <row r="4" spans="1:11" ht="10.25" x14ac:dyDescent="0.2">
      <c r="A4" s="24" t="s">
        <v>2921</v>
      </c>
      <c r="B4" s="24" t="s">
        <v>2581</v>
      </c>
      <c r="C4" s="24" t="s">
        <v>49</v>
      </c>
      <c r="D4" s="24" t="s">
        <v>46</v>
      </c>
      <c r="E4" s="24" t="s">
        <v>50</v>
      </c>
      <c r="F4" s="24" t="s">
        <v>51</v>
      </c>
      <c r="G4" s="24" t="s">
        <v>47</v>
      </c>
      <c r="H4" s="24" t="s">
        <v>2582</v>
      </c>
      <c r="J4" s="24" t="s">
        <v>2922</v>
      </c>
      <c r="K4" s="24" t="s">
        <v>2923</v>
      </c>
    </row>
    <row r="5" spans="1:11" ht="10.25" x14ac:dyDescent="0.2">
      <c r="A5" s="24" t="s">
        <v>2970</v>
      </c>
      <c r="B5" s="24" t="s">
        <v>2581</v>
      </c>
      <c r="C5" s="24" t="s">
        <v>55</v>
      </c>
      <c r="D5" s="24" t="s">
        <v>52</v>
      </c>
      <c r="E5" s="24" t="s">
        <v>56</v>
      </c>
      <c r="F5" s="24" t="s">
        <v>57</v>
      </c>
      <c r="G5" s="24" t="s">
        <v>58</v>
      </c>
      <c r="H5" s="24" t="s">
        <v>2607</v>
      </c>
    </row>
    <row r="6" spans="1:11" ht="10.25" x14ac:dyDescent="0.2">
      <c r="A6" s="24" t="s">
        <v>2615</v>
      </c>
      <c r="B6" s="24" t="s">
        <v>2581</v>
      </c>
      <c r="C6" s="24" t="s">
        <v>68</v>
      </c>
      <c r="D6" s="24" t="s">
        <v>65</v>
      </c>
      <c r="E6" s="24" t="s">
        <v>69</v>
      </c>
      <c r="F6" s="24" t="s">
        <v>70</v>
      </c>
      <c r="G6" s="24" t="s">
        <v>71</v>
      </c>
      <c r="H6" s="24" t="s">
        <v>2616</v>
      </c>
      <c r="J6" s="24" t="s">
        <v>2617</v>
      </c>
      <c r="K6" s="24" t="s">
        <v>2618</v>
      </c>
    </row>
    <row r="7" spans="1:11" ht="10.25" x14ac:dyDescent="0.2">
      <c r="A7" s="24" t="s">
        <v>3310</v>
      </c>
      <c r="B7" s="24" t="s">
        <v>2581</v>
      </c>
      <c r="C7" s="24" t="s">
        <v>75</v>
      </c>
      <c r="D7" s="24" t="s">
        <v>72</v>
      </c>
      <c r="E7" s="24" t="s">
        <v>76</v>
      </c>
      <c r="F7" s="24" t="s">
        <v>77</v>
      </c>
      <c r="G7" s="24" t="s">
        <v>78</v>
      </c>
      <c r="H7" s="24" t="s">
        <v>2607</v>
      </c>
      <c r="I7" s="24" t="s">
        <v>2840</v>
      </c>
    </row>
    <row r="8" spans="1:11" ht="10.25" x14ac:dyDescent="0.2">
      <c r="A8" s="24" t="s">
        <v>3105</v>
      </c>
      <c r="B8" s="24" t="s">
        <v>2581</v>
      </c>
      <c r="C8" s="24" t="s">
        <v>82</v>
      </c>
      <c r="D8" s="24" t="s">
        <v>79</v>
      </c>
      <c r="E8" s="24" t="s">
        <v>83</v>
      </c>
      <c r="F8" s="24" t="s">
        <v>84</v>
      </c>
      <c r="G8" s="24" t="s">
        <v>85</v>
      </c>
      <c r="H8" s="24" t="s">
        <v>2827</v>
      </c>
    </row>
    <row r="9" spans="1:11" ht="10.25" x14ac:dyDescent="0.2">
      <c r="A9" s="24" t="s">
        <v>2857</v>
      </c>
      <c r="B9" s="24" t="s">
        <v>2581</v>
      </c>
      <c r="C9" s="24" t="s">
        <v>89</v>
      </c>
      <c r="D9" s="24" t="s">
        <v>86</v>
      </c>
      <c r="E9" s="24" t="s">
        <v>90</v>
      </c>
      <c r="F9" s="24" t="s">
        <v>91</v>
      </c>
      <c r="G9" s="24" t="s">
        <v>87</v>
      </c>
      <c r="H9" s="24" t="s">
        <v>2582</v>
      </c>
      <c r="J9" s="24" t="s">
        <v>2858</v>
      </c>
      <c r="K9" s="24" t="s">
        <v>2859</v>
      </c>
    </row>
    <row r="10" spans="1:11" ht="10.25" x14ac:dyDescent="0.2">
      <c r="A10" s="24" t="s">
        <v>2909</v>
      </c>
      <c r="B10" s="24" t="s">
        <v>2581</v>
      </c>
      <c r="C10" s="24" t="s">
        <v>95</v>
      </c>
      <c r="D10" s="24" t="s">
        <v>92</v>
      </c>
      <c r="E10" s="24" t="s">
        <v>2910</v>
      </c>
      <c r="F10" s="24" t="s">
        <v>97</v>
      </c>
      <c r="G10" s="24" t="s">
        <v>98</v>
      </c>
      <c r="H10" s="24" t="s">
        <v>2602</v>
      </c>
      <c r="J10" s="24" t="s">
        <v>2911</v>
      </c>
      <c r="K10" s="24" t="s">
        <v>2912</v>
      </c>
    </row>
    <row r="11" spans="1:11" ht="10.25" x14ac:dyDescent="0.2">
      <c r="A11" s="24" t="s">
        <v>3094</v>
      </c>
      <c r="B11" s="24" t="s">
        <v>2581</v>
      </c>
      <c r="C11" s="24" t="s">
        <v>102</v>
      </c>
      <c r="D11" s="24" t="s">
        <v>99</v>
      </c>
      <c r="E11" s="24" t="s">
        <v>103</v>
      </c>
      <c r="F11" s="24" t="s">
        <v>104</v>
      </c>
      <c r="G11" s="24" t="s">
        <v>105</v>
      </c>
      <c r="H11" s="24" t="s">
        <v>2607</v>
      </c>
      <c r="J11" s="24" t="s">
        <v>3095</v>
      </c>
      <c r="K11" s="24" t="s">
        <v>3096</v>
      </c>
    </row>
    <row r="12" spans="1:11" ht="10.25" x14ac:dyDescent="0.2">
      <c r="A12" s="24" t="s">
        <v>2619</v>
      </c>
      <c r="B12" s="24" t="s">
        <v>2581</v>
      </c>
      <c r="C12" s="24" t="s">
        <v>109</v>
      </c>
      <c r="D12" s="24" t="s">
        <v>106</v>
      </c>
      <c r="E12" s="24" t="s">
        <v>110</v>
      </c>
      <c r="F12" s="24" t="s">
        <v>111</v>
      </c>
      <c r="G12" s="24" t="s">
        <v>112</v>
      </c>
      <c r="H12" s="24" t="s">
        <v>2607</v>
      </c>
      <c r="J12" s="24" t="s">
        <v>2620</v>
      </c>
      <c r="K12" s="24" t="s">
        <v>2621</v>
      </c>
    </row>
    <row r="13" spans="1:11" ht="10.25" x14ac:dyDescent="0.2">
      <c r="A13" s="24" t="s">
        <v>3628</v>
      </c>
      <c r="B13" s="24" t="s">
        <v>2581</v>
      </c>
      <c r="C13" s="24" t="s">
        <v>567</v>
      </c>
      <c r="D13" s="24" t="s">
        <v>113</v>
      </c>
      <c r="E13" s="24" t="s">
        <v>3629</v>
      </c>
      <c r="F13" s="24" t="s">
        <v>118</v>
      </c>
      <c r="G13" s="24" t="s">
        <v>3630</v>
      </c>
      <c r="H13" s="24" t="s">
        <v>20</v>
      </c>
      <c r="J13" s="24" t="s">
        <v>3631</v>
      </c>
      <c r="K13" s="24" t="s">
        <v>3632</v>
      </c>
    </row>
    <row r="14" spans="1:11" ht="10.25" x14ac:dyDescent="0.2">
      <c r="A14" s="24" t="s">
        <v>3001</v>
      </c>
      <c r="B14" s="24" t="s">
        <v>2581</v>
      </c>
      <c r="C14" s="24" t="s">
        <v>123</v>
      </c>
      <c r="D14" s="24" t="s">
        <v>120</v>
      </c>
      <c r="E14" s="24" t="s">
        <v>124</v>
      </c>
      <c r="F14" s="24" t="s">
        <v>125</v>
      </c>
      <c r="G14" s="24" t="s">
        <v>126</v>
      </c>
      <c r="H14" s="24" t="s">
        <v>2599</v>
      </c>
      <c r="I14" s="24" t="s">
        <v>3002</v>
      </c>
      <c r="J14" s="24" t="s">
        <v>3003</v>
      </c>
      <c r="K14" s="24" t="s">
        <v>3004</v>
      </c>
    </row>
    <row r="15" spans="1:11" ht="10.25" x14ac:dyDescent="0.2">
      <c r="A15" s="24" t="s">
        <v>2898</v>
      </c>
      <c r="B15" s="24" t="s">
        <v>2581</v>
      </c>
      <c r="C15" s="24" t="s">
        <v>130</v>
      </c>
      <c r="D15" s="24" t="s">
        <v>127</v>
      </c>
      <c r="E15" s="24" t="s">
        <v>131</v>
      </c>
      <c r="F15" s="24" t="s">
        <v>132</v>
      </c>
      <c r="G15" s="24" t="s">
        <v>133</v>
      </c>
      <c r="H15" s="24" t="s">
        <v>2599</v>
      </c>
      <c r="I15" s="24" t="s">
        <v>2899</v>
      </c>
      <c r="J15" s="24" t="s">
        <v>2900</v>
      </c>
      <c r="K15" s="24" t="s">
        <v>2901</v>
      </c>
    </row>
    <row r="16" spans="1:11" ht="10.25" x14ac:dyDescent="0.2">
      <c r="A16" s="24" t="s">
        <v>3206</v>
      </c>
      <c r="B16" s="24" t="s">
        <v>2581</v>
      </c>
      <c r="C16" s="24" t="s">
        <v>137</v>
      </c>
      <c r="D16" s="24" t="s">
        <v>134</v>
      </c>
      <c r="E16" s="24" t="s">
        <v>138</v>
      </c>
      <c r="F16" s="24" t="s">
        <v>139</v>
      </c>
      <c r="G16" s="24" t="s">
        <v>140</v>
      </c>
      <c r="H16" s="24" t="s">
        <v>2599</v>
      </c>
      <c r="I16" s="24" t="s">
        <v>3207</v>
      </c>
      <c r="J16" s="24" t="s">
        <v>3208</v>
      </c>
      <c r="K16" s="24" t="s">
        <v>3209</v>
      </c>
    </row>
    <row r="17" spans="1:11" ht="10.25" x14ac:dyDescent="0.2">
      <c r="A17" s="24" t="s">
        <v>2595</v>
      </c>
      <c r="B17" s="24" t="s">
        <v>2581</v>
      </c>
      <c r="C17" s="24" t="s">
        <v>144</v>
      </c>
      <c r="D17" s="24" t="s">
        <v>141</v>
      </c>
      <c r="E17" s="24" t="s">
        <v>145</v>
      </c>
      <c r="F17" s="24" t="s">
        <v>146</v>
      </c>
      <c r="G17" s="24" t="s">
        <v>147</v>
      </c>
      <c r="H17" s="24" t="s">
        <v>2582</v>
      </c>
      <c r="J17" s="24" t="s">
        <v>2596</v>
      </c>
      <c r="K17" s="24" t="s">
        <v>2597</v>
      </c>
    </row>
    <row r="18" spans="1:11" ht="10.25" x14ac:dyDescent="0.2">
      <c r="A18" s="24" t="s">
        <v>3549</v>
      </c>
      <c r="B18" s="24" t="s">
        <v>2581</v>
      </c>
      <c r="C18" s="24" t="s">
        <v>151</v>
      </c>
      <c r="D18" s="24" t="s">
        <v>148</v>
      </c>
      <c r="E18" s="24" t="s">
        <v>152</v>
      </c>
      <c r="F18" s="24" t="s">
        <v>153</v>
      </c>
      <c r="G18" s="24" t="s">
        <v>154</v>
      </c>
      <c r="H18" s="24" t="s">
        <v>2607</v>
      </c>
      <c r="I18" s="24" t="s">
        <v>3550</v>
      </c>
    </row>
    <row r="19" spans="1:11" ht="10.25" x14ac:dyDescent="0.2">
      <c r="A19" s="24" t="s">
        <v>3072</v>
      </c>
      <c r="B19" s="24" t="s">
        <v>2581</v>
      </c>
      <c r="C19" s="24" t="s">
        <v>3073</v>
      </c>
      <c r="D19" s="24" t="s">
        <v>155</v>
      </c>
      <c r="E19" s="24" t="s">
        <v>3074</v>
      </c>
      <c r="F19" s="24" t="s">
        <v>3075</v>
      </c>
      <c r="G19" s="24" t="s">
        <v>3076</v>
      </c>
      <c r="H19" s="24" t="s">
        <v>2599</v>
      </c>
      <c r="I19" s="24" t="s">
        <v>3077</v>
      </c>
    </row>
    <row r="20" spans="1:11" ht="10.25" x14ac:dyDescent="0.2">
      <c r="A20" s="24" t="s">
        <v>3269</v>
      </c>
      <c r="B20" s="24" t="s">
        <v>2581</v>
      </c>
      <c r="C20" s="24" t="s">
        <v>160</v>
      </c>
      <c r="D20" s="24" t="s">
        <v>157</v>
      </c>
      <c r="E20" s="24" t="s">
        <v>161</v>
      </c>
      <c r="F20" s="24" t="s">
        <v>162</v>
      </c>
      <c r="G20" s="24" t="s">
        <v>163</v>
      </c>
      <c r="H20" s="24" t="s">
        <v>2607</v>
      </c>
      <c r="I20" s="24" t="s">
        <v>20</v>
      </c>
    </row>
    <row r="21" spans="1:11" ht="10.25" x14ac:dyDescent="0.2">
      <c r="A21" s="24" t="s">
        <v>3143</v>
      </c>
      <c r="B21" s="24" t="s">
        <v>2581</v>
      </c>
      <c r="C21" s="24" t="s">
        <v>167</v>
      </c>
      <c r="D21" s="24" t="s">
        <v>164</v>
      </c>
      <c r="E21" s="24" t="s">
        <v>168</v>
      </c>
      <c r="F21" s="24" t="s">
        <v>169</v>
      </c>
      <c r="G21" s="24" t="s">
        <v>170</v>
      </c>
      <c r="H21" s="24" t="s">
        <v>2599</v>
      </c>
      <c r="I21" s="24" t="s">
        <v>3144</v>
      </c>
      <c r="J21" s="24" t="s">
        <v>3145</v>
      </c>
      <c r="K21" s="24" t="s">
        <v>3146</v>
      </c>
    </row>
    <row r="22" spans="1:11" ht="10.25" x14ac:dyDescent="0.2">
      <c r="A22" s="24" t="s">
        <v>3139</v>
      </c>
      <c r="B22" s="24" t="s">
        <v>2581</v>
      </c>
      <c r="C22" s="24" t="s">
        <v>174</v>
      </c>
      <c r="D22" s="24" t="s">
        <v>171</v>
      </c>
      <c r="E22" s="24" t="s">
        <v>175</v>
      </c>
      <c r="F22" s="24" t="s">
        <v>176</v>
      </c>
      <c r="G22" s="24" t="s">
        <v>177</v>
      </c>
      <c r="H22" s="24" t="s">
        <v>2599</v>
      </c>
      <c r="I22" s="24" t="s">
        <v>3140</v>
      </c>
      <c r="J22" s="24" t="s">
        <v>3141</v>
      </c>
      <c r="K22" s="24" t="s">
        <v>3142</v>
      </c>
    </row>
    <row r="23" spans="1:11" ht="10.25" x14ac:dyDescent="0.2">
      <c r="A23" s="24" t="s">
        <v>2805</v>
      </c>
      <c r="B23" s="24" t="s">
        <v>2581</v>
      </c>
      <c r="C23" s="24" t="s">
        <v>181</v>
      </c>
      <c r="D23" s="24" t="s">
        <v>178</v>
      </c>
      <c r="E23" s="24" t="s">
        <v>182</v>
      </c>
      <c r="F23" s="24" t="s">
        <v>183</v>
      </c>
      <c r="G23" s="24" t="s">
        <v>184</v>
      </c>
      <c r="H23" s="24" t="s">
        <v>2599</v>
      </c>
      <c r="I23" s="24" t="s">
        <v>2806</v>
      </c>
    </row>
    <row r="24" spans="1:11" ht="10.25" x14ac:dyDescent="0.2">
      <c r="A24" s="24" t="s">
        <v>2771</v>
      </c>
      <c r="B24" s="24" t="s">
        <v>2581</v>
      </c>
      <c r="C24" s="24" t="s">
        <v>2772</v>
      </c>
      <c r="D24" s="24" t="s">
        <v>185</v>
      </c>
      <c r="E24" s="24" t="s">
        <v>2773</v>
      </c>
      <c r="F24" s="24" t="s">
        <v>2774</v>
      </c>
      <c r="G24" s="24" t="s">
        <v>186</v>
      </c>
      <c r="H24" s="24" t="s">
        <v>2599</v>
      </c>
      <c r="I24" s="24" t="s">
        <v>2775</v>
      </c>
      <c r="J24" s="24" t="s">
        <v>2776</v>
      </c>
      <c r="K24" s="24" t="s">
        <v>2777</v>
      </c>
    </row>
    <row r="25" spans="1:11" ht="10.25" x14ac:dyDescent="0.2">
      <c r="A25" s="24" t="s">
        <v>3188</v>
      </c>
      <c r="B25" s="24" t="s">
        <v>2581</v>
      </c>
      <c r="C25" s="24" t="s">
        <v>195</v>
      </c>
      <c r="D25" s="24" t="s">
        <v>192</v>
      </c>
      <c r="E25" s="24" t="s">
        <v>196</v>
      </c>
      <c r="F25" s="24" t="s">
        <v>197</v>
      </c>
      <c r="G25" s="24" t="s">
        <v>198</v>
      </c>
      <c r="H25" s="24" t="s">
        <v>2599</v>
      </c>
      <c r="I25" s="24" t="s">
        <v>2603</v>
      </c>
      <c r="J25" s="24" t="s">
        <v>3189</v>
      </c>
      <c r="K25" s="24" t="s">
        <v>3190</v>
      </c>
    </row>
    <row r="26" spans="1:11" ht="10.25" x14ac:dyDescent="0.2">
      <c r="A26" s="24" t="s">
        <v>3542</v>
      </c>
      <c r="B26" s="24" t="s">
        <v>2581</v>
      </c>
      <c r="C26" s="24" t="s">
        <v>202</v>
      </c>
      <c r="D26" s="24" t="s">
        <v>199</v>
      </c>
      <c r="E26" s="24" t="s">
        <v>203</v>
      </c>
      <c r="F26" s="24" t="s">
        <v>204</v>
      </c>
      <c r="G26" s="24" t="s">
        <v>205</v>
      </c>
      <c r="H26" s="24" t="s">
        <v>3543</v>
      </c>
      <c r="J26" s="24" t="s">
        <v>3544</v>
      </c>
      <c r="K26" s="24" t="s">
        <v>3545</v>
      </c>
    </row>
    <row r="27" spans="1:11" ht="10.25" x14ac:dyDescent="0.2">
      <c r="A27" s="24" t="s">
        <v>2598</v>
      </c>
      <c r="B27" s="24" t="s">
        <v>2581</v>
      </c>
      <c r="C27" s="24" t="s">
        <v>209</v>
      </c>
      <c r="D27" s="24" t="s">
        <v>206</v>
      </c>
      <c r="E27" s="24" t="s">
        <v>210</v>
      </c>
      <c r="F27" s="24" t="s">
        <v>211</v>
      </c>
      <c r="G27" s="24" t="s">
        <v>212</v>
      </c>
      <c r="H27" s="24" t="s">
        <v>2599</v>
      </c>
      <c r="I27" s="24" t="s">
        <v>2600</v>
      </c>
    </row>
    <row r="28" spans="1:11" ht="10.25" x14ac:dyDescent="0.2">
      <c r="A28" s="24" t="s">
        <v>3267</v>
      </c>
      <c r="B28" s="24" t="s">
        <v>2581</v>
      </c>
      <c r="C28" s="24" t="s">
        <v>216</v>
      </c>
      <c r="D28" s="24" t="s">
        <v>213</v>
      </c>
      <c r="E28" s="24" t="s">
        <v>217</v>
      </c>
      <c r="F28" s="24" t="s">
        <v>218</v>
      </c>
      <c r="G28" s="24" t="s">
        <v>219</v>
      </c>
      <c r="H28" s="24" t="s">
        <v>2599</v>
      </c>
      <c r="I28" s="24" t="s">
        <v>3268</v>
      </c>
    </row>
    <row r="29" spans="1:11" ht="10.25" x14ac:dyDescent="0.2">
      <c r="A29" s="24" t="s">
        <v>3246</v>
      </c>
      <c r="B29" s="24" t="s">
        <v>2581</v>
      </c>
      <c r="C29" s="24" t="s">
        <v>223</v>
      </c>
      <c r="D29" s="24" t="s">
        <v>220</v>
      </c>
      <c r="E29" s="24" t="s">
        <v>224</v>
      </c>
      <c r="F29" s="24" t="s">
        <v>225</v>
      </c>
      <c r="G29" s="24" t="s">
        <v>226</v>
      </c>
      <c r="H29" s="24" t="s">
        <v>2599</v>
      </c>
      <c r="I29" s="24" t="s">
        <v>3207</v>
      </c>
      <c r="J29" s="24" t="s">
        <v>3247</v>
      </c>
      <c r="K29" s="24" t="s">
        <v>3248</v>
      </c>
    </row>
    <row r="30" spans="1:11" ht="10.25" x14ac:dyDescent="0.2">
      <c r="A30" s="24" t="s">
        <v>3264</v>
      </c>
      <c r="B30" s="24" t="s">
        <v>2581</v>
      </c>
      <c r="C30" s="24" t="s">
        <v>230</v>
      </c>
      <c r="D30" s="24" t="s">
        <v>227</v>
      </c>
      <c r="E30" s="24" t="s">
        <v>231</v>
      </c>
      <c r="F30" s="24" t="s">
        <v>232</v>
      </c>
      <c r="G30" s="24" t="s">
        <v>233</v>
      </c>
      <c r="H30" s="24" t="s">
        <v>20</v>
      </c>
      <c r="J30" s="24" t="s">
        <v>3265</v>
      </c>
      <c r="K30" s="24" t="s">
        <v>3266</v>
      </c>
    </row>
    <row r="31" spans="1:11" ht="10.25" x14ac:dyDescent="0.2">
      <c r="A31" s="24" t="s">
        <v>3502</v>
      </c>
      <c r="B31" s="24" t="s">
        <v>2581</v>
      </c>
      <c r="C31" s="24" t="s">
        <v>237</v>
      </c>
      <c r="D31" s="24" t="s">
        <v>234</v>
      </c>
      <c r="E31" s="24" t="s">
        <v>238</v>
      </c>
      <c r="F31" s="24" t="s">
        <v>239</v>
      </c>
      <c r="G31" s="24" t="s">
        <v>240</v>
      </c>
      <c r="H31" s="24" t="s">
        <v>2607</v>
      </c>
      <c r="I31" s="24" t="s">
        <v>3503</v>
      </c>
      <c r="J31" s="24" t="s">
        <v>3504</v>
      </c>
      <c r="K31" s="24" t="s">
        <v>3505</v>
      </c>
    </row>
    <row r="32" spans="1:11" ht="10.25" x14ac:dyDescent="0.2">
      <c r="A32" s="24" t="s">
        <v>3374</v>
      </c>
      <c r="B32" s="24" t="s">
        <v>2581</v>
      </c>
      <c r="C32" s="24" t="s">
        <v>3375</v>
      </c>
      <c r="D32" s="24" t="s">
        <v>2327</v>
      </c>
      <c r="E32" s="24" t="s">
        <v>3376</v>
      </c>
      <c r="F32" s="24" t="s">
        <v>3377</v>
      </c>
      <c r="G32" s="24" t="s">
        <v>247</v>
      </c>
      <c r="H32" s="24" t="s">
        <v>20</v>
      </c>
      <c r="J32" s="24" t="s">
        <v>3378</v>
      </c>
      <c r="K32" s="24" t="s">
        <v>3379</v>
      </c>
    </row>
    <row r="33" spans="1:11" ht="10.25" x14ac:dyDescent="0.2">
      <c r="A33" s="24" t="s">
        <v>3380</v>
      </c>
      <c r="B33" s="24" t="s">
        <v>2581</v>
      </c>
      <c r="C33" s="24" t="s">
        <v>3375</v>
      </c>
      <c r="D33" s="24" t="s">
        <v>2329</v>
      </c>
      <c r="E33" s="24" t="s">
        <v>3376</v>
      </c>
      <c r="F33" s="24" t="s">
        <v>3377</v>
      </c>
      <c r="G33" s="24" t="s">
        <v>247</v>
      </c>
      <c r="H33" s="24" t="s">
        <v>20</v>
      </c>
    </row>
    <row r="34" spans="1:11" ht="10.25" x14ac:dyDescent="0.2">
      <c r="A34" s="24" t="s">
        <v>3042</v>
      </c>
      <c r="B34" s="24" t="s">
        <v>2581</v>
      </c>
      <c r="C34" s="24" t="s">
        <v>254</v>
      </c>
      <c r="D34" s="24" t="s">
        <v>251</v>
      </c>
      <c r="E34" s="24" t="s">
        <v>255</v>
      </c>
      <c r="F34" s="24" t="s">
        <v>256</v>
      </c>
      <c r="G34" s="24" t="s">
        <v>257</v>
      </c>
      <c r="H34" s="24" t="s">
        <v>2607</v>
      </c>
      <c r="J34" s="24" t="s">
        <v>3043</v>
      </c>
      <c r="K34" s="24" t="s">
        <v>3044</v>
      </c>
    </row>
    <row r="35" spans="1:11" ht="10.25" x14ac:dyDescent="0.2">
      <c r="A35" s="24" t="s">
        <v>3734</v>
      </c>
      <c r="B35" s="24" t="s">
        <v>2981</v>
      </c>
      <c r="D35" s="24" t="s">
        <v>2538</v>
      </c>
      <c r="E35" s="24" t="s">
        <v>3735</v>
      </c>
      <c r="F35" s="24" t="s">
        <v>3736</v>
      </c>
      <c r="G35" s="24" t="s">
        <v>198</v>
      </c>
      <c r="H35" s="24" t="s">
        <v>2603</v>
      </c>
    </row>
    <row r="36" spans="1:11" ht="10.25" x14ac:dyDescent="0.2">
      <c r="A36" s="24" t="s">
        <v>2896</v>
      </c>
      <c r="B36" s="24" t="s">
        <v>2581</v>
      </c>
      <c r="C36" s="24" t="s">
        <v>261</v>
      </c>
      <c r="D36" s="24" t="s">
        <v>258</v>
      </c>
      <c r="E36" s="24" t="s">
        <v>262</v>
      </c>
      <c r="F36" s="24" t="s">
        <v>263</v>
      </c>
      <c r="G36" s="24" t="s">
        <v>259</v>
      </c>
      <c r="H36" s="24" t="s">
        <v>2599</v>
      </c>
      <c r="I36" s="24" t="s">
        <v>2897</v>
      </c>
    </row>
    <row r="37" spans="1:11" ht="10.25" x14ac:dyDescent="0.2">
      <c r="A37" s="24" t="s">
        <v>3038</v>
      </c>
      <c r="B37" s="24" t="s">
        <v>2581</v>
      </c>
      <c r="C37" s="24" t="s">
        <v>267</v>
      </c>
      <c r="D37" s="24" t="s">
        <v>264</v>
      </c>
      <c r="E37" s="24" t="s">
        <v>268</v>
      </c>
      <c r="F37" s="24" t="s">
        <v>269</v>
      </c>
      <c r="G37" s="24" t="s">
        <v>265</v>
      </c>
      <c r="H37" s="24" t="s">
        <v>2599</v>
      </c>
      <c r="I37" s="24" t="s">
        <v>3039</v>
      </c>
      <c r="J37" s="24" t="s">
        <v>3040</v>
      </c>
      <c r="K37" s="24" t="s">
        <v>3041</v>
      </c>
    </row>
    <row r="38" spans="1:11" ht="10.25" x14ac:dyDescent="0.2">
      <c r="A38" s="24" t="s">
        <v>3551</v>
      </c>
      <c r="B38" s="24" t="s">
        <v>2581</v>
      </c>
      <c r="C38" s="24" t="s">
        <v>279</v>
      </c>
      <c r="D38" s="24" t="s">
        <v>276</v>
      </c>
      <c r="E38" s="24" t="s">
        <v>280</v>
      </c>
      <c r="F38" s="24" t="s">
        <v>281</v>
      </c>
      <c r="G38" s="24" t="s">
        <v>277</v>
      </c>
      <c r="H38" s="24" t="s">
        <v>2607</v>
      </c>
      <c r="I38" s="24" t="s">
        <v>2840</v>
      </c>
    </row>
    <row r="39" spans="1:11" ht="10.25" x14ac:dyDescent="0.2">
      <c r="A39" s="24" t="s">
        <v>3749</v>
      </c>
      <c r="B39" s="24" t="s">
        <v>2981</v>
      </c>
      <c r="D39" s="24" t="s">
        <v>2542</v>
      </c>
      <c r="E39" s="24" t="s">
        <v>806</v>
      </c>
      <c r="F39" s="24" t="s">
        <v>3750</v>
      </c>
      <c r="G39" s="24" t="s">
        <v>277</v>
      </c>
      <c r="H39" s="24" t="s">
        <v>2603</v>
      </c>
    </row>
    <row r="40" spans="1:11" ht="10.25" x14ac:dyDescent="0.2">
      <c r="A40" s="24" t="s">
        <v>3174</v>
      </c>
      <c r="B40" s="24" t="s">
        <v>2581</v>
      </c>
      <c r="C40" s="26" t="s">
        <v>285</v>
      </c>
      <c r="D40" s="24" t="s">
        <v>282</v>
      </c>
      <c r="E40" s="24" t="s">
        <v>286</v>
      </c>
      <c r="F40" s="24" t="s">
        <v>3175</v>
      </c>
      <c r="G40" s="24" t="s">
        <v>288</v>
      </c>
      <c r="H40" s="24" t="s">
        <v>2607</v>
      </c>
      <c r="I40" s="24" t="s">
        <v>3176</v>
      </c>
      <c r="J40" s="24" t="s">
        <v>3177</v>
      </c>
      <c r="K40" s="24" t="s">
        <v>3178</v>
      </c>
    </row>
    <row r="41" spans="1:11" ht="10.25" x14ac:dyDescent="0.2">
      <c r="A41" s="24" t="s">
        <v>2990</v>
      </c>
      <c r="B41" s="24" t="s">
        <v>2581</v>
      </c>
      <c r="C41" s="24" t="s">
        <v>292</v>
      </c>
      <c r="D41" s="24" t="s">
        <v>289</v>
      </c>
      <c r="E41" s="24" t="s">
        <v>293</v>
      </c>
      <c r="F41" s="24" t="s">
        <v>294</v>
      </c>
      <c r="G41" s="24" t="s">
        <v>295</v>
      </c>
      <c r="H41" s="24" t="s">
        <v>2599</v>
      </c>
      <c r="I41" s="24" t="s">
        <v>2991</v>
      </c>
      <c r="J41" s="24" t="s">
        <v>2992</v>
      </c>
      <c r="K41" s="24" t="s">
        <v>2993</v>
      </c>
    </row>
    <row r="42" spans="1:11" ht="10.25" x14ac:dyDescent="0.2">
      <c r="A42" s="24" t="s">
        <v>3625</v>
      </c>
      <c r="B42" s="24" t="s">
        <v>2581</v>
      </c>
      <c r="C42" s="24" t="s">
        <v>567</v>
      </c>
      <c r="D42" s="24" t="s">
        <v>296</v>
      </c>
      <c r="E42" s="24" t="s">
        <v>299</v>
      </c>
      <c r="F42" s="24" t="s">
        <v>300</v>
      </c>
      <c r="G42" s="24" t="s">
        <v>301</v>
      </c>
      <c r="H42" s="24" t="s">
        <v>20</v>
      </c>
      <c r="J42" s="24" t="s">
        <v>3626</v>
      </c>
      <c r="K42" s="24" t="s">
        <v>3627</v>
      </c>
    </row>
    <row r="43" spans="1:11" ht="10.25" x14ac:dyDescent="0.2">
      <c r="A43" s="24" t="s">
        <v>3005</v>
      </c>
      <c r="B43" s="24" t="s">
        <v>2581</v>
      </c>
      <c r="C43" s="24" t="s">
        <v>305</v>
      </c>
      <c r="D43" s="24" t="s">
        <v>302</v>
      </c>
      <c r="E43" s="24" t="s">
        <v>306</v>
      </c>
      <c r="F43" s="24" t="s">
        <v>307</v>
      </c>
      <c r="G43" s="24" t="s">
        <v>198</v>
      </c>
      <c r="H43" s="24" t="s">
        <v>2599</v>
      </c>
      <c r="I43" s="24" t="s">
        <v>3006</v>
      </c>
      <c r="J43" s="24" t="s">
        <v>3007</v>
      </c>
      <c r="K43" s="24" t="s">
        <v>3008</v>
      </c>
    </row>
    <row r="44" spans="1:11" ht="10.25" x14ac:dyDescent="0.2">
      <c r="A44" s="24" t="s">
        <v>2872</v>
      </c>
      <c r="B44" s="24" t="s">
        <v>2581</v>
      </c>
      <c r="C44" s="24" t="s">
        <v>311</v>
      </c>
      <c r="D44" s="24" t="s">
        <v>308</v>
      </c>
      <c r="E44" s="24" t="s">
        <v>312</v>
      </c>
      <c r="F44" s="24" t="s">
        <v>313</v>
      </c>
      <c r="G44" s="24" t="s">
        <v>314</v>
      </c>
      <c r="H44" s="24" t="s">
        <v>2582</v>
      </c>
      <c r="J44" s="24" t="s">
        <v>2873</v>
      </c>
      <c r="K44" s="24" t="s">
        <v>2874</v>
      </c>
    </row>
    <row r="45" spans="1:11" ht="10.25" x14ac:dyDescent="0.2">
      <c r="A45" s="24" t="s">
        <v>3516</v>
      </c>
      <c r="B45" s="24" t="s">
        <v>2581</v>
      </c>
      <c r="C45" s="24" t="s">
        <v>3517</v>
      </c>
      <c r="D45" s="24" t="s">
        <v>3518</v>
      </c>
      <c r="E45" s="24" t="s">
        <v>3519</v>
      </c>
      <c r="F45" s="24" t="s">
        <v>3520</v>
      </c>
      <c r="G45" s="24" t="s">
        <v>3521</v>
      </c>
      <c r="H45" s="24" t="s">
        <v>2607</v>
      </c>
      <c r="I45" s="24" t="s">
        <v>3522</v>
      </c>
    </row>
    <row r="46" spans="1:11" ht="10.25" x14ac:dyDescent="0.2">
      <c r="A46" s="24" t="s">
        <v>2848</v>
      </c>
      <c r="B46" s="24" t="s">
        <v>2581</v>
      </c>
      <c r="C46" s="24" t="s">
        <v>320</v>
      </c>
      <c r="D46" s="24" t="s">
        <v>317</v>
      </c>
      <c r="E46" s="24" t="s">
        <v>321</v>
      </c>
      <c r="F46" s="24" t="s">
        <v>322</v>
      </c>
      <c r="G46" s="24" t="s">
        <v>318</v>
      </c>
      <c r="H46" s="24" t="s">
        <v>2582</v>
      </c>
      <c r="J46" s="24" t="s">
        <v>2849</v>
      </c>
      <c r="K46" s="24" t="s">
        <v>2850</v>
      </c>
    </row>
    <row r="47" spans="1:11" ht="10.25" x14ac:dyDescent="0.2">
      <c r="A47" s="24" t="s">
        <v>2740</v>
      </c>
      <c r="B47" s="24" t="s">
        <v>2581</v>
      </c>
      <c r="C47" s="24" t="s">
        <v>326</v>
      </c>
      <c r="D47" s="24" t="s">
        <v>323</v>
      </c>
      <c r="E47" s="24" t="s">
        <v>327</v>
      </c>
      <c r="F47" s="24" t="s">
        <v>328</v>
      </c>
      <c r="G47" s="24" t="s">
        <v>318</v>
      </c>
      <c r="H47" s="24" t="s">
        <v>2599</v>
      </c>
      <c r="I47" s="24" t="s">
        <v>2741</v>
      </c>
      <c r="J47" s="24" t="s">
        <v>2742</v>
      </c>
      <c r="K47" s="24" t="s">
        <v>2743</v>
      </c>
    </row>
    <row r="48" spans="1:11" ht="10.25" x14ac:dyDescent="0.2">
      <c r="A48" s="24" t="s">
        <v>3730</v>
      </c>
      <c r="B48" s="24" t="s">
        <v>2981</v>
      </c>
      <c r="D48" s="24" t="s">
        <v>2545</v>
      </c>
      <c r="E48" s="24" t="s">
        <v>3731</v>
      </c>
      <c r="F48" s="24" t="s">
        <v>3732</v>
      </c>
      <c r="G48" s="24" t="s">
        <v>3733</v>
      </c>
      <c r="H48" s="24" t="s">
        <v>2603</v>
      </c>
    </row>
    <row r="49" spans="1:11" ht="10.25" x14ac:dyDescent="0.2">
      <c r="A49" s="24" t="s">
        <v>3616</v>
      </c>
      <c r="B49" s="24" t="s">
        <v>2581</v>
      </c>
      <c r="C49" s="24" t="s">
        <v>567</v>
      </c>
      <c r="D49" s="24" t="s">
        <v>329</v>
      </c>
      <c r="E49" s="24" t="s">
        <v>332</v>
      </c>
      <c r="F49" s="24" t="s">
        <v>333</v>
      </c>
      <c r="G49" s="24" t="s">
        <v>154</v>
      </c>
      <c r="H49" s="24" t="s">
        <v>20</v>
      </c>
      <c r="J49" s="24" t="s">
        <v>3617</v>
      </c>
      <c r="K49" s="24" t="s">
        <v>3618</v>
      </c>
    </row>
    <row r="50" spans="1:11" ht="10.25" x14ac:dyDescent="0.2">
      <c r="A50" s="24" t="s">
        <v>3381</v>
      </c>
      <c r="B50" s="24" t="s">
        <v>2581</v>
      </c>
      <c r="C50" s="24" t="s">
        <v>337</v>
      </c>
      <c r="D50" s="24" t="s">
        <v>334</v>
      </c>
      <c r="E50" s="24" t="s">
        <v>338</v>
      </c>
      <c r="F50" s="24" t="s">
        <v>339</v>
      </c>
      <c r="G50" s="24" t="s">
        <v>198</v>
      </c>
      <c r="H50" s="24" t="s">
        <v>2599</v>
      </c>
      <c r="I50" s="24" t="s">
        <v>3382</v>
      </c>
      <c r="J50" s="24" t="s">
        <v>3383</v>
      </c>
      <c r="K50" s="24" t="s">
        <v>3384</v>
      </c>
    </row>
    <row r="51" spans="1:11" ht="10.25" x14ac:dyDescent="0.2">
      <c r="A51" s="24" t="s">
        <v>3740</v>
      </c>
      <c r="B51" s="24" t="s">
        <v>2981</v>
      </c>
      <c r="D51" s="24" t="s">
        <v>2548</v>
      </c>
      <c r="E51" s="24" t="s">
        <v>3738</v>
      </c>
      <c r="F51" s="24" t="s">
        <v>3739</v>
      </c>
      <c r="G51" s="24" t="s">
        <v>198</v>
      </c>
      <c r="H51" s="24" t="s">
        <v>2603</v>
      </c>
    </row>
    <row r="52" spans="1:11" ht="10.25" x14ac:dyDescent="0.2">
      <c r="A52" s="24" t="s">
        <v>3737</v>
      </c>
      <c r="B52" s="24" t="s">
        <v>2981</v>
      </c>
      <c r="D52" s="24" t="s">
        <v>2551</v>
      </c>
      <c r="E52" s="24" t="s">
        <v>3738</v>
      </c>
      <c r="F52" s="24" t="s">
        <v>3739</v>
      </c>
      <c r="G52" s="24" t="s">
        <v>198</v>
      </c>
      <c r="H52" s="24" t="s">
        <v>2603</v>
      </c>
    </row>
    <row r="53" spans="1:11" ht="10.25" x14ac:dyDescent="0.2">
      <c r="A53" s="24" t="s">
        <v>3249</v>
      </c>
      <c r="B53" s="24" t="s">
        <v>2769</v>
      </c>
      <c r="C53" s="24" t="s">
        <v>343</v>
      </c>
      <c r="D53" s="24" t="s">
        <v>340</v>
      </c>
      <c r="E53" s="24" t="s">
        <v>344</v>
      </c>
      <c r="F53" s="24" t="s">
        <v>345</v>
      </c>
      <c r="G53" s="24" t="s">
        <v>341</v>
      </c>
      <c r="H53" s="24" t="s">
        <v>20</v>
      </c>
    </row>
    <row r="54" spans="1:11" ht="10.25" x14ac:dyDescent="0.2">
      <c r="A54" s="24" t="s">
        <v>3250</v>
      </c>
      <c r="B54" s="24" t="s">
        <v>2769</v>
      </c>
      <c r="C54" s="24" t="s">
        <v>349</v>
      </c>
      <c r="D54" s="24" t="s">
        <v>346</v>
      </c>
      <c r="E54" s="24" t="s">
        <v>350</v>
      </c>
      <c r="F54" s="24" t="s">
        <v>351</v>
      </c>
      <c r="G54" s="24" t="s">
        <v>347</v>
      </c>
      <c r="H54" s="24" t="s">
        <v>20</v>
      </c>
    </row>
    <row r="55" spans="1:11" ht="10.25" x14ac:dyDescent="0.2">
      <c r="A55" s="24" t="s">
        <v>3251</v>
      </c>
      <c r="B55" s="24" t="s">
        <v>2769</v>
      </c>
      <c r="C55" s="24" t="s">
        <v>3252</v>
      </c>
      <c r="D55" s="24" t="s">
        <v>3253</v>
      </c>
      <c r="E55" s="24" t="s">
        <v>3254</v>
      </c>
      <c r="F55" s="24" t="s">
        <v>3255</v>
      </c>
      <c r="G55" s="24" t="s">
        <v>347</v>
      </c>
      <c r="H55" s="24" t="s">
        <v>20</v>
      </c>
      <c r="J55" s="24" t="s">
        <v>3256</v>
      </c>
      <c r="K55" s="24" t="s">
        <v>3257</v>
      </c>
    </row>
    <row r="56" spans="1:11" ht="10.25" x14ac:dyDescent="0.2">
      <c r="A56" s="50" t="s">
        <v>3258</v>
      </c>
      <c r="B56" s="50" t="s">
        <v>2769</v>
      </c>
      <c r="C56" s="50" t="s">
        <v>3252</v>
      </c>
      <c r="D56" s="50" t="s">
        <v>3253</v>
      </c>
      <c r="E56" s="50" t="s">
        <v>3254</v>
      </c>
      <c r="F56" s="50" t="s">
        <v>3255</v>
      </c>
      <c r="G56" s="50" t="s">
        <v>347</v>
      </c>
      <c r="H56" s="50" t="s">
        <v>3259</v>
      </c>
      <c r="I56" s="50"/>
      <c r="J56" s="50" t="s">
        <v>3256</v>
      </c>
      <c r="K56" s="50" t="s">
        <v>3257</v>
      </c>
    </row>
    <row r="57" spans="1:11" ht="10.25" x14ac:dyDescent="0.2">
      <c r="A57" s="24" t="s">
        <v>3260</v>
      </c>
      <c r="B57" s="24" t="s">
        <v>2769</v>
      </c>
      <c r="C57" s="24" t="s">
        <v>357</v>
      </c>
      <c r="D57" s="24" t="s">
        <v>354</v>
      </c>
      <c r="E57" s="24" t="s">
        <v>358</v>
      </c>
      <c r="F57" s="24" t="s">
        <v>359</v>
      </c>
      <c r="G57" s="24" t="s">
        <v>355</v>
      </c>
      <c r="H57" s="24" t="s">
        <v>20</v>
      </c>
    </row>
    <row r="58" spans="1:11" ht="10.25" x14ac:dyDescent="0.2">
      <c r="A58" s="24" t="s">
        <v>3224</v>
      </c>
      <c r="B58" s="24" t="s">
        <v>2769</v>
      </c>
      <c r="C58" s="24" t="s">
        <v>364</v>
      </c>
      <c r="D58" s="24" t="s">
        <v>361</v>
      </c>
      <c r="E58" s="24" t="s">
        <v>365</v>
      </c>
      <c r="F58" s="24" t="s">
        <v>366</v>
      </c>
      <c r="G58" s="24" t="s">
        <v>367</v>
      </c>
      <c r="H58" s="24" t="s">
        <v>2602</v>
      </c>
    </row>
    <row r="59" spans="1:11" ht="10.25" x14ac:dyDescent="0.2">
      <c r="A59" s="24" t="s">
        <v>3455</v>
      </c>
      <c r="B59" s="24" t="s">
        <v>2581</v>
      </c>
      <c r="C59" s="24" t="s">
        <v>371</v>
      </c>
      <c r="D59" s="24" t="s">
        <v>368</v>
      </c>
      <c r="E59" s="24" t="s">
        <v>372</v>
      </c>
      <c r="F59" s="24" t="s">
        <v>373</v>
      </c>
      <c r="G59" s="24" t="s">
        <v>374</v>
      </c>
      <c r="H59" s="24" t="s">
        <v>2599</v>
      </c>
      <c r="I59" s="24" t="s">
        <v>3456</v>
      </c>
      <c r="J59" s="24" t="s">
        <v>3457</v>
      </c>
      <c r="K59" s="24" t="s">
        <v>3458</v>
      </c>
    </row>
    <row r="60" spans="1:11" ht="10.25" x14ac:dyDescent="0.2">
      <c r="A60" s="24" t="s">
        <v>2705</v>
      </c>
      <c r="B60" s="24" t="s">
        <v>2581</v>
      </c>
      <c r="C60" s="24" t="s">
        <v>378</v>
      </c>
      <c r="D60" s="24" t="s">
        <v>375</v>
      </c>
      <c r="E60" s="24" t="s">
        <v>379</v>
      </c>
      <c r="F60" s="24" t="s">
        <v>380</v>
      </c>
      <c r="G60" s="24" t="s">
        <v>376</v>
      </c>
      <c r="H60" s="24" t="s">
        <v>2582</v>
      </c>
      <c r="J60" s="24" t="s">
        <v>2706</v>
      </c>
      <c r="K60" s="24" t="s">
        <v>2707</v>
      </c>
    </row>
    <row r="61" spans="1:11" ht="10.25" x14ac:dyDescent="0.2">
      <c r="A61" s="24" t="s">
        <v>3106</v>
      </c>
      <c r="B61" s="24" t="s">
        <v>2581</v>
      </c>
      <c r="C61" s="24" t="s">
        <v>384</v>
      </c>
      <c r="D61" s="24" t="s">
        <v>381</v>
      </c>
      <c r="E61" s="24" t="s">
        <v>385</v>
      </c>
      <c r="F61" s="24" t="s">
        <v>386</v>
      </c>
      <c r="G61" s="24" t="s">
        <v>382</v>
      </c>
      <c r="H61" s="24" t="s">
        <v>2827</v>
      </c>
    </row>
    <row r="62" spans="1:11" ht="10.25" x14ac:dyDescent="0.2">
      <c r="A62" s="24" t="s">
        <v>2731</v>
      </c>
      <c r="B62" s="24" t="s">
        <v>2581</v>
      </c>
      <c r="C62" s="24" t="s">
        <v>390</v>
      </c>
      <c r="D62" s="24" t="s">
        <v>387</v>
      </c>
      <c r="E62" s="24" t="s">
        <v>391</v>
      </c>
      <c r="F62" s="24" t="s">
        <v>392</v>
      </c>
      <c r="G62" s="24" t="s">
        <v>393</v>
      </c>
      <c r="H62" s="24" t="s">
        <v>2582</v>
      </c>
    </row>
    <row r="63" spans="1:11" ht="10.25" x14ac:dyDescent="0.2">
      <c r="A63" s="24" t="s">
        <v>3410</v>
      </c>
      <c r="B63" s="24" t="s">
        <v>2581</v>
      </c>
      <c r="C63" s="24" t="s">
        <v>397</v>
      </c>
      <c r="D63" s="24" t="s">
        <v>394</v>
      </c>
      <c r="E63" s="24" t="s">
        <v>398</v>
      </c>
      <c r="F63" s="24" t="s">
        <v>399</v>
      </c>
      <c r="G63" s="24" t="s">
        <v>400</v>
      </c>
      <c r="H63" s="24" t="s">
        <v>2599</v>
      </c>
      <c r="I63" s="24" t="s">
        <v>3411</v>
      </c>
    </row>
    <row r="64" spans="1:11" ht="10.25" x14ac:dyDescent="0.2">
      <c r="A64" s="24" t="s">
        <v>3078</v>
      </c>
      <c r="B64" s="24" t="s">
        <v>2581</v>
      </c>
      <c r="C64" s="24" t="s">
        <v>403</v>
      </c>
      <c r="D64" s="24" t="s">
        <v>401</v>
      </c>
      <c r="E64" s="24" t="s">
        <v>404</v>
      </c>
      <c r="F64" s="24" t="s">
        <v>405</v>
      </c>
      <c r="G64" s="24" t="s">
        <v>400</v>
      </c>
      <c r="H64" s="24" t="s">
        <v>2599</v>
      </c>
      <c r="I64" s="24" t="s">
        <v>3079</v>
      </c>
      <c r="J64" s="24" t="s">
        <v>3080</v>
      </c>
      <c r="K64" s="24" t="s">
        <v>3081</v>
      </c>
    </row>
    <row r="65" spans="1:11" ht="10.25" x14ac:dyDescent="0.2">
      <c r="A65" s="24" t="s">
        <v>2843</v>
      </c>
      <c r="B65" s="24" t="s">
        <v>2581</v>
      </c>
      <c r="C65" s="24" t="s">
        <v>409</v>
      </c>
      <c r="D65" s="24" t="s">
        <v>406</v>
      </c>
      <c r="E65" s="24" t="s">
        <v>410</v>
      </c>
      <c r="F65" s="24" t="s">
        <v>411</v>
      </c>
      <c r="G65" s="24" t="s">
        <v>240</v>
      </c>
      <c r="H65" s="24" t="s">
        <v>2827</v>
      </c>
    </row>
    <row r="66" spans="1:11" ht="10.25" x14ac:dyDescent="0.2">
      <c r="A66" s="24" t="s">
        <v>3356</v>
      </c>
      <c r="B66" s="24" t="s">
        <v>2581</v>
      </c>
      <c r="C66" s="24" t="s">
        <v>415</v>
      </c>
      <c r="D66" s="24" t="s">
        <v>412</v>
      </c>
      <c r="E66" s="24" t="s">
        <v>416</v>
      </c>
      <c r="F66" s="24" t="s">
        <v>417</v>
      </c>
      <c r="G66" s="24" t="s">
        <v>154</v>
      </c>
      <c r="H66" s="24" t="s">
        <v>2599</v>
      </c>
      <c r="I66" s="24" t="s">
        <v>3357</v>
      </c>
    </row>
    <row r="67" spans="1:11" ht="10.25" x14ac:dyDescent="0.2">
      <c r="A67" s="24" t="s">
        <v>3154</v>
      </c>
      <c r="B67" s="24" t="s">
        <v>2581</v>
      </c>
      <c r="C67" s="24" t="s">
        <v>421</v>
      </c>
      <c r="D67" s="24" t="s">
        <v>418</v>
      </c>
      <c r="E67" s="24" t="s">
        <v>422</v>
      </c>
      <c r="F67" s="24" t="s">
        <v>423</v>
      </c>
      <c r="G67" s="24" t="s">
        <v>198</v>
      </c>
      <c r="H67" s="24" t="s">
        <v>2599</v>
      </c>
      <c r="I67" s="24" t="s">
        <v>2603</v>
      </c>
      <c r="J67" s="24" t="s">
        <v>3155</v>
      </c>
      <c r="K67" s="24" t="s">
        <v>3156</v>
      </c>
    </row>
    <row r="68" spans="1:11" ht="10.25" x14ac:dyDescent="0.2">
      <c r="A68" s="24" t="s">
        <v>3210</v>
      </c>
      <c r="B68" s="24" t="s">
        <v>2581</v>
      </c>
      <c r="C68" s="24" t="s">
        <v>427</v>
      </c>
      <c r="D68" s="24" t="s">
        <v>424</v>
      </c>
      <c r="E68" s="24" t="s">
        <v>428</v>
      </c>
      <c r="F68" s="24" t="s">
        <v>429</v>
      </c>
      <c r="G68" s="24" t="s">
        <v>177</v>
      </c>
      <c r="H68" s="24" t="s">
        <v>2599</v>
      </c>
      <c r="I68" s="24" t="s">
        <v>2603</v>
      </c>
      <c r="J68" s="24" t="s">
        <v>3211</v>
      </c>
      <c r="K68" s="24" t="s">
        <v>3212</v>
      </c>
    </row>
    <row r="69" spans="1:11" ht="10.25" x14ac:dyDescent="0.2">
      <c r="A69" s="24" t="s">
        <v>3195</v>
      </c>
      <c r="B69" s="24" t="s">
        <v>2581</v>
      </c>
      <c r="C69" s="24" t="s">
        <v>432</v>
      </c>
      <c r="D69" s="24" t="s">
        <v>430</v>
      </c>
      <c r="E69" s="24" t="s">
        <v>433</v>
      </c>
      <c r="F69" s="24" t="s">
        <v>434</v>
      </c>
      <c r="G69" s="24" t="s">
        <v>257</v>
      </c>
      <c r="H69" s="24" t="s">
        <v>2599</v>
      </c>
      <c r="I69" s="24" t="s">
        <v>3196</v>
      </c>
      <c r="J69" s="24" t="s">
        <v>3197</v>
      </c>
      <c r="K69" s="24" t="s">
        <v>3198</v>
      </c>
    </row>
    <row r="70" spans="1:11" ht="10.25" x14ac:dyDescent="0.2">
      <c r="A70" s="24" t="s">
        <v>3498</v>
      </c>
      <c r="B70" s="24" t="s">
        <v>2581</v>
      </c>
      <c r="C70" s="24" t="s">
        <v>438</v>
      </c>
      <c r="D70" s="24" t="s">
        <v>435</v>
      </c>
      <c r="E70" s="24" t="s">
        <v>439</v>
      </c>
      <c r="F70" s="24" t="s">
        <v>440</v>
      </c>
      <c r="G70" s="24" t="s">
        <v>436</v>
      </c>
      <c r="H70" s="24" t="s">
        <v>2607</v>
      </c>
      <c r="I70" s="24" t="s">
        <v>3499</v>
      </c>
      <c r="J70" s="24" t="s">
        <v>3500</v>
      </c>
      <c r="K70" s="24" t="s">
        <v>3501</v>
      </c>
    </row>
    <row r="71" spans="1:11" ht="10.25" x14ac:dyDescent="0.2">
      <c r="A71" s="24" t="s">
        <v>3098</v>
      </c>
      <c r="B71" s="24" t="s">
        <v>2581</v>
      </c>
      <c r="C71" s="24" t="s">
        <v>445</v>
      </c>
      <c r="D71" s="24" t="s">
        <v>441</v>
      </c>
      <c r="E71" s="24" t="s">
        <v>446</v>
      </c>
      <c r="F71" s="24" t="s">
        <v>447</v>
      </c>
      <c r="G71" s="24" t="s">
        <v>247</v>
      </c>
      <c r="H71" s="24" t="s">
        <v>2599</v>
      </c>
      <c r="I71" s="24" t="s">
        <v>2603</v>
      </c>
      <c r="J71" s="24" t="s">
        <v>3099</v>
      </c>
      <c r="K71" s="24" t="s">
        <v>3100</v>
      </c>
    </row>
    <row r="72" spans="1:11" ht="10.25" x14ac:dyDescent="0.2">
      <c r="A72" s="24" t="s">
        <v>3101</v>
      </c>
      <c r="B72" s="24" t="s">
        <v>2581</v>
      </c>
      <c r="C72" s="24" t="s">
        <v>445</v>
      </c>
      <c r="D72" s="24" t="s">
        <v>448</v>
      </c>
      <c r="E72" s="24" t="s">
        <v>446</v>
      </c>
      <c r="F72" s="24" t="s">
        <v>447</v>
      </c>
      <c r="G72" s="24" t="s">
        <v>247</v>
      </c>
      <c r="H72" s="24" t="s">
        <v>2599</v>
      </c>
      <c r="I72" s="24" t="s">
        <v>2603</v>
      </c>
      <c r="J72" s="24" t="s">
        <v>3102</v>
      </c>
      <c r="K72" s="24" t="s">
        <v>3103</v>
      </c>
    </row>
    <row r="73" spans="1:11" ht="10.25" x14ac:dyDescent="0.2">
      <c r="A73" s="24" t="s">
        <v>3306</v>
      </c>
      <c r="B73" s="24" t="s">
        <v>2581</v>
      </c>
      <c r="C73" s="24" t="s">
        <v>455</v>
      </c>
      <c r="D73" s="24" t="s">
        <v>452</v>
      </c>
      <c r="E73" s="24" t="s">
        <v>456</v>
      </c>
      <c r="F73" s="24" t="s">
        <v>457</v>
      </c>
      <c r="G73" s="24" t="s">
        <v>458</v>
      </c>
      <c r="H73" s="24" t="s">
        <v>2607</v>
      </c>
      <c r="I73" s="24" t="s">
        <v>2840</v>
      </c>
      <c r="J73" s="24" t="s">
        <v>3307</v>
      </c>
      <c r="K73" s="24" t="s">
        <v>3308</v>
      </c>
    </row>
    <row r="74" spans="1:11" ht="10.25" x14ac:dyDescent="0.2">
      <c r="A74" s="24" t="s">
        <v>3430</v>
      </c>
      <c r="B74" s="24" t="s">
        <v>2581</v>
      </c>
      <c r="C74" s="24" t="s">
        <v>462</v>
      </c>
      <c r="D74" s="24" t="s">
        <v>459</v>
      </c>
      <c r="E74" s="24" t="s">
        <v>463</v>
      </c>
      <c r="F74" s="24" t="s">
        <v>464</v>
      </c>
      <c r="G74" s="24" t="s">
        <v>465</v>
      </c>
      <c r="H74" s="24" t="s">
        <v>2599</v>
      </c>
      <c r="I74" s="24" t="s">
        <v>3431</v>
      </c>
      <c r="J74" s="24" t="s">
        <v>3432</v>
      </c>
      <c r="K74" s="24" t="s">
        <v>3433</v>
      </c>
    </row>
    <row r="75" spans="1:11" ht="10.25" x14ac:dyDescent="0.2">
      <c r="A75" s="24" t="s">
        <v>3412</v>
      </c>
      <c r="B75" s="24" t="s">
        <v>2581</v>
      </c>
      <c r="C75" s="24" t="s">
        <v>469</v>
      </c>
      <c r="D75" s="24" t="s">
        <v>466</v>
      </c>
      <c r="E75" s="24" t="s">
        <v>3413</v>
      </c>
      <c r="F75" s="24" t="s">
        <v>3414</v>
      </c>
      <c r="G75" s="24" t="s">
        <v>3415</v>
      </c>
      <c r="H75" s="24" t="s">
        <v>3416</v>
      </c>
      <c r="I75" s="24" t="s">
        <v>3417</v>
      </c>
    </row>
    <row r="76" spans="1:11" ht="10.25" x14ac:dyDescent="0.2">
      <c r="A76" s="24" t="s">
        <v>3130</v>
      </c>
      <c r="B76" s="24" t="s">
        <v>2581</v>
      </c>
      <c r="C76" s="24" t="s">
        <v>3131</v>
      </c>
      <c r="D76" s="24" t="s">
        <v>2337</v>
      </c>
      <c r="E76" s="24" t="s">
        <v>3132</v>
      </c>
      <c r="F76" s="24" t="s">
        <v>3133</v>
      </c>
      <c r="G76" s="24" t="s">
        <v>247</v>
      </c>
      <c r="H76" s="24" t="s">
        <v>20</v>
      </c>
      <c r="J76" s="24" t="s">
        <v>3134</v>
      </c>
      <c r="K76" s="24" t="s">
        <v>3135</v>
      </c>
    </row>
    <row r="77" spans="1:11" ht="10.25" x14ac:dyDescent="0.2">
      <c r="A77" s="24" t="s">
        <v>2801</v>
      </c>
      <c r="B77" s="24" t="s">
        <v>2581</v>
      </c>
      <c r="C77" s="24" t="s">
        <v>482</v>
      </c>
      <c r="D77" s="24" t="s">
        <v>479</v>
      </c>
      <c r="E77" s="24" t="s">
        <v>483</v>
      </c>
      <c r="F77" s="24" t="s">
        <v>484</v>
      </c>
      <c r="G77" s="24" t="s">
        <v>198</v>
      </c>
      <c r="H77" s="24" t="s">
        <v>2599</v>
      </c>
      <c r="I77" s="24" t="s">
        <v>2802</v>
      </c>
      <c r="J77" s="24" t="s">
        <v>2803</v>
      </c>
      <c r="K77" s="24" t="s">
        <v>2804</v>
      </c>
    </row>
    <row r="78" spans="1:11" ht="10.25" x14ac:dyDescent="0.2">
      <c r="A78" s="24" t="s">
        <v>3592</v>
      </c>
      <c r="B78" s="24" t="s">
        <v>2581</v>
      </c>
      <c r="C78" s="24" t="s">
        <v>567</v>
      </c>
      <c r="D78" s="24" t="s">
        <v>485</v>
      </c>
      <c r="E78" s="24" t="s">
        <v>488</v>
      </c>
      <c r="F78" s="24" t="s">
        <v>489</v>
      </c>
      <c r="G78" s="24" t="s">
        <v>198</v>
      </c>
      <c r="H78" s="24" t="s">
        <v>20</v>
      </c>
      <c r="J78" s="24" t="s">
        <v>3593</v>
      </c>
      <c r="K78" s="24" t="s">
        <v>3594</v>
      </c>
    </row>
    <row r="79" spans="1:11" ht="10.25" x14ac:dyDescent="0.2">
      <c r="A79" s="24" t="s">
        <v>3328</v>
      </c>
      <c r="B79" s="24" t="s">
        <v>2581</v>
      </c>
      <c r="C79" s="24" t="s">
        <v>493</v>
      </c>
      <c r="D79" s="24" t="s">
        <v>3329</v>
      </c>
      <c r="E79" s="24" t="s">
        <v>494</v>
      </c>
      <c r="F79" s="24" t="s">
        <v>495</v>
      </c>
      <c r="G79" s="24" t="s">
        <v>491</v>
      </c>
      <c r="H79" s="24" t="s">
        <v>20</v>
      </c>
      <c r="J79" s="24" t="s">
        <v>3330</v>
      </c>
      <c r="K79" s="24" t="s">
        <v>3331</v>
      </c>
    </row>
    <row r="80" spans="1:11" ht="10.25" x14ac:dyDescent="0.2">
      <c r="A80" s="24" t="s">
        <v>3014</v>
      </c>
      <c r="B80" s="24" t="s">
        <v>2581</v>
      </c>
      <c r="C80" s="24" t="s">
        <v>499</v>
      </c>
      <c r="D80" s="24" t="s">
        <v>3015</v>
      </c>
      <c r="E80" s="24" t="s">
        <v>500</v>
      </c>
      <c r="F80" s="24" t="s">
        <v>3016</v>
      </c>
      <c r="G80" s="24" t="s">
        <v>497</v>
      </c>
      <c r="H80" s="24" t="s">
        <v>2607</v>
      </c>
      <c r="I80" s="24" t="s">
        <v>2840</v>
      </c>
      <c r="J80" s="24" t="s">
        <v>3017</v>
      </c>
      <c r="K80" s="24" t="s">
        <v>3018</v>
      </c>
    </row>
    <row r="81" spans="1:11" ht="10.25" x14ac:dyDescent="0.2">
      <c r="A81" s="24" t="s">
        <v>3565</v>
      </c>
      <c r="B81" s="24" t="s">
        <v>2581</v>
      </c>
      <c r="C81" s="24" t="s">
        <v>505</v>
      </c>
      <c r="D81" s="24" t="s">
        <v>3566</v>
      </c>
      <c r="E81" s="24" t="s">
        <v>506</v>
      </c>
      <c r="F81" s="24" t="s">
        <v>507</v>
      </c>
      <c r="G81" s="24" t="s">
        <v>508</v>
      </c>
      <c r="H81" s="24" t="s">
        <v>2607</v>
      </c>
      <c r="I81" s="24" t="s">
        <v>2840</v>
      </c>
      <c r="J81" s="24" t="s">
        <v>3567</v>
      </c>
      <c r="K81" s="24" t="s">
        <v>3568</v>
      </c>
    </row>
    <row r="82" spans="1:11" ht="10.25" x14ac:dyDescent="0.2">
      <c r="A82" s="24" t="s">
        <v>2917</v>
      </c>
      <c r="B82" s="24" t="s">
        <v>2581</v>
      </c>
      <c r="C82" s="24" t="s">
        <v>512</v>
      </c>
      <c r="D82" s="24" t="s">
        <v>2918</v>
      </c>
      <c r="E82" s="24" t="s">
        <v>513</v>
      </c>
      <c r="F82" s="24" t="s">
        <v>514</v>
      </c>
      <c r="G82" s="24" t="s">
        <v>515</v>
      </c>
      <c r="H82" s="24" t="s">
        <v>2607</v>
      </c>
      <c r="J82" s="24" t="s">
        <v>2919</v>
      </c>
      <c r="K82" s="24" t="s">
        <v>2920</v>
      </c>
    </row>
    <row r="83" spans="1:11" ht="10.25" x14ac:dyDescent="0.2">
      <c r="A83" s="24" t="s">
        <v>2698</v>
      </c>
      <c r="B83" s="24" t="s">
        <v>2581</v>
      </c>
      <c r="C83" s="24" t="s">
        <v>519</v>
      </c>
      <c r="D83" s="24" t="s">
        <v>2699</v>
      </c>
      <c r="E83" s="24" t="s">
        <v>520</v>
      </c>
      <c r="F83" s="24" t="s">
        <v>521</v>
      </c>
      <c r="G83" s="24" t="s">
        <v>522</v>
      </c>
      <c r="H83" s="24" t="s">
        <v>2607</v>
      </c>
      <c r="J83" s="24" t="s">
        <v>2700</v>
      </c>
      <c r="K83" s="24" t="s">
        <v>2701</v>
      </c>
    </row>
    <row r="84" spans="1:11" ht="10.25" x14ac:dyDescent="0.2">
      <c r="A84" s="24" t="s">
        <v>3034</v>
      </c>
      <c r="B84" s="24" t="s">
        <v>2581</v>
      </c>
      <c r="C84" s="24" t="s">
        <v>526</v>
      </c>
      <c r="D84" s="24" t="s">
        <v>3035</v>
      </c>
      <c r="E84" s="24" t="s">
        <v>527</v>
      </c>
      <c r="F84" s="24" t="s">
        <v>528</v>
      </c>
      <c r="G84" s="24" t="s">
        <v>529</v>
      </c>
      <c r="H84" s="24" t="s">
        <v>2607</v>
      </c>
      <c r="I84" s="24" t="s">
        <v>2840</v>
      </c>
      <c r="J84" s="24" t="s">
        <v>3036</v>
      </c>
      <c r="K84" s="24" t="s">
        <v>3037</v>
      </c>
    </row>
    <row r="85" spans="1:11" ht="10.25" x14ac:dyDescent="0.2">
      <c r="A85" s="24" t="s">
        <v>2860</v>
      </c>
      <c r="B85" s="24" t="s">
        <v>2581</v>
      </c>
      <c r="C85" s="24" t="s">
        <v>533</v>
      </c>
      <c r="D85" s="24" t="s">
        <v>2861</v>
      </c>
      <c r="E85" s="24" t="s">
        <v>534</v>
      </c>
      <c r="F85" s="24" t="s">
        <v>535</v>
      </c>
      <c r="G85" s="24" t="s">
        <v>536</v>
      </c>
      <c r="H85" s="24" t="s">
        <v>2607</v>
      </c>
      <c r="J85" s="24" t="s">
        <v>2862</v>
      </c>
      <c r="K85" s="24" t="s">
        <v>2863</v>
      </c>
    </row>
    <row r="86" spans="1:11" ht="10.25" x14ac:dyDescent="0.2">
      <c r="A86" s="24" t="s">
        <v>2744</v>
      </c>
      <c r="B86" s="24" t="s">
        <v>2581</v>
      </c>
      <c r="C86" s="26" t="s">
        <v>540</v>
      </c>
      <c r="D86" s="24" t="s">
        <v>2745</v>
      </c>
      <c r="E86" s="24" t="s">
        <v>541</v>
      </c>
      <c r="F86" s="24" t="s">
        <v>542</v>
      </c>
      <c r="G86" s="24" t="s">
        <v>538</v>
      </c>
      <c r="H86" s="24" t="s">
        <v>2607</v>
      </c>
      <c r="J86" s="24" t="s">
        <v>2746</v>
      </c>
      <c r="K86" s="24" t="s">
        <v>2747</v>
      </c>
    </row>
    <row r="87" spans="1:11" ht="10.25" x14ac:dyDescent="0.2">
      <c r="A87" s="24" t="s">
        <v>2960</v>
      </c>
      <c r="B87" s="24" t="s">
        <v>2581</v>
      </c>
      <c r="C87" s="24" t="s">
        <v>546</v>
      </c>
      <c r="D87" s="24" t="s">
        <v>2961</v>
      </c>
      <c r="E87" s="24" t="s">
        <v>2962</v>
      </c>
      <c r="F87" s="24" t="s">
        <v>2963</v>
      </c>
      <c r="G87" s="24" t="s">
        <v>549</v>
      </c>
      <c r="H87" s="24" t="s">
        <v>2582</v>
      </c>
      <c r="J87" s="24" t="s">
        <v>2964</v>
      </c>
      <c r="K87" s="24" t="s">
        <v>2965</v>
      </c>
    </row>
    <row r="88" spans="1:11" ht="10.25" x14ac:dyDescent="0.2">
      <c r="A88" s="24" t="s">
        <v>3082</v>
      </c>
      <c r="B88" s="24" t="s">
        <v>2581</v>
      </c>
      <c r="C88" s="24" t="s">
        <v>3083</v>
      </c>
      <c r="D88" s="24" t="s">
        <v>3084</v>
      </c>
      <c r="E88" s="24" t="s">
        <v>554</v>
      </c>
      <c r="F88" s="24" t="s">
        <v>555</v>
      </c>
      <c r="G88" s="24" t="s">
        <v>556</v>
      </c>
      <c r="H88" s="24" t="s">
        <v>2827</v>
      </c>
      <c r="I88" s="24" t="s">
        <v>3046</v>
      </c>
      <c r="J88" s="24" t="s">
        <v>3085</v>
      </c>
      <c r="K88" s="24" t="s">
        <v>3086</v>
      </c>
    </row>
    <row r="89" spans="1:11" ht="10.25" x14ac:dyDescent="0.2">
      <c r="A89" s="24" t="s">
        <v>2913</v>
      </c>
      <c r="B89" s="24" t="s">
        <v>2581</v>
      </c>
      <c r="C89" s="24" t="s">
        <v>560</v>
      </c>
      <c r="D89" s="24" t="s">
        <v>2914</v>
      </c>
      <c r="E89" s="24" t="s">
        <v>561</v>
      </c>
      <c r="F89" s="24" t="s">
        <v>562</v>
      </c>
      <c r="G89" s="24" t="s">
        <v>558</v>
      </c>
      <c r="H89" s="24" t="s">
        <v>2582</v>
      </c>
      <c r="J89" s="24" t="s">
        <v>2915</v>
      </c>
      <c r="K89" s="24" t="s">
        <v>2916</v>
      </c>
    </row>
    <row r="90" spans="1:11" ht="10.25" x14ac:dyDescent="0.2">
      <c r="A90" s="24" t="s">
        <v>3604</v>
      </c>
      <c r="B90" s="24" t="s">
        <v>2581</v>
      </c>
      <c r="C90" s="24" t="s">
        <v>567</v>
      </c>
      <c r="D90" s="24" t="s">
        <v>564</v>
      </c>
      <c r="E90" s="24" t="s">
        <v>568</v>
      </c>
      <c r="F90" s="24" t="s">
        <v>569</v>
      </c>
      <c r="G90" s="24" t="s">
        <v>570</v>
      </c>
      <c r="H90" s="24" t="s">
        <v>20</v>
      </c>
      <c r="J90" s="24" t="s">
        <v>3605</v>
      </c>
      <c r="K90" s="24" t="s">
        <v>3606</v>
      </c>
    </row>
    <row r="91" spans="1:11" ht="10.25" x14ac:dyDescent="0.2">
      <c r="A91" s="24" t="s">
        <v>3009</v>
      </c>
      <c r="B91" s="24" t="s">
        <v>2581</v>
      </c>
      <c r="C91" s="24" t="s">
        <v>574</v>
      </c>
      <c r="D91" s="24" t="s">
        <v>3010</v>
      </c>
      <c r="E91" s="24" t="s">
        <v>575</v>
      </c>
      <c r="F91" s="24" t="s">
        <v>576</v>
      </c>
      <c r="G91" s="24" t="s">
        <v>572</v>
      </c>
      <c r="H91" s="24" t="s">
        <v>2607</v>
      </c>
      <c r="I91" s="24" t="s">
        <v>3011</v>
      </c>
      <c r="J91" s="24" t="s">
        <v>3012</v>
      </c>
      <c r="K91" s="24" t="s">
        <v>3013</v>
      </c>
    </row>
    <row r="92" spans="1:11" ht="10.25" x14ac:dyDescent="0.2">
      <c r="A92" s="24" t="s">
        <v>3607</v>
      </c>
      <c r="B92" s="24" t="s">
        <v>2581</v>
      </c>
      <c r="C92" s="24" t="s">
        <v>567</v>
      </c>
      <c r="D92" s="24" t="s">
        <v>578</v>
      </c>
      <c r="E92" s="24" t="s">
        <v>581</v>
      </c>
      <c r="F92" s="24" t="s">
        <v>582</v>
      </c>
      <c r="G92" s="24" t="s">
        <v>583</v>
      </c>
      <c r="H92" s="24" t="s">
        <v>20</v>
      </c>
      <c r="J92" s="24" t="s">
        <v>3608</v>
      </c>
      <c r="K92" s="24" t="s">
        <v>3609</v>
      </c>
    </row>
    <row r="93" spans="1:11" ht="10.25" x14ac:dyDescent="0.2">
      <c r="A93" s="24" t="s">
        <v>3746</v>
      </c>
      <c r="B93" s="24" t="s">
        <v>2981</v>
      </c>
      <c r="D93" s="24" t="s">
        <v>3747</v>
      </c>
      <c r="E93" s="24" t="s">
        <v>3748</v>
      </c>
      <c r="F93" s="24" t="s">
        <v>501</v>
      </c>
      <c r="G93" s="24" t="s">
        <v>497</v>
      </c>
      <c r="H93" s="24" t="s">
        <v>20</v>
      </c>
    </row>
    <row r="94" spans="1:11" ht="10.25" x14ac:dyDescent="0.2">
      <c r="A94" s="24" t="s">
        <v>3610</v>
      </c>
      <c r="B94" s="24" t="s">
        <v>2581</v>
      </c>
      <c r="C94" s="24" t="s">
        <v>567</v>
      </c>
      <c r="D94" s="24" t="s">
        <v>585</v>
      </c>
      <c r="E94" s="24" t="s">
        <v>587</v>
      </c>
      <c r="F94" s="24" t="s">
        <v>588</v>
      </c>
      <c r="G94" s="24" t="s">
        <v>589</v>
      </c>
      <c r="H94" s="24" t="s">
        <v>20</v>
      </c>
      <c r="J94" s="24" t="s">
        <v>3611</v>
      </c>
      <c r="K94" s="24" t="s">
        <v>3612</v>
      </c>
    </row>
    <row r="95" spans="1:11" ht="10.25" x14ac:dyDescent="0.2">
      <c r="A95" s="24" t="s">
        <v>3601</v>
      </c>
      <c r="B95" s="24" t="s">
        <v>2581</v>
      </c>
      <c r="C95" s="24" t="s">
        <v>567</v>
      </c>
      <c r="D95" s="24" t="s">
        <v>591</v>
      </c>
      <c r="E95" s="24" t="s">
        <v>594</v>
      </c>
      <c r="F95" s="24" t="s">
        <v>595</v>
      </c>
      <c r="G95" s="24" t="s">
        <v>596</v>
      </c>
      <c r="H95" s="24" t="s">
        <v>20</v>
      </c>
      <c r="J95" s="24" t="s">
        <v>3602</v>
      </c>
      <c r="K95" s="24" t="s">
        <v>3603</v>
      </c>
    </row>
    <row r="96" spans="1:11" ht="10.25" x14ac:dyDescent="0.2">
      <c r="A96" s="24" t="s">
        <v>2712</v>
      </c>
      <c r="B96" s="24" t="s">
        <v>2581</v>
      </c>
      <c r="C96" s="24" t="s">
        <v>600</v>
      </c>
      <c r="D96" s="24" t="s">
        <v>597</v>
      </c>
      <c r="E96" s="24" t="s">
        <v>601</v>
      </c>
      <c r="F96" s="24" t="s">
        <v>602</v>
      </c>
      <c r="G96" s="24" t="s">
        <v>603</v>
      </c>
      <c r="H96" s="24" t="s">
        <v>2582</v>
      </c>
      <c r="J96" s="24" t="s">
        <v>2713</v>
      </c>
      <c r="K96" s="24" t="s">
        <v>2714</v>
      </c>
    </row>
    <row r="97" spans="1:11" ht="10.25" x14ac:dyDescent="0.2">
      <c r="A97" s="24" t="s">
        <v>3391</v>
      </c>
      <c r="B97" s="24" t="s">
        <v>2581</v>
      </c>
      <c r="C97" s="24" t="s">
        <v>3392</v>
      </c>
      <c r="D97" s="24" t="s">
        <v>604</v>
      </c>
      <c r="E97" s="24" t="s">
        <v>3393</v>
      </c>
      <c r="F97" s="24" t="s">
        <v>609</v>
      </c>
      <c r="G97" s="24" t="s">
        <v>536</v>
      </c>
      <c r="H97" s="50" t="s">
        <v>3089</v>
      </c>
      <c r="J97" s="24" t="s">
        <v>3394</v>
      </c>
      <c r="K97" s="24" t="s">
        <v>3395</v>
      </c>
    </row>
    <row r="98" spans="1:11" ht="10.25" x14ac:dyDescent="0.2">
      <c r="A98" s="24" t="s">
        <v>2708</v>
      </c>
      <c r="B98" s="24" t="s">
        <v>2581</v>
      </c>
      <c r="C98" s="24" t="s">
        <v>2709</v>
      </c>
      <c r="D98" s="24" t="s">
        <v>610</v>
      </c>
      <c r="E98" s="24" t="s">
        <v>614</v>
      </c>
      <c r="F98" s="24" t="s">
        <v>615</v>
      </c>
      <c r="G98" s="24" t="s">
        <v>611</v>
      </c>
      <c r="H98" s="24" t="s">
        <v>2599</v>
      </c>
      <c r="I98" s="24" t="s">
        <v>2710</v>
      </c>
    </row>
    <row r="99" spans="1:11" ht="10.25" x14ac:dyDescent="0.2">
      <c r="A99" s="24" t="s">
        <v>3302</v>
      </c>
      <c r="B99" s="24" t="s">
        <v>2581</v>
      </c>
      <c r="C99" s="24" t="s">
        <v>619</v>
      </c>
      <c r="D99" s="24" t="s">
        <v>616</v>
      </c>
      <c r="E99" s="24" t="s">
        <v>620</v>
      </c>
      <c r="F99" s="24" t="s">
        <v>621</v>
      </c>
      <c r="G99" s="24" t="s">
        <v>622</v>
      </c>
      <c r="H99" s="24" t="s">
        <v>2599</v>
      </c>
      <c r="I99" s="24" t="s">
        <v>3303</v>
      </c>
      <c r="J99" s="24" t="s">
        <v>3304</v>
      </c>
      <c r="K99" s="24" t="s">
        <v>3305</v>
      </c>
    </row>
    <row r="100" spans="1:11" ht="10.25" x14ac:dyDescent="0.2">
      <c r="A100" s="24" t="s">
        <v>3527</v>
      </c>
      <c r="B100" s="24" t="s">
        <v>2581</v>
      </c>
      <c r="C100" s="24" t="s">
        <v>626</v>
      </c>
      <c r="D100" s="24" t="s">
        <v>623</v>
      </c>
      <c r="E100" s="24" t="s">
        <v>627</v>
      </c>
      <c r="F100" s="24" t="s">
        <v>628</v>
      </c>
      <c r="G100" s="24" t="s">
        <v>629</v>
      </c>
      <c r="H100" s="24" t="s">
        <v>2599</v>
      </c>
      <c r="I100" s="24" t="s">
        <v>3528</v>
      </c>
      <c r="J100" s="24" t="s">
        <v>3529</v>
      </c>
      <c r="K100" s="24" t="s">
        <v>3530</v>
      </c>
    </row>
    <row r="101" spans="1:11" ht="10.25" x14ac:dyDescent="0.2">
      <c r="A101" s="24" t="s">
        <v>3506</v>
      </c>
      <c r="B101" s="24" t="s">
        <v>2581</v>
      </c>
      <c r="C101" s="24" t="s">
        <v>633</v>
      </c>
      <c r="D101" s="24" t="s">
        <v>630</v>
      </c>
      <c r="E101" s="24" t="s">
        <v>634</v>
      </c>
      <c r="F101" s="24" t="s">
        <v>635</v>
      </c>
      <c r="G101" s="24" t="s">
        <v>636</v>
      </c>
      <c r="H101" s="24" t="s">
        <v>2599</v>
      </c>
      <c r="I101" s="24" t="s">
        <v>2710</v>
      </c>
    </row>
    <row r="102" spans="1:11" ht="10.25" x14ac:dyDescent="0.2">
      <c r="A102" s="24" t="s">
        <v>3418</v>
      </c>
      <c r="B102" s="24" t="s">
        <v>2581</v>
      </c>
      <c r="C102" s="24" t="s">
        <v>640</v>
      </c>
      <c r="D102" s="24" t="s">
        <v>637</v>
      </c>
      <c r="E102" s="24" t="s">
        <v>641</v>
      </c>
      <c r="F102" s="24" t="s">
        <v>642</v>
      </c>
      <c r="G102" s="24" t="s">
        <v>643</v>
      </c>
      <c r="H102" s="24" t="s">
        <v>2599</v>
      </c>
      <c r="I102" s="24" t="s">
        <v>3419</v>
      </c>
    </row>
    <row r="103" spans="1:11" ht="10.25" x14ac:dyDescent="0.2">
      <c r="A103" s="24" t="s">
        <v>3296</v>
      </c>
      <c r="B103" s="24" t="s">
        <v>2581</v>
      </c>
      <c r="C103" s="26" t="s">
        <v>647</v>
      </c>
      <c r="D103" s="24" t="s">
        <v>644</v>
      </c>
      <c r="E103" s="24" t="s">
        <v>648</v>
      </c>
      <c r="F103" s="24" t="s">
        <v>649</v>
      </c>
      <c r="G103" s="24" t="s">
        <v>650</v>
      </c>
      <c r="H103" s="24" t="s">
        <v>2607</v>
      </c>
      <c r="J103" s="24" t="s">
        <v>3297</v>
      </c>
      <c r="K103" s="24" t="s">
        <v>3298</v>
      </c>
    </row>
    <row r="104" spans="1:11" ht="10.25" x14ac:dyDescent="0.2">
      <c r="A104" s="24" t="s">
        <v>2738</v>
      </c>
      <c r="B104" s="24" t="s">
        <v>2581</v>
      </c>
      <c r="C104" s="24" t="s">
        <v>654</v>
      </c>
      <c r="D104" s="24" t="s">
        <v>651</v>
      </c>
      <c r="E104" s="24" t="s">
        <v>655</v>
      </c>
      <c r="F104" s="24" t="s">
        <v>656</v>
      </c>
      <c r="G104" s="24" t="s">
        <v>657</v>
      </c>
      <c r="H104" s="24" t="s">
        <v>2599</v>
      </c>
      <c r="I104" s="24" t="s">
        <v>2739</v>
      </c>
    </row>
    <row r="105" spans="1:11" ht="10.25" x14ac:dyDescent="0.2">
      <c r="A105" s="24" t="s">
        <v>3536</v>
      </c>
      <c r="B105" s="24" t="s">
        <v>2581</v>
      </c>
      <c r="C105" s="24" t="s">
        <v>661</v>
      </c>
      <c r="D105" s="24" t="s">
        <v>658</v>
      </c>
      <c r="E105" s="24" t="s">
        <v>662</v>
      </c>
      <c r="F105" s="24" t="s">
        <v>663</v>
      </c>
      <c r="G105" s="24" t="s">
        <v>664</v>
      </c>
      <c r="H105" s="24" t="s">
        <v>2607</v>
      </c>
      <c r="I105" s="24" t="s">
        <v>3537</v>
      </c>
    </row>
    <row r="106" spans="1:11" ht="10.25" x14ac:dyDescent="0.2">
      <c r="A106" s="24" t="s">
        <v>3185</v>
      </c>
      <c r="B106" s="24" t="s">
        <v>2581</v>
      </c>
      <c r="C106" s="24" t="s">
        <v>668</v>
      </c>
      <c r="D106" s="24" t="s">
        <v>665</v>
      </c>
      <c r="E106" s="24" t="s">
        <v>385</v>
      </c>
      <c r="F106" s="24" t="s">
        <v>669</v>
      </c>
      <c r="G106" s="24" t="s">
        <v>666</v>
      </c>
      <c r="H106" s="24" t="s">
        <v>3050</v>
      </c>
      <c r="J106" s="24" t="s">
        <v>3186</v>
      </c>
      <c r="K106" s="24" t="s">
        <v>3187</v>
      </c>
    </row>
    <row r="107" spans="1:11" ht="10.25" x14ac:dyDescent="0.2">
      <c r="A107" s="24" t="s">
        <v>2870</v>
      </c>
      <c r="B107" s="24" t="s">
        <v>2581</v>
      </c>
      <c r="C107" s="24" t="s">
        <v>673</v>
      </c>
      <c r="D107" s="24" t="s">
        <v>670</v>
      </c>
      <c r="E107" s="24" t="s">
        <v>674</v>
      </c>
      <c r="F107" s="24" t="s">
        <v>675</v>
      </c>
      <c r="G107" s="24" t="s">
        <v>676</v>
      </c>
      <c r="H107" s="24" t="s">
        <v>2599</v>
      </c>
      <c r="I107" s="24" t="s">
        <v>2871</v>
      </c>
    </row>
    <row r="108" spans="1:11" ht="10.25" x14ac:dyDescent="0.2">
      <c r="A108" s="24" t="s">
        <v>2748</v>
      </c>
      <c r="B108" s="24" t="s">
        <v>2581</v>
      </c>
      <c r="C108" s="24" t="s">
        <v>680</v>
      </c>
      <c r="D108" s="24" t="s">
        <v>677</v>
      </c>
      <c r="E108" s="24" t="s">
        <v>681</v>
      </c>
      <c r="F108" s="24" t="s">
        <v>682</v>
      </c>
      <c r="G108" s="24" t="s">
        <v>683</v>
      </c>
      <c r="H108" s="24" t="s">
        <v>2607</v>
      </c>
      <c r="J108" s="24" t="s">
        <v>2749</v>
      </c>
      <c r="K108" s="24" t="s">
        <v>2750</v>
      </c>
    </row>
    <row r="109" spans="1:11" ht="10.25" x14ac:dyDescent="0.2">
      <c r="A109" s="24" t="s">
        <v>3598</v>
      </c>
      <c r="B109" s="24" t="s">
        <v>2581</v>
      </c>
      <c r="C109" s="24" t="s">
        <v>567</v>
      </c>
      <c r="D109" s="24" t="s">
        <v>684</v>
      </c>
      <c r="E109" s="24" t="s">
        <v>687</v>
      </c>
      <c r="F109" s="24" t="s">
        <v>688</v>
      </c>
      <c r="G109" s="24" t="s">
        <v>683</v>
      </c>
      <c r="H109" s="24" t="s">
        <v>20</v>
      </c>
      <c r="J109" s="24" t="s">
        <v>3599</v>
      </c>
      <c r="K109" s="24" t="s">
        <v>3600</v>
      </c>
    </row>
    <row r="110" spans="1:11" ht="10.25" x14ac:dyDescent="0.2">
      <c r="A110" s="24" t="s">
        <v>2634</v>
      </c>
      <c r="B110" s="24" t="s">
        <v>2581</v>
      </c>
      <c r="C110" s="24" t="s">
        <v>692</v>
      </c>
      <c r="D110" s="24" t="s">
        <v>689</v>
      </c>
      <c r="E110" s="24" t="s">
        <v>693</v>
      </c>
      <c r="F110" s="24" t="s">
        <v>694</v>
      </c>
      <c r="G110" s="24" t="s">
        <v>695</v>
      </c>
      <c r="H110" s="24" t="s">
        <v>2607</v>
      </c>
      <c r="J110" s="24" t="s">
        <v>2635</v>
      </c>
      <c r="K110" s="24" t="s">
        <v>2636</v>
      </c>
    </row>
    <row r="111" spans="1:11" ht="10.25" x14ac:dyDescent="0.2">
      <c r="A111" s="24" t="s">
        <v>3339</v>
      </c>
      <c r="B111" s="24" t="s">
        <v>2581</v>
      </c>
      <c r="C111" s="24" t="s">
        <v>699</v>
      </c>
      <c r="D111" s="24" t="s">
        <v>696</v>
      </c>
      <c r="E111" s="24" t="s">
        <v>700</v>
      </c>
      <c r="F111" s="24" t="s">
        <v>701</v>
      </c>
      <c r="G111" s="24" t="s">
        <v>702</v>
      </c>
      <c r="H111" s="24" t="s">
        <v>2607</v>
      </c>
      <c r="I111" s="24" t="s">
        <v>3340</v>
      </c>
      <c r="J111" s="24" t="s">
        <v>3341</v>
      </c>
      <c r="K111" s="24" t="s">
        <v>3342</v>
      </c>
    </row>
    <row r="112" spans="1:11" ht="10.25" x14ac:dyDescent="0.2">
      <c r="A112" s="24" t="s">
        <v>3459</v>
      </c>
      <c r="B112" s="24" t="s">
        <v>2581</v>
      </c>
      <c r="C112" s="24" t="s">
        <v>706</v>
      </c>
      <c r="D112" s="24" t="s">
        <v>703</v>
      </c>
      <c r="E112" s="24" t="s">
        <v>707</v>
      </c>
      <c r="F112" s="24" t="s">
        <v>708</v>
      </c>
      <c r="G112" s="24" t="s">
        <v>709</v>
      </c>
      <c r="H112" s="24" t="s">
        <v>2607</v>
      </c>
      <c r="I112" s="24" t="s">
        <v>3460</v>
      </c>
      <c r="J112" s="24" t="s">
        <v>3461</v>
      </c>
      <c r="K112" s="24" t="s">
        <v>3462</v>
      </c>
    </row>
    <row r="113" spans="1:11" ht="10.25" x14ac:dyDescent="0.2">
      <c r="A113" s="24" t="s">
        <v>3161</v>
      </c>
      <c r="B113" s="24" t="s">
        <v>2581</v>
      </c>
      <c r="C113" s="24" t="s">
        <v>713</v>
      </c>
      <c r="D113" s="24" t="s">
        <v>710</v>
      </c>
      <c r="E113" s="24" t="s">
        <v>714</v>
      </c>
      <c r="F113" s="24" t="s">
        <v>715</v>
      </c>
      <c r="G113" s="24" t="s">
        <v>716</v>
      </c>
      <c r="H113" s="24" t="s">
        <v>3050</v>
      </c>
    </row>
    <row r="114" spans="1:11" ht="10.25" x14ac:dyDescent="0.2">
      <c r="A114" s="24" t="s">
        <v>3396</v>
      </c>
      <c r="B114" s="24" t="s">
        <v>2581</v>
      </c>
      <c r="C114" s="24" t="s">
        <v>721</v>
      </c>
      <c r="D114" s="24" t="s">
        <v>717</v>
      </c>
      <c r="E114" s="24" t="s">
        <v>131</v>
      </c>
      <c r="F114" s="24" t="s">
        <v>722</v>
      </c>
      <c r="G114" s="24" t="s">
        <v>718</v>
      </c>
      <c r="H114" s="24" t="s">
        <v>2599</v>
      </c>
      <c r="I114" s="24" t="s">
        <v>2603</v>
      </c>
      <c r="J114" s="24" t="s">
        <v>3397</v>
      </c>
      <c r="K114" s="24" t="s">
        <v>3398</v>
      </c>
    </row>
    <row r="115" spans="1:11" ht="10.25" x14ac:dyDescent="0.2">
      <c r="A115" s="24" t="s">
        <v>2905</v>
      </c>
      <c r="B115" s="24" t="s">
        <v>2581</v>
      </c>
      <c r="C115" s="24" t="s">
        <v>726</v>
      </c>
      <c r="D115" s="24" t="s">
        <v>723</v>
      </c>
      <c r="E115" s="24" t="s">
        <v>727</v>
      </c>
      <c r="F115" s="24" t="s">
        <v>728</v>
      </c>
      <c r="G115" s="24" t="s">
        <v>724</v>
      </c>
      <c r="H115" s="24" t="s">
        <v>2599</v>
      </c>
      <c r="I115" s="24" t="s">
        <v>2906</v>
      </c>
      <c r="J115" s="24" t="s">
        <v>2907</v>
      </c>
      <c r="K115" s="24" t="s">
        <v>2908</v>
      </c>
    </row>
    <row r="116" spans="1:11" ht="10.25" x14ac:dyDescent="0.2">
      <c r="A116" s="24" t="s">
        <v>3123</v>
      </c>
      <c r="B116" s="24" t="s">
        <v>2581</v>
      </c>
      <c r="C116" s="24" t="s">
        <v>732</v>
      </c>
      <c r="D116" s="24" t="s">
        <v>729</v>
      </c>
      <c r="E116" s="24" t="s">
        <v>733</v>
      </c>
      <c r="F116" s="24" t="s">
        <v>734</v>
      </c>
      <c r="G116" s="24" t="s">
        <v>735</v>
      </c>
      <c r="H116" s="24" t="s">
        <v>2582</v>
      </c>
    </row>
    <row r="117" spans="1:11" ht="10.25" x14ac:dyDescent="0.2">
      <c r="A117" s="24" t="s">
        <v>3055</v>
      </c>
      <c r="B117" s="24" t="s">
        <v>2581</v>
      </c>
      <c r="C117" s="24" t="s">
        <v>739</v>
      </c>
      <c r="D117" s="24" t="s">
        <v>736</v>
      </c>
      <c r="E117" s="24" t="s">
        <v>740</v>
      </c>
      <c r="F117" s="24" t="s">
        <v>741</v>
      </c>
      <c r="G117" s="24" t="s">
        <v>742</v>
      </c>
      <c r="H117" s="24" t="s">
        <v>2607</v>
      </c>
      <c r="I117" s="24" t="s">
        <v>2840</v>
      </c>
      <c r="J117" s="24" t="s">
        <v>3056</v>
      </c>
      <c r="K117" s="24" t="s">
        <v>3057</v>
      </c>
    </row>
    <row r="118" spans="1:11" ht="10.25" x14ac:dyDescent="0.2">
      <c r="A118" s="24" t="s">
        <v>3483</v>
      </c>
      <c r="B118" s="24" t="s">
        <v>2581</v>
      </c>
      <c r="C118" s="24" t="s">
        <v>746</v>
      </c>
      <c r="D118" s="24" t="s">
        <v>743</v>
      </c>
      <c r="E118" s="24" t="s">
        <v>747</v>
      </c>
      <c r="F118" s="24" t="s">
        <v>748</v>
      </c>
      <c r="G118" s="24" t="s">
        <v>749</v>
      </c>
      <c r="H118" s="24" t="s">
        <v>2607</v>
      </c>
      <c r="J118" s="24" t="s">
        <v>3484</v>
      </c>
      <c r="K118" s="24" t="s">
        <v>3485</v>
      </c>
    </row>
    <row r="119" spans="1:11" ht="10.25" x14ac:dyDescent="0.2">
      <c r="A119" s="24" t="s">
        <v>2935</v>
      </c>
      <c r="B119" s="24" t="s">
        <v>2581</v>
      </c>
      <c r="C119" s="24" t="s">
        <v>753</v>
      </c>
      <c r="D119" s="24" t="s">
        <v>750</v>
      </c>
      <c r="E119" s="24" t="s">
        <v>754</v>
      </c>
      <c r="F119" s="24" t="s">
        <v>755</v>
      </c>
      <c r="G119" s="24" t="s">
        <v>756</v>
      </c>
      <c r="H119" s="24" t="s">
        <v>2827</v>
      </c>
    </row>
    <row r="120" spans="1:11" ht="10.25" x14ac:dyDescent="0.2">
      <c r="A120" s="24" t="s">
        <v>2637</v>
      </c>
      <c r="B120" s="24" t="s">
        <v>2581</v>
      </c>
      <c r="C120" s="24" t="s">
        <v>760</v>
      </c>
      <c r="D120" s="24" t="s">
        <v>757</v>
      </c>
      <c r="E120" s="24" t="s">
        <v>761</v>
      </c>
      <c r="F120" s="24" t="s">
        <v>762</v>
      </c>
      <c r="G120" s="24" t="s">
        <v>758</v>
      </c>
      <c r="H120" s="24" t="s">
        <v>2599</v>
      </c>
      <c r="I120" s="24" t="s">
        <v>2638</v>
      </c>
      <c r="J120" s="24" t="s">
        <v>2639</v>
      </c>
      <c r="K120" s="24" t="s">
        <v>2640</v>
      </c>
    </row>
    <row r="121" spans="1:11" ht="10.25" x14ac:dyDescent="0.2">
      <c r="A121" s="24" t="s">
        <v>2631</v>
      </c>
      <c r="B121" s="24" t="s">
        <v>2581</v>
      </c>
      <c r="C121" s="24" t="s">
        <v>766</v>
      </c>
      <c r="D121" s="24" t="s">
        <v>763</v>
      </c>
      <c r="E121" s="24" t="s">
        <v>767</v>
      </c>
      <c r="F121" s="24" t="s">
        <v>768</v>
      </c>
      <c r="G121" s="24" t="s">
        <v>769</v>
      </c>
      <c r="H121" s="24" t="s">
        <v>2607</v>
      </c>
      <c r="J121" s="24" t="s">
        <v>2632</v>
      </c>
      <c r="K121" s="24" t="s">
        <v>2633</v>
      </c>
    </row>
    <row r="122" spans="1:11" ht="10.25" x14ac:dyDescent="0.2">
      <c r="A122" s="24" t="s">
        <v>3332</v>
      </c>
      <c r="B122" s="24" t="s">
        <v>2581</v>
      </c>
      <c r="C122" s="24" t="s">
        <v>773</v>
      </c>
      <c r="D122" s="24" t="s">
        <v>770</v>
      </c>
      <c r="E122" s="24" t="s">
        <v>774</v>
      </c>
      <c r="F122" s="24" t="s">
        <v>775</v>
      </c>
      <c r="G122" s="24" t="s">
        <v>771</v>
      </c>
      <c r="H122" s="24" t="s">
        <v>2607</v>
      </c>
      <c r="I122" s="24" t="s">
        <v>2840</v>
      </c>
      <c r="J122" s="24" t="s">
        <v>3333</v>
      </c>
      <c r="K122" s="24" t="s">
        <v>3334</v>
      </c>
    </row>
    <row r="123" spans="1:11" ht="10.25" x14ac:dyDescent="0.2">
      <c r="A123" s="24" t="s">
        <v>3112</v>
      </c>
      <c r="B123" s="24" t="s">
        <v>2581</v>
      </c>
      <c r="C123" s="24" t="s">
        <v>792</v>
      </c>
      <c r="D123" s="24" t="s">
        <v>789</v>
      </c>
      <c r="E123" s="24" t="s">
        <v>793</v>
      </c>
      <c r="F123" s="24" t="s">
        <v>794</v>
      </c>
      <c r="G123" s="24" t="s">
        <v>795</v>
      </c>
      <c r="H123" s="24" t="s">
        <v>2827</v>
      </c>
      <c r="J123" s="24" t="s">
        <v>3113</v>
      </c>
      <c r="K123" s="24" t="s">
        <v>3114</v>
      </c>
    </row>
    <row r="124" spans="1:11" ht="10.25" x14ac:dyDescent="0.2">
      <c r="A124" s="24" t="s">
        <v>3319</v>
      </c>
      <c r="B124" s="24" t="s">
        <v>2581</v>
      </c>
      <c r="C124" s="24" t="s">
        <v>799</v>
      </c>
      <c r="D124" s="24" t="s">
        <v>796</v>
      </c>
      <c r="E124" s="24" t="s">
        <v>800</v>
      </c>
      <c r="F124" s="24" t="s">
        <v>801</v>
      </c>
      <c r="G124" s="24" t="s">
        <v>797</v>
      </c>
      <c r="H124" s="24" t="s">
        <v>2607</v>
      </c>
      <c r="I124" s="24" t="s">
        <v>2840</v>
      </c>
    </row>
    <row r="125" spans="1:11" ht="10.25" x14ac:dyDescent="0.2">
      <c r="A125" s="24" t="s">
        <v>2978</v>
      </c>
      <c r="B125" s="24" t="s">
        <v>2581</v>
      </c>
      <c r="C125" s="24" t="s">
        <v>805</v>
      </c>
      <c r="D125" s="24" t="s">
        <v>802</v>
      </c>
      <c r="E125" s="24" t="s">
        <v>806</v>
      </c>
      <c r="F125" s="24" t="s">
        <v>807</v>
      </c>
      <c r="G125" s="24" t="s">
        <v>803</v>
      </c>
      <c r="H125" s="24" t="s">
        <v>2599</v>
      </c>
      <c r="I125" s="24" t="s">
        <v>2979</v>
      </c>
    </row>
    <row r="126" spans="1:11" ht="10.25" x14ac:dyDescent="0.2">
      <c r="A126" s="24" t="s">
        <v>2715</v>
      </c>
      <c r="B126" s="24" t="s">
        <v>2581</v>
      </c>
      <c r="C126" s="24" t="s">
        <v>811</v>
      </c>
      <c r="D126" s="24" t="s">
        <v>808</v>
      </c>
      <c r="E126" s="24" t="s">
        <v>812</v>
      </c>
      <c r="F126" s="24" t="s">
        <v>813</v>
      </c>
      <c r="G126" s="24" t="s">
        <v>814</v>
      </c>
      <c r="H126" s="24" t="s">
        <v>2599</v>
      </c>
      <c r="I126" s="24" t="s">
        <v>2716</v>
      </c>
      <c r="J126" s="24" t="s">
        <v>2717</v>
      </c>
      <c r="K126" s="24" t="s">
        <v>2718</v>
      </c>
    </row>
    <row r="127" spans="1:11" ht="10.25" x14ac:dyDescent="0.2">
      <c r="A127" s="24" t="s">
        <v>2902</v>
      </c>
      <c r="B127" s="24" t="s">
        <v>2581</v>
      </c>
      <c r="C127" s="24" t="s">
        <v>818</v>
      </c>
      <c r="D127" s="24" t="s">
        <v>815</v>
      </c>
      <c r="E127" s="24" t="s">
        <v>819</v>
      </c>
      <c r="F127" s="24" t="s">
        <v>820</v>
      </c>
      <c r="G127" s="24" t="s">
        <v>821</v>
      </c>
      <c r="H127" s="24" t="s">
        <v>2582</v>
      </c>
      <c r="J127" s="24" t="s">
        <v>2903</v>
      </c>
      <c r="K127" s="24" t="s">
        <v>2904</v>
      </c>
    </row>
    <row r="128" spans="1:11" ht="10.25" x14ac:dyDescent="0.2">
      <c r="A128" s="24" t="s">
        <v>3220</v>
      </c>
      <c r="B128" s="24" t="s">
        <v>2581</v>
      </c>
      <c r="C128" s="26" t="s">
        <v>825</v>
      </c>
      <c r="D128" s="24" t="s">
        <v>822</v>
      </c>
      <c r="E128" s="24" t="s">
        <v>826</v>
      </c>
      <c r="F128" s="24" t="s">
        <v>827</v>
      </c>
      <c r="G128" s="24" t="s">
        <v>828</v>
      </c>
      <c r="H128" s="24" t="s">
        <v>2607</v>
      </c>
      <c r="I128" s="24" t="s">
        <v>3221</v>
      </c>
      <c r="J128" s="24" t="s">
        <v>3222</v>
      </c>
      <c r="K128" s="24" t="s">
        <v>3223</v>
      </c>
    </row>
    <row r="129" spans="1:11" ht="10.25" x14ac:dyDescent="0.2">
      <c r="A129" s="24" t="s">
        <v>3538</v>
      </c>
      <c r="B129" s="24" t="s">
        <v>2581</v>
      </c>
      <c r="C129" s="24" t="s">
        <v>832</v>
      </c>
      <c r="D129" s="24" t="s">
        <v>829</v>
      </c>
      <c r="E129" s="24" t="s">
        <v>833</v>
      </c>
      <c r="F129" s="24" t="s">
        <v>834</v>
      </c>
      <c r="G129" s="24" t="s">
        <v>830</v>
      </c>
      <c r="H129" s="24" t="s">
        <v>2607</v>
      </c>
      <c r="I129" s="24" t="s">
        <v>3539</v>
      </c>
      <c r="J129" s="24" t="s">
        <v>3540</v>
      </c>
      <c r="K129" s="24" t="s">
        <v>3541</v>
      </c>
    </row>
    <row r="130" spans="1:11" ht="10.25" x14ac:dyDescent="0.2">
      <c r="A130" s="24" t="s">
        <v>2732</v>
      </c>
      <c r="B130" s="24" t="s">
        <v>2581</v>
      </c>
      <c r="C130" s="24" t="s">
        <v>838</v>
      </c>
      <c r="D130" s="24" t="s">
        <v>835</v>
      </c>
      <c r="E130" s="24" t="s">
        <v>839</v>
      </c>
      <c r="F130" s="24" t="s">
        <v>840</v>
      </c>
      <c r="G130" s="24" t="s">
        <v>836</v>
      </c>
      <c r="H130" s="24" t="s">
        <v>2582</v>
      </c>
      <c r="J130" s="24" t="s">
        <v>2733</v>
      </c>
      <c r="K130" s="24" t="s">
        <v>2734</v>
      </c>
    </row>
    <row r="131" spans="1:11" ht="10.25" x14ac:dyDescent="0.2">
      <c r="A131" s="24" t="s">
        <v>2765</v>
      </c>
      <c r="B131" s="24" t="s">
        <v>2581</v>
      </c>
      <c r="C131" s="24" t="s">
        <v>844</v>
      </c>
      <c r="D131" s="24" t="s">
        <v>841</v>
      </c>
      <c r="E131" s="24" t="s">
        <v>845</v>
      </c>
      <c r="F131" s="24" t="s">
        <v>846</v>
      </c>
      <c r="G131" s="24" t="s">
        <v>847</v>
      </c>
      <c r="H131" s="24" t="s">
        <v>2607</v>
      </c>
      <c r="J131" s="24" t="s">
        <v>2766</v>
      </c>
      <c r="K131" s="24" t="s">
        <v>2767</v>
      </c>
    </row>
    <row r="132" spans="1:11" ht="10.25" x14ac:dyDescent="0.2">
      <c r="A132" s="24" t="s">
        <v>3475</v>
      </c>
      <c r="B132" s="24" t="s">
        <v>2581</v>
      </c>
      <c r="C132" s="24" t="s">
        <v>851</v>
      </c>
      <c r="D132" s="24" t="s">
        <v>848</v>
      </c>
      <c r="E132" s="24" t="s">
        <v>852</v>
      </c>
      <c r="F132" s="24" t="s">
        <v>853</v>
      </c>
      <c r="G132" s="24" t="s">
        <v>849</v>
      </c>
      <c r="H132" s="24" t="s">
        <v>2607</v>
      </c>
      <c r="I132" s="24" t="s">
        <v>3476</v>
      </c>
    </row>
    <row r="133" spans="1:11" ht="10.25" x14ac:dyDescent="0.2">
      <c r="A133" s="24" t="s">
        <v>2837</v>
      </c>
      <c r="B133" s="24" t="s">
        <v>2581</v>
      </c>
      <c r="C133" s="24" t="s">
        <v>857</v>
      </c>
      <c r="D133" s="24" t="s">
        <v>854</v>
      </c>
      <c r="E133" s="24" t="s">
        <v>2838</v>
      </c>
      <c r="F133" s="24" t="s">
        <v>2839</v>
      </c>
      <c r="G133" s="24" t="s">
        <v>860</v>
      </c>
      <c r="H133" s="24" t="s">
        <v>2599</v>
      </c>
      <c r="I133" s="24" t="s">
        <v>2840</v>
      </c>
    </row>
    <row r="134" spans="1:11" ht="10.25" x14ac:dyDescent="0.2">
      <c r="A134" s="24" t="s">
        <v>3285</v>
      </c>
      <c r="B134" s="24" t="s">
        <v>2581</v>
      </c>
      <c r="C134" s="24" t="s">
        <v>864</v>
      </c>
      <c r="D134" s="24" t="s">
        <v>861</v>
      </c>
      <c r="E134" s="24" t="s">
        <v>865</v>
      </c>
      <c r="F134" s="24" t="s">
        <v>866</v>
      </c>
      <c r="G134" s="24" t="s">
        <v>862</v>
      </c>
      <c r="H134" s="24" t="s">
        <v>2599</v>
      </c>
      <c r="I134" s="24" t="s">
        <v>2840</v>
      </c>
      <c r="J134" s="24" t="s">
        <v>3286</v>
      </c>
      <c r="K134" s="24" t="s">
        <v>3287</v>
      </c>
    </row>
    <row r="135" spans="1:11" ht="10.25" x14ac:dyDescent="0.2">
      <c r="A135" s="24" t="s">
        <v>2826</v>
      </c>
      <c r="B135" s="24" t="s">
        <v>2581</v>
      </c>
      <c r="C135" s="24" t="s">
        <v>870</v>
      </c>
      <c r="D135" s="24" t="s">
        <v>867</v>
      </c>
      <c r="E135" s="24" t="s">
        <v>871</v>
      </c>
      <c r="F135" s="24" t="s">
        <v>872</v>
      </c>
      <c r="G135" s="24" t="s">
        <v>873</v>
      </c>
      <c r="H135" s="24" t="s">
        <v>2827</v>
      </c>
      <c r="J135" s="24" t="s">
        <v>2828</v>
      </c>
      <c r="K135" s="24" t="s">
        <v>2829</v>
      </c>
    </row>
    <row r="136" spans="1:11" ht="10.25" x14ac:dyDescent="0.2">
      <c r="A136" s="24" t="s">
        <v>3385</v>
      </c>
      <c r="B136" s="24" t="s">
        <v>2981</v>
      </c>
      <c r="C136" s="24" t="s">
        <v>3386</v>
      </c>
      <c r="D136" s="24" t="s">
        <v>2348</v>
      </c>
      <c r="E136" s="24" t="s">
        <v>687</v>
      </c>
      <c r="F136" s="24" t="s">
        <v>3387</v>
      </c>
      <c r="G136" s="24" t="s">
        <v>3388</v>
      </c>
      <c r="H136" s="24" t="s">
        <v>2607</v>
      </c>
    </row>
    <row r="137" spans="1:11" ht="10.25" x14ac:dyDescent="0.2">
      <c r="A137" s="24" t="s">
        <v>3164</v>
      </c>
      <c r="B137" s="24" t="s">
        <v>2581</v>
      </c>
      <c r="C137" s="24" t="s">
        <v>877</v>
      </c>
      <c r="D137" s="24" t="s">
        <v>874</v>
      </c>
      <c r="E137" s="24" t="s">
        <v>878</v>
      </c>
      <c r="F137" s="24" t="s">
        <v>879</v>
      </c>
      <c r="G137" s="24" t="s">
        <v>880</v>
      </c>
      <c r="H137" s="24" t="s">
        <v>2607</v>
      </c>
      <c r="I137" s="24" t="s">
        <v>2840</v>
      </c>
      <c r="J137" s="24" t="s">
        <v>3165</v>
      </c>
      <c r="K137" s="24" t="s">
        <v>3166</v>
      </c>
    </row>
    <row r="138" spans="1:11" ht="10.25" x14ac:dyDescent="0.2">
      <c r="A138" s="24" t="s">
        <v>3170</v>
      </c>
      <c r="B138" s="24" t="s">
        <v>2581</v>
      </c>
      <c r="C138" s="24" t="s">
        <v>884</v>
      </c>
      <c r="D138" s="24" t="s">
        <v>881</v>
      </c>
      <c r="E138" s="24" t="s">
        <v>885</v>
      </c>
      <c r="F138" s="24" t="s">
        <v>886</v>
      </c>
      <c r="G138" s="24" t="s">
        <v>887</v>
      </c>
      <c r="H138" s="24" t="s">
        <v>2599</v>
      </c>
      <c r="I138" s="24" t="s">
        <v>3171</v>
      </c>
      <c r="J138" s="24" t="s">
        <v>3172</v>
      </c>
      <c r="K138" s="24" t="s">
        <v>3173</v>
      </c>
    </row>
    <row r="139" spans="1:11" ht="10.25" x14ac:dyDescent="0.2">
      <c r="A139" s="24" t="s">
        <v>3403</v>
      </c>
      <c r="B139" s="24" t="s">
        <v>2581</v>
      </c>
      <c r="C139" s="24" t="s">
        <v>891</v>
      </c>
      <c r="D139" s="24" t="s">
        <v>888</v>
      </c>
      <c r="E139" s="24" t="s">
        <v>892</v>
      </c>
      <c r="F139" s="24" t="s">
        <v>893</v>
      </c>
      <c r="G139" s="24" t="s">
        <v>889</v>
      </c>
      <c r="H139" s="24" t="s">
        <v>2599</v>
      </c>
      <c r="I139" s="24" t="s">
        <v>3404</v>
      </c>
      <c r="J139" s="24" t="s">
        <v>3405</v>
      </c>
      <c r="K139" s="24" t="s">
        <v>3406</v>
      </c>
    </row>
    <row r="140" spans="1:11" ht="10.25" x14ac:dyDescent="0.2">
      <c r="A140" s="24" t="s">
        <v>3546</v>
      </c>
      <c r="B140" s="24" t="s">
        <v>2581</v>
      </c>
      <c r="C140" s="24" t="s">
        <v>897</v>
      </c>
      <c r="D140" s="24" t="s">
        <v>894</v>
      </c>
      <c r="E140" s="24" t="s">
        <v>898</v>
      </c>
      <c r="F140" s="24" t="s">
        <v>899</v>
      </c>
      <c r="G140" s="24" t="s">
        <v>900</v>
      </c>
      <c r="H140" s="24" t="s">
        <v>3543</v>
      </c>
      <c r="J140" s="24" t="s">
        <v>3547</v>
      </c>
      <c r="K140" s="24" t="s">
        <v>3548</v>
      </c>
    </row>
    <row r="141" spans="1:11" ht="10.25" x14ac:dyDescent="0.2">
      <c r="A141" s="24" t="s">
        <v>3110</v>
      </c>
      <c r="B141" s="24" t="s">
        <v>2581</v>
      </c>
      <c r="C141" s="24" t="s">
        <v>904</v>
      </c>
      <c r="D141" s="24" t="s">
        <v>901</v>
      </c>
      <c r="E141" s="24" t="s">
        <v>905</v>
      </c>
      <c r="F141" s="24" t="s">
        <v>906</v>
      </c>
      <c r="G141" s="24" t="s">
        <v>907</v>
      </c>
      <c r="H141" s="24" t="s">
        <v>2599</v>
      </c>
      <c r="I141" s="24" t="s">
        <v>3111</v>
      </c>
    </row>
    <row r="142" spans="1:11" ht="10.25" x14ac:dyDescent="0.2">
      <c r="A142" s="24" t="s">
        <v>2844</v>
      </c>
      <c r="B142" s="24" t="s">
        <v>2581</v>
      </c>
      <c r="C142" s="24" t="s">
        <v>911</v>
      </c>
      <c r="D142" s="24" t="s">
        <v>908</v>
      </c>
      <c r="E142" s="24" t="s">
        <v>912</v>
      </c>
      <c r="F142" s="24" t="s">
        <v>913</v>
      </c>
      <c r="G142" s="24" t="s">
        <v>909</v>
      </c>
      <c r="H142" s="24" t="s">
        <v>2607</v>
      </c>
      <c r="I142" s="24" t="s">
        <v>2845</v>
      </c>
      <c r="J142" s="24" t="s">
        <v>2846</v>
      </c>
      <c r="K142" s="24" t="s">
        <v>2847</v>
      </c>
    </row>
    <row r="143" spans="1:11" ht="10.25" x14ac:dyDescent="0.2">
      <c r="A143" s="24" t="s">
        <v>2702</v>
      </c>
      <c r="B143" s="24" t="s">
        <v>2581</v>
      </c>
      <c r="C143" s="24" t="s">
        <v>917</v>
      </c>
      <c r="D143" s="24" t="s">
        <v>914</v>
      </c>
      <c r="E143" s="24" t="s">
        <v>918</v>
      </c>
      <c r="F143" s="24" t="s">
        <v>919</v>
      </c>
      <c r="G143" s="24" t="s">
        <v>915</v>
      </c>
      <c r="H143" s="24" t="s">
        <v>2582</v>
      </c>
      <c r="J143" s="24" t="s">
        <v>2703</v>
      </c>
      <c r="K143" s="24" t="s">
        <v>2704</v>
      </c>
    </row>
    <row r="144" spans="1:11" ht="10.25" x14ac:dyDescent="0.2">
      <c r="A144" s="26" t="s">
        <v>2751</v>
      </c>
      <c r="B144" s="24" t="s">
        <v>2581</v>
      </c>
      <c r="C144" s="24" t="s">
        <v>2752</v>
      </c>
      <c r="D144" s="24" t="s">
        <v>2340</v>
      </c>
      <c r="E144" s="24" t="s">
        <v>2753</v>
      </c>
      <c r="F144" s="24" t="s">
        <v>2754</v>
      </c>
      <c r="G144" s="24" t="s">
        <v>926</v>
      </c>
      <c r="H144" s="24" t="s">
        <v>2586</v>
      </c>
      <c r="I144" s="24" t="s">
        <v>2755</v>
      </c>
    </row>
    <row r="145" spans="1:11" ht="10.25" x14ac:dyDescent="0.2">
      <c r="A145" s="24" t="s">
        <v>2791</v>
      </c>
      <c r="B145" s="24" t="s">
        <v>2581</v>
      </c>
      <c r="C145" s="24" t="s">
        <v>930</v>
      </c>
      <c r="D145" s="24" t="s">
        <v>927</v>
      </c>
      <c r="E145" s="24" t="s">
        <v>931</v>
      </c>
      <c r="F145" s="24" t="s">
        <v>932</v>
      </c>
      <c r="G145" s="24" t="s">
        <v>933</v>
      </c>
      <c r="H145" s="24" t="s">
        <v>2599</v>
      </c>
      <c r="I145" s="24" t="s">
        <v>2710</v>
      </c>
      <c r="J145" s="24" t="s">
        <v>2792</v>
      </c>
      <c r="K145" s="24" t="s">
        <v>2793</v>
      </c>
    </row>
    <row r="146" spans="1:11" ht="10.25" x14ac:dyDescent="0.2">
      <c r="A146" s="24" t="s">
        <v>3104</v>
      </c>
      <c r="B146" s="24" t="s">
        <v>2581</v>
      </c>
      <c r="C146" s="24" t="s">
        <v>937</v>
      </c>
      <c r="D146" s="24" t="s">
        <v>934</v>
      </c>
      <c r="E146" s="24" t="s">
        <v>938</v>
      </c>
      <c r="F146" s="24" t="s">
        <v>939</v>
      </c>
      <c r="G146" s="24" t="s">
        <v>940</v>
      </c>
      <c r="H146" s="24" t="s">
        <v>2827</v>
      </c>
    </row>
    <row r="147" spans="1:11" ht="10.25" x14ac:dyDescent="0.2">
      <c r="A147" s="24" t="s">
        <v>3401</v>
      </c>
      <c r="B147" s="24" t="s">
        <v>2581</v>
      </c>
      <c r="C147" s="24" t="s">
        <v>943</v>
      </c>
      <c r="D147" s="24" t="s">
        <v>941</v>
      </c>
      <c r="E147" s="24" t="s">
        <v>944</v>
      </c>
      <c r="F147" s="24" t="s">
        <v>945</v>
      </c>
      <c r="G147" s="24" t="s">
        <v>946</v>
      </c>
      <c r="H147" s="24" t="s">
        <v>2599</v>
      </c>
      <c r="I147" s="24" t="s">
        <v>3402</v>
      </c>
    </row>
    <row r="148" spans="1:11" ht="10.25" x14ac:dyDescent="0.2">
      <c r="A148" s="24" t="s">
        <v>2711</v>
      </c>
      <c r="B148" s="24" t="s">
        <v>2581</v>
      </c>
      <c r="C148" s="24" t="s">
        <v>950</v>
      </c>
      <c r="D148" s="24" t="s">
        <v>947</v>
      </c>
      <c r="E148" s="24" t="s">
        <v>951</v>
      </c>
      <c r="F148" s="24" t="s">
        <v>952</v>
      </c>
      <c r="G148" s="24" t="s">
        <v>953</v>
      </c>
      <c r="H148" s="24" t="s">
        <v>2602</v>
      </c>
    </row>
    <row r="149" spans="1:11" ht="10.25" x14ac:dyDescent="0.2">
      <c r="A149" s="24" t="s">
        <v>2622</v>
      </c>
      <c r="B149" s="24" t="s">
        <v>2581</v>
      </c>
      <c r="C149" s="24" t="s">
        <v>957</v>
      </c>
      <c r="D149" s="24" t="s">
        <v>954</v>
      </c>
      <c r="E149" s="24" t="s">
        <v>958</v>
      </c>
      <c r="F149" s="24" t="s">
        <v>959</v>
      </c>
      <c r="G149" s="24" t="s">
        <v>955</v>
      </c>
      <c r="H149" s="24" t="s">
        <v>2582</v>
      </c>
      <c r="J149" s="24" t="s">
        <v>2623</v>
      </c>
      <c r="K149" s="24" t="s">
        <v>2624</v>
      </c>
    </row>
    <row r="150" spans="1:11" ht="10.25" x14ac:dyDescent="0.2">
      <c r="A150" s="24" t="s">
        <v>3311</v>
      </c>
      <c r="B150" s="24" t="s">
        <v>2581</v>
      </c>
      <c r="C150" s="24" t="s">
        <v>963</v>
      </c>
      <c r="D150" s="24" t="s">
        <v>960</v>
      </c>
      <c r="E150" s="24" t="s">
        <v>964</v>
      </c>
      <c r="F150" s="24" t="s">
        <v>965</v>
      </c>
      <c r="G150" s="24" t="s">
        <v>961</v>
      </c>
      <c r="H150" s="24" t="s">
        <v>2599</v>
      </c>
      <c r="I150" s="24" t="s">
        <v>3312</v>
      </c>
      <c r="J150" s="24" t="s">
        <v>3313</v>
      </c>
      <c r="K150" s="24" t="s">
        <v>3314</v>
      </c>
    </row>
    <row r="151" spans="1:11" ht="10.25" x14ac:dyDescent="0.2">
      <c r="A151" s="24" t="s">
        <v>3320</v>
      </c>
      <c r="B151" s="24" t="s">
        <v>2581</v>
      </c>
      <c r="C151" s="24" t="s">
        <v>969</v>
      </c>
      <c r="D151" s="24" t="s">
        <v>966</v>
      </c>
      <c r="E151" s="24" t="s">
        <v>970</v>
      </c>
      <c r="F151" s="24" t="s">
        <v>971</v>
      </c>
      <c r="G151" s="24" t="s">
        <v>972</v>
      </c>
      <c r="H151" s="24" t="s">
        <v>2599</v>
      </c>
      <c r="I151" s="24" t="s">
        <v>3321</v>
      </c>
    </row>
    <row r="152" spans="1:11" ht="10.25" x14ac:dyDescent="0.2">
      <c r="A152" s="24" t="s">
        <v>3477</v>
      </c>
      <c r="B152" s="24" t="s">
        <v>2581</v>
      </c>
      <c r="C152" s="24" t="s">
        <v>976</v>
      </c>
      <c r="D152" s="24" t="s">
        <v>973</v>
      </c>
      <c r="E152" s="24" t="s">
        <v>977</v>
      </c>
      <c r="F152" s="24" t="s">
        <v>978</v>
      </c>
      <c r="G152" s="24" t="s">
        <v>974</v>
      </c>
      <c r="H152" s="24" t="s">
        <v>2599</v>
      </c>
      <c r="I152" s="24" t="s">
        <v>3478</v>
      </c>
    </row>
    <row r="153" spans="1:11" ht="10.25" x14ac:dyDescent="0.2">
      <c r="A153" s="24" t="s">
        <v>2730</v>
      </c>
      <c r="B153" s="24" t="s">
        <v>2581</v>
      </c>
      <c r="C153" s="24" t="s">
        <v>982</v>
      </c>
      <c r="D153" s="24" t="s">
        <v>979</v>
      </c>
      <c r="E153" s="24" t="s">
        <v>983</v>
      </c>
      <c r="F153" s="24" t="s">
        <v>984</v>
      </c>
      <c r="G153" s="24" t="s">
        <v>985</v>
      </c>
      <c r="H153" s="24" t="s">
        <v>2616</v>
      </c>
    </row>
    <row r="154" spans="1:11" ht="10.25" x14ac:dyDescent="0.2">
      <c r="A154" s="24" t="s">
        <v>3451</v>
      </c>
      <c r="B154" s="24" t="s">
        <v>2581</v>
      </c>
      <c r="C154" s="24" t="s">
        <v>989</v>
      </c>
      <c r="D154" s="24" t="s">
        <v>986</v>
      </c>
      <c r="E154" s="24" t="s">
        <v>990</v>
      </c>
      <c r="F154" s="24" t="s">
        <v>991</v>
      </c>
      <c r="G154" s="24" t="s">
        <v>987</v>
      </c>
      <c r="H154" s="24" t="s">
        <v>2599</v>
      </c>
      <c r="I154" s="24" t="s">
        <v>3452</v>
      </c>
      <c r="J154" s="24" t="s">
        <v>3453</v>
      </c>
      <c r="K154" s="24" t="s">
        <v>3454</v>
      </c>
    </row>
    <row r="155" spans="1:11" ht="10.25" x14ac:dyDescent="0.2">
      <c r="A155" s="24" t="s">
        <v>3389</v>
      </c>
      <c r="B155" s="24" t="s">
        <v>2581</v>
      </c>
      <c r="C155" s="24" t="s">
        <v>995</v>
      </c>
      <c r="D155" s="24" t="s">
        <v>992</v>
      </c>
      <c r="E155" s="24" t="s">
        <v>3390</v>
      </c>
      <c r="F155" s="24" t="s">
        <v>997</v>
      </c>
      <c r="G155" s="24" t="s">
        <v>993</v>
      </c>
      <c r="H155" s="24" t="s">
        <v>2607</v>
      </c>
    </row>
    <row r="156" spans="1:11" ht="10.25" x14ac:dyDescent="0.2">
      <c r="A156" s="24" t="s">
        <v>3299</v>
      </c>
      <c r="B156" s="24" t="s">
        <v>2581</v>
      </c>
      <c r="C156" s="26" t="s">
        <v>1001</v>
      </c>
      <c r="D156" s="24" t="s">
        <v>998</v>
      </c>
      <c r="E156" s="24" t="s">
        <v>1002</v>
      </c>
      <c r="F156" s="24" t="s">
        <v>1003</v>
      </c>
      <c r="G156" s="24" t="s">
        <v>999</v>
      </c>
      <c r="H156" s="24" t="s">
        <v>2607</v>
      </c>
    </row>
    <row r="157" spans="1:11" ht="10.25" x14ac:dyDescent="0.2">
      <c r="A157" s="24" t="s">
        <v>2784</v>
      </c>
      <c r="B157" s="24" t="s">
        <v>2581</v>
      </c>
      <c r="C157" s="24" t="s">
        <v>1007</v>
      </c>
      <c r="D157" s="24" t="s">
        <v>1004</v>
      </c>
      <c r="E157" s="24" t="s">
        <v>1008</v>
      </c>
      <c r="F157" s="24" t="s">
        <v>1009</v>
      </c>
      <c r="G157" s="24" t="s">
        <v>1005</v>
      </c>
      <c r="H157" s="24" t="s">
        <v>2582</v>
      </c>
    </row>
    <row r="158" spans="1:11" ht="10.25" x14ac:dyDescent="0.2">
      <c r="A158" s="24" t="s">
        <v>3471</v>
      </c>
      <c r="B158" s="24" t="s">
        <v>2581</v>
      </c>
      <c r="C158" s="24" t="s">
        <v>1013</v>
      </c>
      <c r="D158" s="24" t="s">
        <v>1010</v>
      </c>
      <c r="E158" s="24" t="s">
        <v>1014</v>
      </c>
      <c r="F158" s="24" t="s">
        <v>1015</v>
      </c>
      <c r="G158" s="24" t="s">
        <v>1011</v>
      </c>
      <c r="H158" s="24" t="s">
        <v>2599</v>
      </c>
      <c r="I158" s="24" t="s">
        <v>3472</v>
      </c>
      <c r="J158" s="24" t="s">
        <v>3473</v>
      </c>
      <c r="K158" s="24" t="s">
        <v>3474</v>
      </c>
    </row>
    <row r="159" spans="1:11" ht="10.25" x14ac:dyDescent="0.2">
      <c r="A159" s="24" t="s">
        <v>3019</v>
      </c>
      <c r="B159" s="24" t="s">
        <v>2581</v>
      </c>
      <c r="C159" s="24" t="s">
        <v>1019</v>
      </c>
      <c r="D159" s="24" t="s">
        <v>1016</v>
      </c>
      <c r="E159" s="24" t="s">
        <v>1020</v>
      </c>
      <c r="F159" s="24" t="s">
        <v>1021</v>
      </c>
      <c r="G159" s="24" t="s">
        <v>1022</v>
      </c>
      <c r="H159" s="24" t="s">
        <v>2599</v>
      </c>
      <c r="I159" s="24" t="s">
        <v>3020</v>
      </c>
      <c r="J159" s="24" t="s">
        <v>3021</v>
      </c>
      <c r="K159" s="24" t="s">
        <v>3022</v>
      </c>
    </row>
    <row r="160" spans="1:11" ht="10.25" x14ac:dyDescent="0.2">
      <c r="A160" s="24" t="s">
        <v>2830</v>
      </c>
      <c r="B160" s="24" t="s">
        <v>2581</v>
      </c>
      <c r="C160" s="24" t="s">
        <v>1026</v>
      </c>
      <c r="D160" s="24" t="s">
        <v>1023</v>
      </c>
      <c r="E160" s="24" t="s">
        <v>1027</v>
      </c>
      <c r="F160" s="24" t="s">
        <v>1028</v>
      </c>
      <c r="G160" s="24" t="s">
        <v>1024</v>
      </c>
      <c r="H160" s="24" t="s">
        <v>2607</v>
      </c>
      <c r="J160" s="24" t="s">
        <v>2831</v>
      </c>
      <c r="K160" s="24" t="s">
        <v>2832</v>
      </c>
    </row>
    <row r="161" spans="1:11" ht="10.25" x14ac:dyDescent="0.2">
      <c r="A161" s="24" t="s">
        <v>3291</v>
      </c>
      <c r="B161" s="24" t="s">
        <v>2581</v>
      </c>
      <c r="C161" s="24" t="s">
        <v>1038</v>
      </c>
      <c r="D161" s="24" t="s">
        <v>1035</v>
      </c>
      <c r="E161" s="24" t="s">
        <v>1039</v>
      </c>
      <c r="F161" s="24" t="s">
        <v>1040</v>
      </c>
      <c r="G161" s="24" t="s">
        <v>1041</v>
      </c>
      <c r="H161" s="24" t="s">
        <v>2607</v>
      </c>
      <c r="J161" s="24" t="s">
        <v>3292</v>
      </c>
      <c r="K161" s="24" t="s">
        <v>3293</v>
      </c>
    </row>
    <row r="162" spans="1:11" ht="10.25" x14ac:dyDescent="0.2">
      <c r="A162" s="24" t="s">
        <v>3438</v>
      </c>
      <c r="B162" s="24" t="s">
        <v>2581</v>
      </c>
      <c r="C162" s="24" t="s">
        <v>1045</v>
      </c>
      <c r="D162" s="24" t="s">
        <v>1042</v>
      </c>
      <c r="E162" s="24" t="s">
        <v>1046</v>
      </c>
      <c r="F162" s="24" t="s">
        <v>1047</v>
      </c>
      <c r="G162" s="24" t="s">
        <v>1048</v>
      </c>
      <c r="H162" s="24" t="s">
        <v>2599</v>
      </c>
      <c r="I162" s="24" t="s">
        <v>3439</v>
      </c>
      <c r="J162" s="24" t="s">
        <v>3440</v>
      </c>
      <c r="K162" s="24" t="s">
        <v>3441</v>
      </c>
    </row>
    <row r="163" spans="1:11" ht="10.25" x14ac:dyDescent="0.2">
      <c r="A163" s="24" t="s">
        <v>3162</v>
      </c>
      <c r="B163" s="24" t="s">
        <v>2581</v>
      </c>
      <c r="C163" s="24" t="s">
        <v>1052</v>
      </c>
      <c r="D163" s="24" t="s">
        <v>1049</v>
      </c>
      <c r="E163" s="24" t="s">
        <v>1053</v>
      </c>
      <c r="F163" s="24" t="s">
        <v>1054</v>
      </c>
      <c r="G163" s="24" t="s">
        <v>1055</v>
      </c>
      <c r="H163" s="24" t="s">
        <v>2599</v>
      </c>
      <c r="I163" s="24" t="s">
        <v>3163</v>
      </c>
    </row>
    <row r="164" spans="1:11" ht="10.25" x14ac:dyDescent="0.2">
      <c r="A164" s="24" t="s">
        <v>3288</v>
      </c>
      <c r="B164" s="24" t="s">
        <v>2581</v>
      </c>
      <c r="C164" s="24" t="s">
        <v>1059</v>
      </c>
      <c r="D164" s="24" t="s">
        <v>1056</v>
      </c>
      <c r="E164" s="24" t="s">
        <v>1060</v>
      </c>
      <c r="F164" s="24" t="s">
        <v>1061</v>
      </c>
      <c r="G164" s="24" t="s">
        <v>3289</v>
      </c>
      <c r="H164" s="24" t="s">
        <v>2599</v>
      </c>
      <c r="I164" s="24" t="s">
        <v>3290</v>
      </c>
    </row>
    <row r="165" spans="1:11" ht="10.25" x14ac:dyDescent="0.2">
      <c r="A165" s="24" t="s">
        <v>3157</v>
      </c>
      <c r="B165" s="24" t="s">
        <v>2581</v>
      </c>
      <c r="C165" s="24" t="s">
        <v>1066</v>
      </c>
      <c r="D165" s="24" t="s">
        <v>1063</v>
      </c>
      <c r="E165" s="24" t="s">
        <v>3158</v>
      </c>
      <c r="F165" s="24" t="s">
        <v>1068</v>
      </c>
      <c r="G165" s="24" t="s">
        <v>1069</v>
      </c>
      <c r="H165" s="24" t="s">
        <v>2607</v>
      </c>
      <c r="J165" s="24" t="s">
        <v>3159</v>
      </c>
      <c r="K165" s="24" t="s">
        <v>3160</v>
      </c>
    </row>
    <row r="166" spans="1:11" ht="10.25" x14ac:dyDescent="0.2">
      <c r="A166" s="24" t="s">
        <v>2762</v>
      </c>
      <c r="B166" s="24" t="s">
        <v>2581</v>
      </c>
      <c r="C166" s="24" t="s">
        <v>1073</v>
      </c>
      <c r="D166" s="24" t="s">
        <v>1070</v>
      </c>
      <c r="E166" s="24" t="s">
        <v>1074</v>
      </c>
      <c r="F166" s="24" t="s">
        <v>1075</v>
      </c>
      <c r="G166" s="24" t="s">
        <v>1071</v>
      </c>
      <c r="H166" s="24" t="s">
        <v>2602</v>
      </c>
    </row>
    <row r="167" spans="1:11" ht="10.25" x14ac:dyDescent="0.2">
      <c r="A167" s="24" t="s">
        <v>3667</v>
      </c>
      <c r="B167" s="24" t="s">
        <v>2581</v>
      </c>
      <c r="C167" s="24" t="s">
        <v>1080</v>
      </c>
      <c r="D167" s="24" t="s">
        <v>1077</v>
      </c>
      <c r="E167" s="24" t="s">
        <v>1081</v>
      </c>
      <c r="F167" s="24" t="s">
        <v>1082</v>
      </c>
      <c r="G167" s="24" t="s">
        <v>301</v>
      </c>
      <c r="H167" s="24" t="s">
        <v>3634</v>
      </c>
      <c r="J167" s="24" t="s">
        <v>3668</v>
      </c>
      <c r="K167" s="24" t="s">
        <v>3669</v>
      </c>
    </row>
    <row r="168" spans="1:11" ht="10.25" x14ac:dyDescent="0.2">
      <c r="A168" s="24" t="s">
        <v>3679</v>
      </c>
      <c r="B168" s="24" t="s">
        <v>2581</v>
      </c>
      <c r="C168" s="24" t="s">
        <v>1080</v>
      </c>
      <c r="D168" s="24" t="s">
        <v>1084</v>
      </c>
      <c r="E168" s="24" t="s">
        <v>1087</v>
      </c>
      <c r="F168" s="24" t="s">
        <v>1088</v>
      </c>
      <c r="G168" s="24" t="s">
        <v>1089</v>
      </c>
      <c r="H168" s="24" t="s">
        <v>3634</v>
      </c>
      <c r="J168" s="24" t="s">
        <v>3680</v>
      </c>
      <c r="K168" s="24" t="s">
        <v>3681</v>
      </c>
    </row>
    <row r="169" spans="1:11" ht="10.25" x14ac:dyDescent="0.2">
      <c r="A169" s="24" t="s">
        <v>3676</v>
      </c>
      <c r="B169" s="24" t="s">
        <v>2581</v>
      </c>
      <c r="C169" s="24" t="s">
        <v>1080</v>
      </c>
      <c r="D169" s="24" t="s">
        <v>1091</v>
      </c>
      <c r="E169" s="24" t="s">
        <v>1094</v>
      </c>
      <c r="G169" s="24" t="s">
        <v>1095</v>
      </c>
      <c r="H169" s="24" t="s">
        <v>3634</v>
      </c>
      <c r="J169" s="24" t="s">
        <v>3677</v>
      </c>
      <c r="K169" s="24" t="s">
        <v>3678</v>
      </c>
    </row>
    <row r="170" spans="1:11" ht="10.25" x14ac:dyDescent="0.2">
      <c r="A170" s="24" t="s">
        <v>3661</v>
      </c>
      <c r="B170" s="24" t="s">
        <v>2581</v>
      </c>
      <c r="C170" s="24" t="s">
        <v>1080</v>
      </c>
      <c r="D170" s="24" t="s">
        <v>1097</v>
      </c>
      <c r="E170" s="24" t="s">
        <v>1100</v>
      </c>
      <c r="G170" s="24" t="s">
        <v>1092</v>
      </c>
      <c r="H170" s="24" t="s">
        <v>3634</v>
      </c>
      <c r="J170" s="24" t="s">
        <v>3662</v>
      </c>
      <c r="K170" s="24" t="s">
        <v>3663</v>
      </c>
    </row>
    <row r="171" spans="1:11" ht="10.25" x14ac:dyDescent="0.2">
      <c r="A171" s="24" t="s">
        <v>3664</v>
      </c>
      <c r="B171" s="24" t="s">
        <v>2581</v>
      </c>
      <c r="C171" s="24" t="s">
        <v>1080</v>
      </c>
      <c r="D171" s="24" t="s">
        <v>1102</v>
      </c>
      <c r="E171" s="24" t="s">
        <v>1105</v>
      </c>
      <c r="F171" s="24" t="s">
        <v>1106</v>
      </c>
      <c r="G171" s="24" t="s">
        <v>1107</v>
      </c>
      <c r="H171" s="24" t="s">
        <v>3634</v>
      </c>
      <c r="J171" s="24" t="s">
        <v>3665</v>
      </c>
      <c r="K171" s="24" t="s">
        <v>3666</v>
      </c>
    </row>
    <row r="172" spans="1:11" ht="10.25" x14ac:dyDescent="0.2">
      <c r="A172" s="24" t="s">
        <v>3637</v>
      </c>
      <c r="B172" s="24" t="s">
        <v>2581</v>
      </c>
      <c r="C172" s="24" t="s">
        <v>1080</v>
      </c>
      <c r="D172" s="24" t="s">
        <v>1109</v>
      </c>
      <c r="E172" s="24" t="s">
        <v>1112</v>
      </c>
      <c r="F172" s="24" t="s">
        <v>1113</v>
      </c>
      <c r="G172" s="24" t="s">
        <v>1114</v>
      </c>
      <c r="H172" s="24" t="s">
        <v>3634</v>
      </c>
      <c r="J172" s="24" t="s">
        <v>3638</v>
      </c>
      <c r="K172" s="24" t="s">
        <v>3639</v>
      </c>
    </row>
    <row r="173" spans="1:11" ht="10.25" x14ac:dyDescent="0.2">
      <c r="A173" s="24" t="s">
        <v>3633</v>
      </c>
      <c r="B173" s="24" t="s">
        <v>2581</v>
      </c>
      <c r="C173" s="24" t="s">
        <v>1080</v>
      </c>
      <c r="D173" s="24" t="s">
        <v>1116</v>
      </c>
      <c r="E173" s="24" t="s">
        <v>1119</v>
      </c>
      <c r="F173" s="24" t="s">
        <v>1120</v>
      </c>
      <c r="G173" s="24" t="s">
        <v>1114</v>
      </c>
      <c r="H173" s="24" t="s">
        <v>3634</v>
      </c>
      <c r="J173" s="24" t="s">
        <v>3635</v>
      </c>
      <c r="K173" s="24" t="s">
        <v>3636</v>
      </c>
    </row>
    <row r="174" spans="1:11" ht="10.25" x14ac:dyDescent="0.2">
      <c r="A174" s="24" t="s">
        <v>3682</v>
      </c>
      <c r="B174" s="24" t="s">
        <v>2581</v>
      </c>
      <c r="C174" s="24" t="s">
        <v>1080</v>
      </c>
      <c r="D174" s="24" t="s">
        <v>1122</v>
      </c>
      <c r="E174" s="24" t="s">
        <v>1125</v>
      </c>
      <c r="F174" s="24" t="s">
        <v>1126</v>
      </c>
      <c r="G174" s="24" t="s">
        <v>1127</v>
      </c>
      <c r="H174" s="24" t="s">
        <v>3634</v>
      </c>
      <c r="J174" s="24" t="s">
        <v>3683</v>
      </c>
      <c r="K174" s="24" t="s">
        <v>3684</v>
      </c>
    </row>
    <row r="175" spans="1:11" ht="10.25" x14ac:dyDescent="0.2">
      <c r="A175" s="24" t="s">
        <v>3694</v>
      </c>
      <c r="B175" s="24" t="s">
        <v>2581</v>
      </c>
      <c r="C175" s="24" t="s">
        <v>1080</v>
      </c>
      <c r="D175" s="24" t="s">
        <v>1129</v>
      </c>
      <c r="E175" s="24" t="s">
        <v>1132</v>
      </c>
      <c r="F175" s="24" t="s">
        <v>1133</v>
      </c>
      <c r="G175" s="24" t="s">
        <v>1134</v>
      </c>
      <c r="H175" s="24" t="s">
        <v>3634</v>
      </c>
      <c r="J175" s="24" t="s">
        <v>3695</v>
      </c>
      <c r="K175" s="24" t="s">
        <v>3696</v>
      </c>
    </row>
    <row r="176" spans="1:11" x14ac:dyDescent="0.2">
      <c r="A176" s="24" t="s">
        <v>3658</v>
      </c>
      <c r="B176" s="24" t="s">
        <v>2581</v>
      </c>
      <c r="C176" s="24" t="s">
        <v>1080</v>
      </c>
      <c r="D176" s="24" t="s">
        <v>1136</v>
      </c>
      <c r="E176" s="24" t="s">
        <v>1139</v>
      </c>
      <c r="F176" s="24" t="s">
        <v>1140</v>
      </c>
      <c r="G176" s="24" t="s">
        <v>1141</v>
      </c>
      <c r="H176" s="24" t="s">
        <v>3634</v>
      </c>
      <c r="J176" s="24" t="s">
        <v>3659</v>
      </c>
      <c r="K176" s="24" t="s">
        <v>3660</v>
      </c>
    </row>
    <row r="177" spans="1:11" x14ac:dyDescent="0.2">
      <c r="A177" s="24" t="s">
        <v>3652</v>
      </c>
      <c r="B177" s="24" t="s">
        <v>2581</v>
      </c>
      <c r="C177" s="24" t="s">
        <v>1080</v>
      </c>
      <c r="D177" s="24" t="s">
        <v>1143</v>
      </c>
      <c r="E177" s="24" t="s">
        <v>1146</v>
      </c>
      <c r="F177" s="24" t="s">
        <v>1147</v>
      </c>
      <c r="G177" s="24" t="s">
        <v>1148</v>
      </c>
      <c r="H177" s="24" t="s">
        <v>3634</v>
      </c>
      <c r="J177" s="24" t="s">
        <v>3653</v>
      </c>
      <c r="K177" s="24" t="s">
        <v>3654</v>
      </c>
    </row>
    <row r="178" spans="1:11" x14ac:dyDescent="0.2">
      <c r="A178" s="24" t="s">
        <v>3685</v>
      </c>
      <c r="B178" s="24" t="s">
        <v>2581</v>
      </c>
      <c r="C178" s="24" t="s">
        <v>1080</v>
      </c>
      <c r="D178" s="24" t="s">
        <v>1150</v>
      </c>
      <c r="E178" s="24" t="s">
        <v>1153</v>
      </c>
      <c r="F178" s="24" t="s">
        <v>1154</v>
      </c>
      <c r="G178" s="24" t="s">
        <v>1155</v>
      </c>
      <c r="H178" s="24" t="s">
        <v>3634</v>
      </c>
      <c r="J178" s="24" t="s">
        <v>3686</v>
      </c>
      <c r="K178" s="24" t="s">
        <v>3687</v>
      </c>
    </row>
    <row r="179" spans="1:11" x14ac:dyDescent="0.2">
      <c r="A179" s="24" t="s">
        <v>3640</v>
      </c>
      <c r="B179" s="24" t="s">
        <v>2581</v>
      </c>
      <c r="C179" s="24" t="s">
        <v>1080</v>
      </c>
      <c r="D179" s="24" t="s">
        <v>1157</v>
      </c>
      <c r="E179" s="24" t="s">
        <v>1160</v>
      </c>
      <c r="F179" s="24" t="s">
        <v>1161</v>
      </c>
      <c r="G179" s="24" t="s">
        <v>933</v>
      </c>
      <c r="H179" s="24" t="s">
        <v>3634</v>
      </c>
      <c r="J179" s="24" t="s">
        <v>3641</v>
      </c>
      <c r="K179" s="24" t="s">
        <v>3642</v>
      </c>
    </row>
    <row r="180" spans="1:11" x14ac:dyDescent="0.2">
      <c r="A180" s="24" t="s">
        <v>3670</v>
      </c>
      <c r="B180" s="24" t="s">
        <v>2581</v>
      </c>
      <c r="C180" s="24" t="s">
        <v>1080</v>
      </c>
      <c r="D180" s="24" t="s">
        <v>1163</v>
      </c>
      <c r="E180" s="24" t="s">
        <v>1166</v>
      </c>
      <c r="F180" s="24" t="s">
        <v>1167</v>
      </c>
      <c r="G180" s="24" t="s">
        <v>1164</v>
      </c>
      <c r="H180" s="24" t="s">
        <v>3634</v>
      </c>
      <c r="J180" s="24" t="s">
        <v>3671</v>
      </c>
      <c r="K180" s="24" t="s">
        <v>3672</v>
      </c>
    </row>
    <row r="181" spans="1:11" x14ac:dyDescent="0.2">
      <c r="A181" s="24" t="s">
        <v>3646</v>
      </c>
      <c r="B181" s="24" t="s">
        <v>2581</v>
      </c>
      <c r="C181" s="24" t="s">
        <v>1080</v>
      </c>
      <c r="D181" s="24" t="s">
        <v>1169</v>
      </c>
      <c r="E181" s="24" t="s">
        <v>1172</v>
      </c>
      <c r="F181" s="24" t="s">
        <v>1173</v>
      </c>
      <c r="G181" s="24" t="s">
        <v>933</v>
      </c>
      <c r="H181" s="24" t="s">
        <v>3634</v>
      </c>
      <c r="J181" s="24" t="s">
        <v>3647</v>
      </c>
      <c r="K181" s="24" t="s">
        <v>3648</v>
      </c>
    </row>
    <row r="182" spans="1:11" x14ac:dyDescent="0.2">
      <c r="A182" s="24" t="s">
        <v>3643</v>
      </c>
      <c r="B182" s="24" t="s">
        <v>2581</v>
      </c>
      <c r="C182" s="24" t="s">
        <v>1080</v>
      </c>
      <c r="D182" s="24" t="s">
        <v>1175</v>
      </c>
      <c r="E182" s="24" t="s">
        <v>1178</v>
      </c>
      <c r="F182" s="24" t="s">
        <v>1179</v>
      </c>
      <c r="G182" s="24" t="s">
        <v>1180</v>
      </c>
      <c r="H182" s="24" t="s">
        <v>3634</v>
      </c>
      <c r="J182" s="24" t="s">
        <v>3644</v>
      </c>
      <c r="K182" s="24" t="s">
        <v>3645</v>
      </c>
    </row>
    <row r="183" spans="1:11" x14ac:dyDescent="0.2">
      <c r="A183" s="24" t="s">
        <v>2994</v>
      </c>
      <c r="B183" s="24" t="s">
        <v>2581</v>
      </c>
      <c r="C183" s="24" t="s">
        <v>292</v>
      </c>
      <c r="D183" s="24" t="s">
        <v>1182</v>
      </c>
      <c r="E183" s="24" t="s">
        <v>293</v>
      </c>
      <c r="F183" s="24" t="s">
        <v>294</v>
      </c>
      <c r="G183" s="24" t="s">
        <v>295</v>
      </c>
      <c r="H183" s="24" t="s">
        <v>2599</v>
      </c>
      <c r="I183" s="24" t="s">
        <v>2991</v>
      </c>
      <c r="J183" s="24" t="s">
        <v>2995</v>
      </c>
      <c r="K183" s="24" t="s">
        <v>2996</v>
      </c>
    </row>
    <row r="184" spans="1:11" x14ac:dyDescent="0.2">
      <c r="A184" s="24" t="s">
        <v>3236</v>
      </c>
      <c r="B184" s="24" t="s">
        <v>2581</v>
      </c>
      <c r="C184" s="24" t="s">
        <v>1188</v>
      </c>
      <c r="D184" s="24" t="s">
        <v>1185</v>
      </c>
      <c r="E184" s="24" t="s">
        <v>1189</v>
      </c>
      <c r="F184" s="24" t="s">
        <v>1190</v>
      </c>
      <c r="G184" s="24" t="s">
        <v>1127</v>
      </c>
      <c r="H184" s="50" t="s">
        <v>2599</v>
      </c>
      <c r="I184" s="24" t="s">
        <v>3237</v>
      </c>
      <c r="J184" s="24" t="s">
        <v>3238</v>
      </c>
      <c r="K184" s="24" t="s">
        <v>3239</v>
      </c>
    </row>
    <row r="185" spans="1:11" x14ac:dyDescent="0.2">
      <c r="A185" s="24" t="s">
        <v>3691</v>
      </c>
      <c r="B185" s="24" t="s">
        <v>2581</v>
      </c>
      <c r="C185" s="24" t="s">
        <v>1080</v>
      </c>
      <c r="D185" s="24" t="s">
        <v>1192</v>
      </c>
      <c r="E185" s="24" t="s">
        <v>1132</v>
      </c>
      <c r="F185" s="24" t="s">
        <v>1133</v>
      </c>
      <c r="G185" s="24" t="s">
        <v>1134</v>
      </c>
      <c r="H185" s="24" t="s">
        <v>3634</v>
      </c>
      <c r="J185" s="24" t="s">
        <v>3692</v>
      </c>
      <c r="K185" s="24" t="s">
        <v>3693</v>
      </c>
    </row>
    <row r="186" spans="1:11" x14ac:dyDescent="0.2">
      <c r="A186" s="24" t="s">
        <v>3655</v>
      </c>
      <c r="B186" s="24" t="s">
        <v>2581</v>
      </c>
      <c r="C186" s="24" t="s">
        <v>1080</v>
      </c>
      <c r="D186" s="24" t="s">
        <v>1196</v>
      </c>
      <c r="E186" s="24" t="s">
        <v>1146</v>
      </c>
      <c r="F186" s="24" t="s">
        <v>1147</v>
      </c>
      <c r="G186" s="24" t="s">
        <v>1148</v>
      </c>
      <c r="H186" s="24" t="s">
        <v>3634</v>
      </c>
      <c r="J186" s="24" t="s">
        <v>3656</v>
      </c>
      <c r="K186" s="24" t="s">
        <v>3657</v>
      </c>
    </row>
    <row r="187" spans="1:11" x14ac:dyDescent="0.2">
      <c r="A187" s="24" t="s">
        <v>3688</v>
      </c>
      <c r="B187" s="24" t="s">
        <v>2581</v>
      </c>
      <c r="C187" s="24" t="s">
        <v>1080</v>
      </c>
      <c r="D187" s="24" t="s">
        <v>1199</v>
      </c>
      <c r="E187" s="24" t="s">
        <v>1153</v>
      </c>
      <c r="F187" s="24" t="s">
        <v>1201</v>
      </c>
      <c r="G187" s="24" t="s">
        <v>1155</v>
      </c>
      <c r="H187" s="24" t="s">
        <v>3634</v>
      </c>
      <c r="J187" s="24" t="s">
        <v>3689</v>
      </c>
      <c r="K187" s="24" t="s">
        <v>3690</v>
      </c>
    </row>
    <row r="188" spans="1:11" x14ac:dyDescent="0.2">
      <c r="A188" s="24" t="s">
        <v>3673</v>
      </c>
      <c r="B188" s="24" t="s">
        <v>2581</v>
      </c>
      <c r="C188" s="24" t="s">
        <v>1080</v>
      </c>
      <c r="D188" s="24" t="s">
        <v>1203</v>
      </c>
      <c r="E188" s="24" t="s">
        <v>1166</v>
      </c>
      <c r="F188" s="24" t="s">
        <v>1167</v>
      </c>
      <c r="G188" s="24" t="s">
        <v>1164</v>
      </c>
      <c r="H188" s="24" t="s">
        <v>3634</v>
      </c>
      <c r="J188" s="24" t="s">
        <v>3674</v>
      </c>
      <c r="K188" s="24" t="s">
        <v>3675</v>
      </c>
    </row>
    <row r="189" spans="1:11" x14ac:dyDescent="0.2">
      <c r="A189" s="24" t="s">
        <v>3649</v>
      </c>
      <c r="B189" s="24" t="s">
        <v>2581</v>
      </c>
      <c r="C189" s="24" t="s">
        <v>1080</v>
      </c>
      <c r="D189" s="24" t="s">
        <v>1206</v>
      </c>
      <c r="E189" s="24" t="s">
        <v>1172</v>
      </c>
      <c r="F189" s="24" t="s">
        <v>1173</v>
      </c>
      <c r="G189" s="24" t="s">
        <v>933</v>
      </c>
      <c r="H189" s="24" t="s">
        <v>3634</v>
      </c>
      <c r="J189" s="24" t="s">
        <v>3650</v>
      </c>
      <c r="K189" s="24" t="s">
        <v>3651</v>
      </c>
    </row>
    <row r="190" spans="1:11" x14ac:dyDescent="0.2">
      <c r="A190" s="24" t="s">
        <v>3741</v>
      </c>
      <c r="B190" s="24" t="s">
        <v>2981</v>
      </c>
      <c r="D190" s="24" t="s">
        <v>3742</v>
      </c>
      <c r="E190" s="24" t="s">
        <v>3743</v>
      </c>
      <c r="F190" s="24" t="s">
        <v>3744</v>
      </c>
      <c r="G190" s="24" t="s">
        <v>3745</v>
      </c>
      <c r="H190" s="24" t="s">
        <v>20</v>
      </c>
    </row>
    <row r="191" spans="1:11" x14ac:dyDescent="0.2">
      <c r="A191" s="24" t="s">
        <v>3179</v>
      </c>
      <c r="B191" s="24" t="s">
        <v>2981</v>
      </c>
      <c r="C191" s="24" t="s">
        <v>3180</v>
      </c>
      <c r="D191" s="24" t="s">
        <v>3181</v>
      </c>
      <c r="E191" s="24" t="s">
        <v>3182</v>
      </c>
      <c r="F191" s="24" t="s">
        <v>3183</v>
      </c>
      <c r="G191" s="24" t="s">
        <v>3184</v>
      </c>
      <c r="H191" s="24" t="s">
        <v>20</v>
      </c>
    </row>
    <row r="192" spans="1:11" x14ac:dyDescent="0.2">
      <c r="A192" s="26" t="s">
        <v>3087</v>
      </c>
      <c r="B192" s="24" t="s">
        <v>2581</v>
      </c>
      <c r="C192" s="24" t="s">
        <v>3088</v>
      </c>
      <c r="D192" s="50" t="s">
        <v>3089</v>
      </c>
      <c r="E192" s="24" t="s">
        <v>3090</v>
      </c>
      <c r="F192" s="24" t="s">
        <v>3091</v>
      </c>
      <c r="G192" s="24" t="s">
        <v>2332</v>
      </c>
      <c r="H192" s="24" t="s">
        <v>2827</v>
      </c>
      <c r="J192" s="24" t="s">
        <v>3092</v>
      </c>
      <c r="K192" s="24" t="s">
        <v>3093</v>
      </c>
    </row>
    <row r="193" spans="1:11" x14ac:dyDescent="0.2">
      <c r="A193" s="24" t="s">
        <v>3507</v>
      </c>
      <c r="B193" s="24" t="s">
        <v>2581</v>
      </c>
      <c r="C193" s="24" t="s">
        <v>1211</v>
      </c>
      <c r="D193" s="24" t="s">
        <v>1208</v>
      </c>
      <c r="E193" s="24" t="s">
        <v>1212</v>
      </c>
      <c r="F193" s="24" t="s">
        <v>1213</v>
      </c>
      <c r="G193" s="24" t="s">
        <v>1214</v>
      </c>
      <c r="H193" s="24" t="s">
        <v>2599</v>
      </c>
      <c r="I193" s="24" t="s">
        <v>3508</v>
      </c>
      <c r="J193" s="24" t="s">
        <v>3509</v>
      </c>
      <c r="K193" s="24" t="s">
        <v>3510</v>
      </c>
    </row>
    <row r="194" spans="1:11" x14ac:dyDescent="0.2">
      <c r="A194" s="24" t="s">
        <v>3583</v>
      </c>
      <c r="B194" s="24" t="s">
        <v>2581</v>
      </c>
      <c r="C194" s="24" t="s">
        <v>1218</v>
      </c>
      <c r="D194" s="24" t="s">
        <v>1215</v>
      </c>
      <c r="E194" s="24" t="s">
        <v>1219</v>
      </c>
      <c r="F194" s="24" t="s">
        <v>1220</v>
      </c>
      <c r="G194" s="24" t="s">
        <v>198</v>
      </c>
      <c r="H194" s="24" t="s">
        <v>20</v>
      </c>
      <c r="J194" s="24" t="s">
        <v>3584</v>
      </c>
      <c r="K194" s="24" t="s">
        <v>3585</v>
      </c>
    </row>
    <row r="195" spans="1:11" x14ac:dyDescent="0.2">
      <c r="A195" s="24" t="s">
        <v>3589</v>
      </c>
      <c r="B195" s="24" t="s">
        <v>2581</v>
      </c>
      <c r="C195" s="24" t="s">
        <v>1224</v>
      </c>
      <c r="D195" s="24" t="s">
        <v>1221</v>
      </c>
      <c r="E195" s="24" t="s">
        <v>1225</v>
      </c>
      <c r="F195" s="24" t="s">
        <v>1226</v>
      </c>
      <c r="G195" s="24" t="s">
        <v>198</v>
      </c>
      <c r="H195" s="24" t="s">
        <v>20</v>
      </c>
      <c r="J195" s="24" t="s">
        <v>3590</v>
      </c>
      <c r="K195" s="24" t="s">
        <v>3591</v>
      </c>
    </row>
    <row r="196" spans="1:11" x14ac:dyDescent="0.2">
      <c r="A196" s="24" t="s">
        <v>3586</v>
      </c>
      <c r="B196" s="24" t="s">
        <v>2581</v>
      </c>
      <c r="C196" s="24" t="s">
        <v>1230</v>
      </c>
      <c r="D196" s="24" t="s">
        <v>1227</v>
      </c>
      <c r="E196" s="24" t="s">
        <v>1231</v>
      </c>
      <c r="F196" s="24" t="s">
        <v>1232</v>
      </c>
      <c r="G196" s="24" t="s">
        <v>198</v>
      </c>
      <c r="H196" s="24" t="s">
        <v>20</v>
      </c>
      <c r="J196" s="24" t="s">
        <v>3587</v>
      </c>
      <c r="K196" s="24" t="s">
        <v>3588</v>
      </c>
    </row>
    <row r="197" spans="1:11" x14ac:dyDescent="0.2">
      <c r="A197" s="24" t="s">
        <v>2614</v>
      </c>
      <c r="B197" s="24" t="s">
        <v>2581</v>
      </c>
      <c r="C197" s="24" t="s">
        <v>1236</v>
      </c>
      <c r="D197" s="24" t="s">
        <v>1233</v>
      </c>
      <c r="E197" s="24" t="s">
        <v>1237</v>
      </c>
      <c r="F197" s="24" t="s">
        <v>1238</v>
      </c>
      <c r="G197" s="24" t="s">
        <v>1234</v>
      </c>
      <c r="H197" s="24" t="s">
        <v>2582</v>
      </c>
    </row>
    <row r="198" spans="1:11" x14ac:dyDescent="0.2">
      <c r="A198" s="24" t="s">
        <v>3370</v>
      </c>
      <c r="B198" s="24" t="s">
        <v>2581</v>
      </c>
      <c r="C198" s="24" t="s">
        <v>1242</v>
      </c>
      <c r="D198" s="24" t="s">
        <v>1239</v>
      </c>
      <c r="E198" s="24" t="s">
        <v>1243</v>
      </c>
      <c r="F198" s="24" t="s">
        <v>1244</v>
      </c>
      <c r="G198" s="24" t="s">
        <v>1240</v>
      </c>
      <c r="H198" s="24" t="s">
        <v>2599</v>
      </c>
      <c r="I198" s="24" t="s">
        <v>3371</v>
      </c>
      <c r="J198" s="24" t="s">
        <v>3372</v>
      </c>
      <c r="K198" s="24" t="s">
        <v>3373</v>
      </c>
    </row>
    <row r="199" spans="1:11" x14ac:dyDescent="0.2">
      <c r="A199" s="24" t="s">
        <v>3045</v>
      </c>
      <c r="B199" s="24" t="s">
        <v>2581</v>
      </c>
      <c r="C199" s="24" t="s">
        <v>1248</v>
      </c>
      <c r="D199" s="24" t="s">
        <v>1245</v>
      </c>
      <c r="E199" s="24" t="s">
        <v>1249</v>
      </c>
      <c r="F199" s="24" t="s">
        <v>1250</v>
      </c>
      <c r="G199" s="24" t="s">
        <v>1246</v>
      </c>
      <c r="H199" s="24" t="s">
        <v>2827</v>
      </c>
      <c r="I199" s="24" t="s">
        <v>3046</v>
      </c>
      <c r="J199" s="24" t="s">
        <v>3047</v>
      </c>
      <c r="K199" s="24" t="s">
        <v>3048</v>
      </c>
    </row>
    <row r="200" spans="1:11" x14ac:dyDescent="0.2">
      <c r="A200" s="24" t="s">
        <v>2966</v>
      </c>
      <c r="B200" s="24" t="s">
        <v>2581</v>
      </c>
      <c r="C200" s="24" t="s">
        <v>1254</v>
      </c>
      <c r="D200" s="24" t="s">
        <v>1251</v>
      </c>
      <c r="E200" s="24" t="s">
        <v>1255</v>
      </c>
      <c r="F200" s="24" t="s">
        <v>1256</v>
      </c>
      <c r="G200" s="24" t="s">
        <v>1252</v>
      </c>
      <c r="H200" s="24" t="s">
        <v>2599</v>
      </c>
      <c r="I200" s="24" t="s">
        <v>2967</v>
      </c>
      <c r="J200" s="24" t="s">
        <v>2968</v>
      </c>
      <c r="K200" s="24" t="s">
        <v>2969</v>
      </c>
    </row>
    <row r="201" spans="1:11" x14ac:dyDescent="0.2">
      <c r="A201" s="24" t="s">
        <v>2816</v>
      </c>
      <c r="B201" s="24" t="s">
        <v>2581</v>
      </c>
      <c r="C201" s="24" t="s">
        <v>2817</v>
      </c>
      <c r="D201" s="24" t="s">
        <v>1257</v>
      </c>
      <c r="E201" s="24" t="s">
        <v>1261</v>
      </c>
      <c r="F201" s="24" t="s">
        <v>1262</v>
      </c>
      <c r="G201" s="24" t="s">
        <v>1263</v>
      </c>
      <c r="H201" s="24" t="s">
        <v>2599</v>
      </c>
      <c r="I201" s="24" t="s">
        <v>2818</v>
      </c>
      <c r="J201" s="24" t="s">
        <v>2819</v>
      </c>
      <c r="K201" s="24" t="s">
        <v>2820</v>
      </c>
    </row>
    <row r="202" spans="1:11" x14ac:dyDescent="0.2">
      <c r="A202" s="24" t="s">
        <v>3346</v>
      </c>
      <c r="B202" s="24" t="s">
        <v>2581</v>
      </c>
      <c r="C202" s="24" t="s">
        <v>3347</v>
      </c>
      <c r="D202" s="24" t="s">
        <v>1264</v>
      </c>
      <c r="E202" s="24" t="s">
        <v>3348</v>
      </c>
      <c r="F202" s="24" t="s">
        <v>3349</v>
      </c>
      <c r="G202" s="24" t="s">
        <v>1107</v>
      </c>
      <c r="H202" s="24" t="s">
        <v>2607</v>
      </c>
      <c r="J202" s="24" t="s">
        <v>3350</v>
      </c>
      <c r="K202" s="24" t="s">
        <v>3351</v>
      </c>
    </row>
    <row r="203" spans="1:11" x14ac:dyDescent="0.2">
      <c r="A203" s="24" t="s">
        <v>2786</v>
      </c>
      <c r="B203" s="24" t="s">
        <v>2581</v>
      </c>
      <c r="C203" s="24" t="s">
        <v>1274</v>
      </c>
      <c r="D203" s="24" t="s">
        <v>1271</v>
      </c>
      <c r="E203" s="24" t="s">
        <v>1275</v>
      </c>
      <c r="F203" s="24" t="s">
        <v>1276</v>
      </c>
      <c r="G203" s="24" t="s">
        <v>1277</v>
      </c>
      <c r="H203" s="24" t="s">
        <v>2599</v>
      </c>
      <c r="I203" s="24" t="s">
        <v>2787</v>
      </c>
      <c r="J203" s="24" t="s">
        <v>2788</v>
      </c>
      <c r="K203" s="24" t="s">
        <v>2789</v>
      </c>
    </row>
    <row r="204" spans="1:11" x14ac:dyDescent="0.2">
      <c r="A204" s="24" t="s">
        <v>3119</v>
      </c>
      <c r="B204" s="24" t="s">
        <v>2581</v>
      </c>
      <c r="C204" s="26" t="s">
        <v>1281</v>
      </c>
      <c r="D204" s="24" t="s">
        <v>1278</v>
      </c>
      <c r="E204" s="24" t="s">
        <v>1282</v>
      </c>
      <c r="F204" s="24" t="s">
        <v>1283</v>
      </c>
      <c r="G204" s="24" t="s">
        <v>1279</v>
      </c>
      <c r="H204" s="24" t="s">
        <v>2607</v>
      </c>
      <c r="I204" s="24" t="s">
        <v>3120</v>
      </c>
      <c r="J204" s="24" t="s">
        <v>3121</v>
      </c>
      <c r="K204" s="24" t="s">
        <v>3122</v>
      </c>
    </row>
    <row r="205" spans="1:11" x14ac:dyDescent="0.2">
      <c r="A205" s="24" t="s">
        <v>3225</v>
      </c>
      <c r="B205" s="24" t="s">
        <v>2581</v>
      </c>
      <c r="C205" s="26" t="s">
        <v>1287</v>
      </c>
      <c r="D205" s="24" t="s">
        <v>1284</v>
      </c>
      <c r="E205" s="24" t="s">
        <v>1288</v>
      </c>
      <c r="F205" s="24" t="s">
        <v>1289</v>
      </c>
      <c r="G205" s="24" t="s">
        <v>1285</v>
      </c>
      <c r="H205" s="24" t="s">
        <v>2607</v>
      </c>
      <c r="I205" s="24" t="s">
        <v>3226</v>
      </c>
      <c r="J205" s="24" t="s">
        <v>3227</v>
      </c>
      <c r="K205" s="24" t="s">
        <v>3228</v>
      </c>
    </row>
    <row r="206" spans="1:11" x14ac:dyDescent="0.2">
      <c r="A206" s="24" t="s">
        <v>3511</v>
      </c>
      <c r="B206" s="24" t="s">
        <v>2581</v>
      </c>
      <c r="C206" s="24" t="s">
        <v>1293</v>
      </c>
      <c r="D206" s="24" t="s">
        <v>1290</v>
      </c>
      <c r="E206" s="24" t="s">
        <v>1294</v>
      </c>
      <c r="F206" s="24" t="s">
        <v>3512</v>
      </c>
      <c r="G206" s="24" t="s">
        <v>1296</v>
      </c>
      <c r="H206" s="24" t="s">
        <v>2599</v>
      </c>
      <c r="I206" s="24" t="s">
        <v>3513</v>
      </c>
      <c r="J206" s="24" t="s">
        <v>3514</v>
      </c>
      <c r="K206" s="24" t="s">
        <v>3515</v>
      </c>
    </row>
    <row r="207" spans="1:11" x14ac:dyDescent="0.2">
      <c r="A207" s="24" t="s">
        <v>2790</v>
      </c>
      <c r="B207" s="24" t="s">
        <v>2581</v>
      </c>
      <c r="C207" s="24" t="s">
        <v>1299</v>
      </c>
      <c r="D207" s="24" t="s">
        <v>1297</v>
      </c>
      <c r="E207" s="24" t="s">
        <v>1300</v>
      </c>
      <c r="F207" s="24" t="s">
        <v>1301</v>
      </c>
      <c r="G207" s="24" t="s">
        <v>1114</v>
      </c>
      <c r="H207" s="24" t="s">
        <v>2582</v>
      </c>
    </row>
    <row r="208" spans="1:11" x14ac:dyDescent="0.2">
      <c r="A208" s="24" t="s">
        <v>3058</v>
      </c>
      <c r="B208" s="24" t="s">
        <v>2581</v>
      </c>
      <c r="C208" s="24" t="s">
        <v>1305</v>
      </c>
      <c r="D208" s="24" t="s">
        <v>1302</v>
      </c>
      <c r="E208" s="24" t="s">
        <v>1306</v>
      </c>
      <c r="F208" s="24" t="s">
        <v>3059</v>
      </c>
      <c r="G208" s="24" t="s">
        <v>1308</v>
      </c>
      <c r="H208" s="24" t="s">
        <v>2599</v>
      </c>
      <c r="I208" s="24" t="s">
        <v>3060</v>
      </c>
      <c r="J208" s="24" t="s">
        <v>3061</v>
      </c>
      <c r="K208" s="24" t="s">
        <v>3062</v>
      </c>
    </row>
    <row r="209" spans="1:11" x14ac:dyDescent="0.2">
      <c r="A209" s="24" t="s">
        <v>3479</v>
      </c>
      <c r="B209" s="24" t="s">
        <v>2581</v>
      </c>
      <c r="C209" s="24" t="s">
        <v>1312</v>
      </c>
      <c r="D209" s="24" t="s">
        <v>1309</v>
      </c>
      <c r="E209" s="24" t="s">
        <v>1313</v>
      </c>
      <c r="F209" s="24" t="s">
        <v>1314</v>
      </c>
      <c r="G209" s="24" t="s">
        <v>1277</v>
      </c>
      <c r="H209" s="24" t="s">
        <v>2599</v>
      </c>
      <c r="I209" s="24" t="s">
        <v>3480</v>
      </c>
      <c r="J209" s="24" t="s">
        <v>3481</v>
      </c>
      <c r="K209" s="24" t="s">
        <v>3482</v>
      </c>
    </row>
    <row r="210" spans="1:11" x14ac:dyDescent="0.2">
      <c r="A210" s="24" t="s">
        <v>3613</v>
      </c>
      <c r="B210" s="24" t="s">
        <v>2581</v>
      </c>
      <c r="C210" s="24" t="s">
        <v>567</v>
      </c>
      <c r="D210" s="24" t="s">
        <v>1321</v>
      </c>
      <c r="E210" s="24" t="s">
        <v>1323</v>
      </c>
      <c r="F210" s="24" t="s">
        <v>1324</v>
      </c>
      <c r="G210" s="24" t="s">
        <v>1308</v>
      </c>
      <c r="H210" s="24" t="s">
        <v>20</v>
      </c>
      <c r="J210" s="24" t="s">
        <v>3614</v>
      </c>
      <c r="K210" s="24" t="s">
        <v>3615</v>
      </c>
    </row>
    <row r="211" spans="1:11" x14ac:dyDescent="0.2">
      <c r="A211" s="24" t="s">
        <v>3702</v>
      </c>
      <c r="B211" s="24" t="s">
        <v>2581</v>
      </c>
      <c r="C211" s="24" t="s">
        <v>3698</v>
      </c>
      <c r="D211" s="24" t="s">
        <v>1325</v>
      </c>
      <c r="E211" s="24" t="s">
        <v>1328</v>
      </c>
      <c r="F211" s="24" t="s">
        <v>1329</v>
      </c>
      <c r="G211" s="24" t="s">
        <v>1330</v>
      </c>
      <c r="H211" s="50" t="s">
        <v>3703</v>
      </c>
      <c r="J211" s="24" t="s">
        <v>3704</v>
      </c>
      <c r="K211" s="24" t="s">
        <v>3705</v>
      </c>
    </row>
    <row r="212" spans="1:11" x14ac:dyDescent="0.2">
      <c r="A212" s="24" t="s">
        <v>2808</v>
      </c>
      <c r="B212" s="24" t="s">
        <v>2581</v>
      </c>
      <c r="C212" s="24" t="s">
        <v>1334</v>
      </c>
      <c r="D212" s="24" t="s">
        <v>1331</v>
      </c>
      <c r="E212" s="24" t="s">
        <v>1335</v>
      </c>
      <c r="F212" s="24" t="s">
        <v>1336</v>
      </c>
      <c r="G212" s="24" t="s">
        <v>1127</v>
      </c>
      <c r="H212" s="24" t="s">
        <v>2599</v>
      </c>
      <c r="I212" s="24" t="s">
        <v>2809</v>
      </c>
      <c r="J212" s="24" t="s">
        <v>2810</v>
      </c>
      <c r="K212" s="24" t="s">
        <v>2811</v>
      </c>
    </row>
    <row r="213" spans="1:11" x14ac:dyDescent="0.2">
      <c r="A213" s="24" t="s">
        <v>3560</v>
      </c>
      <c r="B213" s="24" t="s">
        <v>2581</v>
      </c>
      <c r="C213" s="24" t="s">
        <v>1340</v>
      </c>
      <c r="D213" s="24" t="s">
        <v>1337</v>
      </c>
      <c r="E213" s="24" t="s">
        <v>1341</v>
      </c>
      <c r="F213" s="24" t="s">
        <v>1342</v>
      </c>
      <c r="G213" s="24" t="s">
        <v>1127</v>
      </c>
      <c r="H213" s="24" t="s">
        <v>2599</v>
      </c>
      <c r="I213" s="24" t="s">
        <v>3561</v>
      </c>
    </row>
    <row r="214" spans="1:11" x14ac:dyDescent="0.2">
      <c r="A214" s="24" t="s">
        <v>3442</v>
      </c>
      <c r="B214" s="24" t="s">
        <v>2581</v>
      </c>
      <c r="C214" s="24" t="s">
        <v>1346</v>
      </c>
      <c r="D214" s="24" t="s">
        <v>1343</v>
      </c>
      <c r="E214" s="24" t="s">
        <v>1347</v>
      </c>
      <c r="F214" s="24" t="s">
        <v>1348</v>
      </c>
      <c r="G214" s="24" t="s">
        <v>1349</v>
      </c>
      <c r="H214" s="24" t="s">
        <v>2599</v>
      </c>
      <c r="I214" s="24" t="s">
        <v>3443</v>
      </c>
      <c r="J214" s="24" t="s">
        <v>3444</v>
      </c>
      <c r="K214" s="24" t="s">
        <v>3445</v>
      </c>
    </row>
    <row r="215" spans="1:11" x14ac:dyDescent="0.2">
      <c r="A215" s="24" t="s">
        <v>3446</v>
      </c>
      <c r="B215" s="24" t="s">
        <v>2581</v>
      </c>
      <c r="C215" s="24" t="s">
        <v>1353</v>
      </c>
      <c r="D215" s="24" t="s">
        <v>1350</v>
      </c>
      <c r="E215" s="24" t="s">
        <v>3447</v>
      </c>
      <c r="F215" s="24" t="s">
        <v>1355</v>
      </c>
      <c r="G215" s="24" t="s">
        <v>1351</v>
      </c>
      <c r="H215" s="24" t="s">
        <v>2599</v>
      </c>
      <c r="I215" s="24" t="s">
        <v>3448</v>
      </c>
      <c r="J215" s="24" t="s">
        <v>3449</v>
      </c>
      <c r="K215" s="24" t="s">
        <v>3450</v>
      </c>
    </row>
    <row r="216" spans="1:11" x14ac:dyDescent="0.2">
      <c r="A216" s="24" t="s">
        <v>3322</v>
      </c>
      <c r="B216" s="24" t="s">
        <v>2581</v>
      </c>
      <c r="C216" s="24" t="s">
        <v>1365</v>
      </c>
      <c r="D216" s="24" t="s">
        <v>1362</v>
      </c>
      <c r="E216" s="24" t="s">
        <v>1366</v>
      </c>
      <c r="F216" s="24" t="s">
        <v>1367</v>
      </c>
      <c r="G216" s="24" t="s">
        <v>1148</v>
      </c>
      <c r="H216" s="50" t="s">
        <v>2599</v>
      </c>
      <c r="I216" s="24" t="s">
        <v>3323</v>
      </c>
      <c r="J216" s="24" t="s">
        <v>3324</v>
      </c>
      <c r="K216" s="24" t="s">
        <v>3325</v>
      </c>
    </row>
    <row r="217" spans="1:11" x14ac:dyDescent="0.2">
      <c r="A217" s="24" t="s">
        <v>3136</v>
      </c>
      <c r="B217" s="24" t="s">
        <v>2581</v>
      </c>
      <c r="C217" s="24" t="s">
        <v>1371</v>
      </c>
      <c r="D217" s="24" t="s">
        <v>1368</v>
      </c>
      <c r="E217" s="24" t="s">
        <v>1372</v>
      </c>
      <c r="F217" s="24" t="s">
        <v>1373</v>
      </c>
      <c r="G217" s="24" t="s">
        <v>1134</v>
      </c>
      <c r="H217" s="24" t="s">
        <v>2607</v>
      </c>
      <c r="J217" s="24" t="s">
        <v>3137</v>
      </c>
      <c r="K217" s="24" t="s">
        <v>3138</v>
      </c>
    </row>
    <row r="218" spans="1:11" x14ac:dyDescent="0.2">
      <c r="A218" s="24" t="s">
        <v>3595</v>
      </c>
      <c r="B218" s="24" t="s">
        <v>2581</v>
      </c>
      <c r="C218" s="24" t="s">
        <v>567</v>
      </c>
      <c r="D218" s="24" t="s">
        <v>1374</v>
      </c>
      <c r="E218" s="24" t="s">
        <v>1377</v>
      </c>
      <c r="F218" s="24" t="s">
        <v>1378</v>
      </c>
      <c r="G218" s="24" t="s">
        <v>1379</v>
      </c>
      <c r="H218" s="24" t="s">
        <v>20</v>
      </c>
      <c r="J218" s="24" t="s">
        <v>3596</v>
      </c>
      <c r="K218" s="24" t="s">
        <v>3597</v>
      </c>
    </row>
    <row r="219" spans="1:11" x14ac:dyDescent="0.2">
      <c r="A219" s="24" t="s">
        <v>2722</v>
      </c>
      <c r="B219" s="24" t="s">
        <v>2581</v>
      </c>
      <c r="C219" s="24" t="s">
        <v>1383</v>
      </c>
      <c r="D219" s="24" t="s">
        <v>1380</v>
      </c>
      <c r="E219" s="24" t="s">
        <v>1384</v>
      </c>
      <c r="F219" s="24" t="s">
        <v>1385</v>
      </c>
      <c r="G219" s="24" t="s">
        <v>1381</v>
      </c>
      <c r="H219" s="24" t="s">
        <v>2582</v>
      </c>
      <c r="J219" s="24" t="s">
        <v>2723</v>
      </c>
      <c r="K219" s="24" t="s">
        <v>2724</v>
      </c>
    </row>
    <row r="220" spans="1:11" s="50" customFormat="1" x14ac:dyDescent="0.2">
      <c r="A220" s="24" t="s">
        <v>2650</v>
      </c>
      <c r="B220" s="24" t="s">
        <v>2581</v>
      </c>
      <c r="C220" s="24" t="s">
        <v>1389</v>
      </c>
      <c r="D220" s="24" t="s">
        <v>1386</v>
      </c>
      <c r="E220" s="24" t="s">
        <v>561</v>
      </c>
      <c r="F220" s="24" t="s">
        <v>1390</v>
      </c>
      <c r="G220" s="24" t="s">
        <v>1387</v>
      </c>
      <c r="H220" s="24" t="s">
        <v>2607</v>
      </c>
      <c r="I220" s="24"/>
      <c r="J220" s="24" t="s">
        <v>2651</v>
      </c>
      <c r="K220" s="24" t="s">
        <v>2652</v>
      </c>
    </row>
    <row r="221" spans="1:11" x14ac:dyDescent="0.2">
      <c r="A221" s="24" t="s">
        <v>3191</v>
      </c>
      <c r="B221" s="24" t="s">
        <v>2581</v>
      </c>
      <c r="C221" s="24" t="s">
        <v>1394</v>
      </c>
      <c r="D221" s="24" t="s">
        <v>1391</v>
      </c>
      <c r="E221" s="24" t="s">
        <v>1395</v>
      </c>
      <c r="F221" s="24" t="s">
        <v>1396</v>
      </c>
      <c r="G221" s="24" t="s">
        <v>1397</v>
      </c>
      <c r="H221" s="24" t="s">
        <v>2599</v>
      </c>
      <c r="I221" s="24" t="s">
        <v>3192</v>
      </c>
      <c r="J221" s="24" t="s">
        <v>3193</v>
      </c>
      <c r="K221" s="24" t="s">
        <v>3194</v>
      </c>
    </row>
    <row r="222" spans="1:11" x14ac:dyDescent="0.2">
      <c r="A222" s="24" t="s">
        <v>3490</v>
      </c>
      <c r="B222" s="24" t="s">
        <v>2581</v>
      </c>
      <c r="C222" s="24" t="s">
        <v>1401</v>
      </c>
      <c r="D222" s="24" t="s">
        <v>1398</v>
      </c>
      <c r="E222" s="24" t="s">
        <v>1402</v>
      </c>
      <c r="F222" s="24" t="s">
        <v>1403</v>
      </c>
      <c r="G222" s="24" t="s">
        <v>3491</v>
      </c>
      <c r="H222" s="24" t="s">
        <v>2607</v>
      </c>
      <c r="I222" s="24" t="s">
        <v>20</v>
      </c>
      <c r="J222" s="24" t="s">
        <v>3492</v>
      </c>
      <c r="K222" s="24" t="s">
        <v>3493</v>
      </c>
    </row>
    <row r="223" spans="1:11" x14ac:dyDescent="0.2">
      <c r="A223" s="24" t="s">
        <v>3343</v>
      </c>
      <c r="B223" s="24" t="s">
        <v>2581</v>
      </c>
      <c r="C223" s="26" t="s">
        <v>1408</v>
      </c>
      <c r="D223" s="24" t="s">
        <v>1405</v>
      </c>
      <c r="E223" s="24" t="s">
        <v>1409</v>
      </c>
      <c r="F223" s="24" t="s">
        <v>1410</v>
      </c>
      <c r="G223" s="24" t="s">
        <v>1148</v>
      </c>
      <c r="H223" s="24" t="s">
        <v>2607</v>
      </c>
      <c r="J223" s="24" t="s">
        <v>3344</v>
      </c>
      <c r="K223" s="24" t="s">
        <v>3345</v>
      </c>
    </row>
    <row r="224" spans="1:11" x14ac:dyDescent="0.2">
      <c r="A224" s="24" t="s">
        <v>3069</v>
      </c>
      <c r="B224" s="24" t="s">
        <v>2581</v>
      </c>
      <c r="C224" s="24" t="s">
        <v>1414</v>
      </c>
      <c r="D224" s="24" t="s">
        <v>1411</v>
      </c>
      <c r="E224" s="24" t="s">
        <v>1415</v>
      </c>
      <c r="F224" s="24" t="s">
        <v>1416</v>
      </c>
      <c r="G224" s="24" t="s">
        <v>1412</v>
      </c>
      <c r="H224" s="24" t="s">
        <v>2827</v>
      </c>
      <c r="I224" s="24" t="s">
        <v>2840</v>
      </c>
      <c r="J224" s="24" t="s">
        <v>3070</v>
      </c>
      <c r="K224" s="24" t="s">
        <v>3071</v>
      </c>
    </row>
    <row r="225" spans="1:11" x14ac:dyDescent="0.2">
      <c r="A225" s="24" t="s">
        <v>3147</v>
      </c>
      <c r="B225" s="24" t="s">
        <v>2581</v>
      </c>
      <c r="C225" s="24" t="s">
        <v>1420</v>
      </c>
      <c r="D225" s="24" t="s">
        <v>1417</v>
      </c>
      <c r="E225" s="24" t="s">
        <v>1421</v>
      </c>
      <c r="F225" s="24" t="s">
        <v>1422</v>
      </c>
      <c r="G225" s="24" t="s">
        <v>1418</v>
      </c>
      <c r="H225" s="24" t="s">
        <v>2599</v>
      </c>
      <c r="I225" s="24" t="s">
        <v>3148</v>
      </c>
      <c r="J225" s="24" t="s">
        <v>3149</v>
      </c>
      <c r="K225" s="24" t="s">
        <v>3150</v>
      </c>
    </row>
    <row r="226" spans="1:11" x14ac:dyDescent="0.2">
      <c r="A226" s="24" t="s">
        <v>2641</v>
      </c>
      <c r="B226" s="24" t="s">
        <v>2581</v>
      </c>
      <c r="C226" s="24" t="s">
        <v>1427</v>
      </c>
      <c r="D226" s="24" t="s">
        <v>1424</v>
      </c>
      <c r="E226" s="24" t="s">
        <v>1428</v>
      </c>
      <c r="F226" s="24" t="s">
        <v>1429</v>
      </c>
      <c r="G226" s="24" t="s">
        <v>1430</v>
      </c>
      <c r="H226" s="24" t="s">
        <v>2582</v>
      </c>
      <c r="J226" s="24" t="s">
        <v>2642</v>
      </c>
      <c r="K226" s="24" t="s">
        <v>2643</v>
      </c>
    </row>
    <row r="227" spans="1:11" x14ac:dyDescent="0.2">
      <c r="A227" s="24" t="s">
        <v>2985</v>
      </c>
      <c r="B227" s="24" t="s">
        <v>2581</v>
      </c>
      <c r="C227" s="24" t="s">
        <v>1434</v>
      </c>
      <c r="D227" s="24" t="s">
        <v>1431</v>
      </c>
      <c r="E227" s="24" t="s">
        <v>1435</v>
      </c>
      <c r="F227" s="24" t="s">
        <v>1436</v>
      </c>
      <c r="G227" s="24" t="s">
        <v>1432</v>
      </c>
      <c r="H227" s="24" t="s">
        <v>2827</v>
      </c>
    </row>
    <row r="228" spans="1:11" x14ac:dyDescent="0.2">
      <c r="A228" s="24" t="s">
        <v>3229</v>
      </c>
      <c r="B228" s="24" t="s">
        <v>2581</v>
      </c>
      <c r="C228" s="24" t="s">
        <v>1440</v>
      </c>
      <c r="D228" s="24" t="s">
        <v>1437</v>
      </c>
      <c r="E228" s="24" t="s">
        <v>1441</v>
      </c>
      <c r="F228" s="24" t="s">
        <v>1442</v>
      </c>
      <c r="G228" s="24" t="s">
        <v>1443</v>
      </c>
      <c r="H228" s="24" t="s">
        <v>2599</v>
      </c>
      <c r="I228" s="24" t="s">
        <v>3230</v>
      </c>
      <c r="J228" s="24" t="s">
        <v>3231</v>
      </c>
      <c r="K228" s="24" t="s">
        <v>3232</v>
      </c>
    </row>
    <row r="229" spans="1:11" x14ac:dyDescent="0.2">
      <c r="A229" s="24" t="s">
        <v>3407</v>
      </c>
      <c r="B229" s="24" t="s">
        <v>2581</v>
      </c>
      <c r="C229" s="24" t="s">
        <v>1447</v>
      </c>
      <c r="D229" s="24" t="s">
        <v>1444</v>
      </c>
      <c r="E229" s="24" t="s">
        <v>1448</v>
      </c>
      <c r="F229" s="24" t="s">
        <v>1449</v>
      </c>
      <c r="G229" s="24" t="s">
        <v>1263</v>
      </c>
      <c r="H229" s="24" t="s">
        <v>2607</v>
      </c>
      <c r="I229" s="24" t="s">
        <v>2840</v>
      </c>
      <c r="J229" s="24" t="s">
        <v>3408</v>
      </c>
      <c r="K229" s="24" t="s">
        <v>3409</v>
      </c>
    </row>
    <row r="230" spans="1:11" x14ac:dyDescent="0.2">
      <c r="A230" s="24" t="s">
        <v>3467</v>
      </c>
      <c r="B230" s="24" t="s">
        <v>2581</v>
      </c>
      <c r="C230" s="24" t="s">
        <v>3468</v>
      </c>
      <c r="D230" s="24" t="s">
        <v>1450</v>
      </c>
      <c r="E230" s="24" t="s">
        <v>1454</v>
      </c>
      <c r="F230" s="24" t="s">
        <v>1455</v>
      </c>
      <c r="G230" s="24" t="s">
        <v>1127</v>
      </c>
      <c r="H230" s="24" t="s">
        <v>20</v>
      </c>
      <c r="J230" s="24" t="s">
        <v>3469</v>
      </c>
      <c r="K230" s="24" t="s">
        <v>3470</v>
      </c>
    </row>
    <row r="231" spans="1:11" x14ac:dyDescent="0.2">
      <c r="A231" s="24" t="s">
        <v>3619</v>
      </c>
      <c r="B231" s="24" t="s">
        <v>2581</v>
      </c>
      <c r="C231" s="24" t="s">
        <v>567</v>
      </c>
      <c r="D231" s="24" t="s">
        <v>1456</v>
      </c>
      <c r="E231" s="24" t="s">
        <v>1459</v>
      </c>
      <c r="F231" s="24" t="s">
        <v>1460</v>
      </c>
      <c r="G231" s="24" t="s">
        <v>1127</v>
      </c>
      <c r="H231" s="24" t="s">
        <v>20</v>
      </c>
      <c r="J231" s="24" t="s">
        <v>3620</v>
      </c>
      <c r="K231" s="24" t="s">
        <v>3621</v>
      </c>
    </row>
    <row r="232" spans="1:11" x14ac:dyDescent="0.2">
      <c r="A232" s="24" t="s">
        <v>3622</v>
      </c>
      <c r="B232" s="24" t="s">
        <v>2581</v>
      </c>
      <c r="C232" s="24" t="s">
        <v>567</v>
      </c>
      <c r="D232" s="24" t="s">
        <v>1461</v>
      </c>
      <c r="E232" s="24" t="s">
        <v>1464</v>
      </c>
      <c r="F232" s="24" t="s">
        <v>1465</v>
      </c>
      <c r="G232" s="24" t="s">
        <v>1127</v>
      </c>
      <c r="H232" s="24" t="s">
        <v>20</v>
      </c>
      <c r="J232" s="24" t="s">
        <v>3623</v>
      </c>
      <c r="K232" s="24" t="s">
        <v>3624</v>
      </c>
    </row>
    <row r="233" spans="1:11" x14ac:dyDescent="0.2">
      <c r="A233" s="24" t="s">
        <v>2606</v>
      </c>
      <c r="B233" s="24" t="s">
        <v>2581</v>
      </c>
      <c r="C233" s="24" t="s">
        <v>1469</v>
      </c>
      <c r="D233" s="24" t="s">
        <v>1466</v>
      </c>
      <c r="E233" s="24" t="s">
        <v>1470</v>
      </c>
      <c r="F233" s="24" t="s">
        <v>1471</v>
      </c>
      <c r="G233" s="24" t="s">
        <v>1107</v>
      </c>
      <c r="H233" s="24" t="s">
        <v>2607</v>
      </c>
      <c r="J233" s="24" t="s">
        <v>2608</v>
      </c>
      <c r="K233" s="24" t="s">
        <v>2609</v>
      </c>
    </row>
    <row r="234" spans="1:11" x14ac:dyDescent="0.2">
      <c r="A234" s="24" t="s">
        <v>2756</v>
      </c>
      <c r="B234" s="24" t="s">
        <v>2581</v>
      </c>
      <c r="C234" s="24" t="s">
        <v>1475</v>
      </c>
      <c r="D234" s="24" t="s">
        <v>1472</v>
      </c>
      <c r="E234" s="24" t="s">
        <v>1476</v>
      </c>
      <c r="F234" s="24" t="s">
        <v>1477</v>
      </c>
      <c r="G234" s="24" t="s">
        <v>1478</v>
      </c>
      <c r="H234" s="24" t="s">
        <v>2616</v>
      </c>
      <c r="J234" s="24" t="s">
        <v>2757</v>
      </c>
      <c r="K234" s="24" t="s">
        <v>2758</v>
      </c>
    </row>
    <row r="235" spans="1:11" x14ac:dyDescent="0.2">
      <c r="A235" s="24" t="s">
        <v>3240</v>
      </c>
      <c r="B235" s="24" t="s">
        <v>2581</v>
      </c>
      <c r="C235" s="24" t="s">
        <v>1188</v>
      </c>
      <c r="D235" s="24" t="s">
        <v>1479</v>
      </c>
      <c r="E235" s="24" t="s">
        <v>1189</v>
      </c>
      <c r="F235" s="24" t="s">
        <v>1190</v>
      </c>
      <c r="G235" s="24" t="s">
        <v>1127</v>
      </c>
      <c r="H235" s="50" t="s">
        <v>2599</v>
      </c>
      <c r="I235" s="24" t="s">
        <v>3237</v>
      </c>
      <c r="J235" s="24" t="s">
        <v>3241</v>
      </c>
      <c r="K235" s="24" t="s">
        <v>3242</v>
      </c>
    </row>
    <row r="236" spans="1:11" x14ac:dyDescent="0.2">
      <c r="A236" s="24" t="s">
        <v>3107</v>
      </c>
      <c r="B236" s="24" t="s">
        <v>2581</v>
      </c>
      <c r="C236" s="26" t="s">
        <v>1485</v>
      </c>
      <c r="D236" s="24" t="s">
        <v>1482</v>
      </c>
      <c r="E236" s="24" t="s">
        <v>1486</v>
      </c>
      <c r="F236" s="24" t="s">
        <v>1487</v>
      </c>
      <c r="G236" s="24" t="s">
        <v>1488</v>
      </c>
      <c r="H236" s="24" t="s">
        <v>2607</v>
      </c>
      <c r="J236" s="24" t="s">
        <v>3108</v>
      </c>
      <c r="K236" s="24" t="s">
        <v>3109</v>
      </c>
    </row>
    <row r="237" spans="1:11" x14ac:dyDescent="0.2">
      <c r="A237" s="24" t="s">
        <v>2878</v>
      </c>
      <c r="B237" s="24" t="s">
        <v>2581</v>
      </c>
      <c r="C237" s="24" t="s">
        <v>1492</v>
      </c>
      <c r="D237" s="24" t="s">
        <v>1489</v>
      </c>
      <c r="E237" s="24" t="s">
        <v>1493</v>
      </c>
      <c r="F237" s="24" t="s">
        <v>1494</v>
      </c>
      <c r="G237" s="24" t="s">
        <v>1495</v>
      </c>
      <c r="H237" s="24" t="s">
        <v>2602</v>
      </c>
      <c r="J237" s="24" t="s">
        <v>2879</v>
      </c>
      <c r="K237" s="24" t="s">
        <v>2880</v>
      </c>
    </row>
    <row r="238" spans="1:11" x14ac:dyDescent="0.2">
      <c r="A238" s="24" t="s">
        <v>3199</v>
      </c>
      <c r="B238" s="24" t="s">
        <v>2581</v>
      </c>
      <c r="C238" s="24" t="s">
        <v>1499</v>
      </c>
      <c r="D238" s="24" t="s">
        <v>1496</v>
      </c>
      <c r="E238" s="24" t="s">
        <v>1500</v>
      </c>
      <c r="F238" s="24" t="s">
        <v>1501</v>
      </c>
      <c r="G238" s="24" t="s">
        <v>1502</v>
      </c>
      <c r="H238" s="24" t="s">
        <v>2599</v>
      </c>
      <c r="I238" s="24" t="s">
        <v>3200</v>
      </c>
      <c r="J238" s="24" t="s">
        <v>3201</v>
      </c>
      <c r="K238" s="24" t="s">
        <v>3202</v>
      </c>
    </row>
    <row r="239" spans="1:11" x14ac:dyDescent="0.2">
      <c r="A239" s="24" t="s">
        <v>2647</v>
      </c>
      <c r="B239" s="24" t="s">
        <v>2581</v>
      </c>
      <c r="C239" s="24" t="s">
        <v>1506</v>
      </c>
      <c r="D239" s="24" t="s">
        <v>1503</v>
      </c>
      <c r="E239" s="24" t="s">
        <v>1507</v>
      </c>
      <c r="F239" s="24" t="s">
        <v>1508</v>
      </c>
      <c r="G239" s="24" t="s">
        <v>1509</v>
      </c>
      <c r="H239" s="24" t="s">
        <v>2582</v>
      </c>
      <c r="J239" s="24" t="s">
        <v>2648</v>
      </c>
      <c r="K239" s="24" t="s">
        <v>2649</v>
      </c>
    </row>
    <row r="240" spans="1:11" x14ac:dyDescent="0.2">
      <c r="A240" s="24" t="s">
        <v>2719</v>
      </c>
      <c r="B240" s="24" t="s">
        <v>2581</v>
      </c>
      <c r="C240" s="24" t="s">
        <v>1513</v>
      </c>
      <c r="D240" s="24" t="s">
        <v>1510</v>
      </c>
      <c r="E240" s="24" t="s">
        <v>1514</v>
      </c>
      <c r="F240" s="24" t="s">
        <v>1515</v>
      </c>
      <c r="G240" s="24" t="s">
        <v>596</v>
      </c>
      <c r="H240" s="24" t="s">
        <v>2582</v>
      </c>
      <c r="J240" s="24" t="s">
        <v>2720</v>
      </c>
      <c r="K240" s="24" t="s">
        <v>2721</v>
      </c>
    </row>
    <row r="241" spans="1:11" x14ac:dyDescent="0.2">
      <c r="A241" s="24" t="s">
        <v>2812</v>
      </c>
      <c r="B241" s="24" t="s">
        <v>2581</v>
      </c>
      <c r="C241" s="26" t="s">
        <v>1519</v>
      </c>
      <c r="D241" s="24" t="s">
        <v>1516</v>
      </c>
      <c r="E241" s="24" t="s">
        <v>1520</v>
      </c>
      <c r="F241" s="24" t="s">
        <v>1521</v>
      </c>
      <c r="G241" s="24" t="s">
        <v>1522</v>
      </c>
      <c r="H241" s="24" t="s">
        <v>2607</v>
      </c>
      <c r="J241" s="24" t="s">
        <v>2813</v>
      </c>
      <c r="K241" s="24" t="s">
        <v>2814</v>
      </c>
    </row>
    <row r="242" spans="1:11" x14ac:dyDescent="0.2">
      <c r="A242" s="24" t="s">
        <v>3494</v>
      </c>
      <c r="B242" s="24" t="s">
        <v>2581</v>
      </c>
      <c r="C242" s="24" t="s">
        <v>1526</v>
      </c>
      <c r="D242" s="24" t="s">
        <v>1523</v>
      </c>
      <c r="E242" s="24" t="s">
        <v>1527</v>
      </c>
      <c r="F242" s="24" t="s">
        <v>1528</v>
      </c>
      <c r="G242" s="24" t="s">
        <v>1127</v>
      </c>
      <c r="H242" s="24" t="s">
        <v>2599</v>
      </c>
      <c r="I242" s="24" t="s">
        <v>3495</v>
      </c>
      <c r="J242" s="24" t="s">
        <v>3496</v>
      </c>
      <c r="K242" s="24" t="s">
        <v>3497</v>
      </c>
    </row>
    <row r="243" spans="1:11" x14ac:dyDescent="0.2">
      <c r="A243" s="24" t="s">
        <v>2644</v>
      </c>
      <c r="B243" s="24" t="s">
        <v>2581</v>
      </c>
      <c r="C243" s="24" t="s">
        <v>1532</v>
      </c>
      <c r="D243" s="24" t="s">
        <v>1529</v>
      </c>
      <c r="E243" s="24" t="s">
        <v>1533</v>
      </c>
      <c r="F243" s="24" t="s">
        <v>1534</v>
      </c>
      <c r="G243" s="24" t="s">
        <v>1488</v>
      </c>
      <c r="H243" s="24" t="s">
        <v>2607</v>
      </c>
      <c r="J243" s="24" t="s">
        <v>2645</v>
      </c>
      <c r="K243" s="24" t="s">
        <v>2646</v>
      </c>
    </row>
    <row r="244" spans="1:11" x14ac:dyDescent="0.2">
      <c r="A244" s="24" t="s">
        <v>2625</v>
      </c>
      <c r="B244" s="24" t="s">
        <v>2581</v>
      </c>
      <c r="C244" s="24" t="s">
        <v>1538</v>
      </c>
      <c r="D244" s="24" t="s">
        <v>1535</v>
      </c>
      <c r="E244" s="24" t="s">
        <v>1539</v>
      </c>
      <c r="F244" s="24" t="s">
        <v>1540</v>
      </c>
      <c r="G244" s="24" t="s">
        <v>1536</v>
      </c>
      <c r="H244" s="24" t="s">
        <v>2582</v>
      </c>
      <c r="J244" s="24" t="s">
        <v>2626</v>
      </c>
      <c r="K244" s="24" t="s">
        <v>2627</v>
      </c>
    </row>
    <row r="245" spans="1:11" x14ac:dyDescent="0.2">
      <c r="A245" s="24" t="s">
        <v>3426</v>
      </c>
      <c r="B245" s="24" t="s">
        <v>2581</v>
      </c>
      <c r="C245" s="24" t="s">
        <v>1544</v>
      </c>
      <c r="D245" s="24" t="s">
        <v>1541</v>
      </c>
      <c r="E245" s="24" t="s">
        <v>1545</v>
      </c>
      <c r="F245" s="24" t="s">
        <v>1546</v>
      </c>
      <c r="G245" s="24" t="s">
        <v>1542</v>
      </c>
      <c r="H245" s="24" t="s">
        <v>2607</v>
      </c>
      <c r="I245" s="24" t="s">
        <v>2840</v>
      </c>
    </row>
    <row r="246" spans="1:11" x14ac:dyDescent="0.2">
      <c r="A246" s="24" t="s">
        <v>2628</v>
      </c>
      <c r="B246" s="24" t="s">
        <v>2581</v>
      </c>
      <c r="C246" s="24" t="s">
        <v>1550</v>
      </c>
      <c r="D246" s="24" t="s">
        <v>1547</v>
      </c>
      <c r="E246" s="24" t="s">
        <v>1551</v>
      </c>
      <c r="F246" s="24" t="s">
        <v>1552</v>
      </c>
      <c r="G246" s="24" t="s">
        <v>1553</v>
      </c>
      <c r="H246" s="24" t="s">
        <v>2582</v>
      </c>
      <c r="J246" s="24" t="s">
        <v>2629</v>
      </c>
      <c r="K246" s="24" t="s">
        <v>2630</v>
      </c>
    </row>
    <row r="247" spans="1:11" x14ac:dyDescent="0.2">
      <c r="A247" s="24" t="s">
        <v>2890</v>
      </c>
      <c r="B247" s="24" t="s">
        <v>2581</v>
      </c>
      <c r="C247" s="24" t="s">
        <v>1557</v>
      </c>
      <c r="D247" s="24" t="s">
        <v>1554</v>
      </c>
      <c r="E247" s="24" t="s">
        <v>385</v>
      </c>
      <c r="F247" s="24" t="s">
        <v>1558</v>
      </c>
      <c r="G247" s="24" t="s">
        <v>1555</v>
      </c>
      <c r="H247" s="24" t="s">
        <v>2827</v>
      </c>
      <c r="J247" s="24" t="s">
        <v>2891</v>
      </c>
      <c r="K247" s="24" t="s">
        <v>2892</v>
      </c>
    </row>
    <row r="248" spans="1:11" x14ac:dyDescent="0.2">
      <c r="A248" s="24" t="s">
        <v>2947</v>
      </c>
      <c r="B248" s="24" t="s">
        <v>2581</v>
      </c>
      <c r="C248" s="24" t="s">
        <v>1562</v>
      </c>
      <c r="D248" s="24" t="s">
        <v>1559</v>
      </c>
      <c r="E248" s="24" t="s">
        <v>1563</v>
      </c>
      <c r="F248" s="24" t="s">
        <v>1564</v>
      </c>
      <c r="G248" s="24" t="s">
        <v>1560</v>
      </c>
      <c r="H248" s="24" t="s">
        <v>2827</v>
      </c>
    </row>
    <row r="249" spans="1:11" x14ac:dyDescent="0.2">
      <c r="A249" s="24" t="s">
        <v>2851</v>
      </c>
      <c r="B249" s="24" t="s">
        <v>2581</v>
      </c>
      <c r="C249" s="24" t="s">
        <v>1568</v>
      </c>
      <c r="D249" s="24" t="s">
        <v>1565</v>
      </c>
      <c r="E249" s="24" t="s">
        <v>1569</v>
      </c>
      <c r="F249" s="24" t="s">
        <v>1570</v>
      </c>
      <c r="G249" s="24" t="s">
        <v>1566</v>
      </c>
      <c r="H249" s="24" t="s">
        <v>2607</v>
      </c>
    </row>
    <row r="250" spans="1:11" x14ac:dyDescent="0.2">
      <c r="A250" s="24" t="s">
        <v>3309</v>
      </c>
      <c r="B250" s="24" t="s">
        <v>2581</v>
      </c>
      <c r="C250" s="24" t="s">
        <v>1574</v>
      </c>
      <c r="D250" s="24" t="s">
        <v>1571</v>
      </c>
      <c r="E250" s="24" t="s">
        <v>1575</v>
      </c>
      <c r="F250" s="24" t="s">
        <v>1576</v>
      </c>
      <c r="G250" s="24" t="s">
        <v>1577</v>
      </c>
      <c r="H250" s="24" t="s">
        <v>2607</v>
      </c>
      <c r="I250" s="24" t="s">
        <v>2840</v>
      </c>
    </row>
    <row r="251" spans="1:11" x14ac:dyDescent="0.2">
      <c r="A251" s="24" t="s">
        <v>3362</v>
      </c>
      <c r="B251" s="24" t="s">
        <v>2581</v>
      </c>
      <c r="C251" s="24" t="s">
        <v>1581</v>
      </c>
      <c r="D251" s="24" t="s">
        <v>1578</v>
      </c>
      <c r="E251" s="24" t="s">
        <v>1582</v>
      </c>
      <c r="F251" s="24" t="s">
        <v>1583</v>
      </c>
      <c r="G251" s="24" t="s">
        <v>1584</v>
      </c>
      <c r="H251" s="24" t="s">
        <v>2599</v>
      </c>
      <c r="I251" s="24" t="s">
        <v>3363</v>
      </c>
      <c r="J251" s="24" t="s">
        <v>3364</v>
      </c>
      <c r="K251" s="24" t="s">
        <v>3365</v>
      </c>
    </row>
    <row r="252" spans="1:11" x14ac:dyDescent="0.2">
      <c r="A252" s="24" t="s">
        <v>2725</v>
      </c>
      <c r="B252" s="24" t="s">
        <v>2581</v>
      </c>
      <c r="C252" s="24" t="s">
        <v>1588</v>
      </c>
      <c r="D252" s="24" t="s">
        <v>1585</v>
      </c>
      <c r="E252" s="24" t="s">
        <v>1589</v>
      </c>
      <c r="F252" s="24" t="s">
        <v>1590</v>
      </c>
      <c r="G252" s="24" t="s">
        <v>1586</v>
      </c>
      <c r="H252" s="24" t="s">
        <v>2582</v>
      </c>
    </row>
    <row r="253" spans="1:11" x14ac:dyDescent="0.2">
      <c r="A253" s="24" t="s">
        <v>2986</v>
      </c>
      <c r="B253" s="24" t="s">
        <v>2581</v>
      </c>
      <c r="C253" s="24" t="s">
        <v>1594</v>
      </c>
      <c r="D253" s="24" t="s">
        <v>1591</v>
      </c>
      <c r="E253" s="24" t="s">
        <v>1595</v>
      </c>
      <c r="F253" s="24" t="s">
        <v>1596</v>
      </c>
      <c r="G253" s="24" t="s">
        <v>1592</v>
      </c>
      <c r="H253" s="24" t="s">
        <v>2582</v>
      </c>
      <c r="J253" s="24" t="s">
        <v>2987</v>
      </c>
      <c r="K253" s="24" t="s">
        <v>2988</v>
      </c>
    </row>
    <row r="254" spans="1:11" x14ac:dyDescent="0.2">
      <c r="A254" s="24" t="s">
        <v>3463</v>
      </c>
      <c r="B254" s="24" t="s">
        <v>2581</v>
      </c>
      <c r="C254" s="26" t="s">
        <v>1600</v>
      </c>
      <c r="D254" s="24" t="s">
        <v>1597</v>
      </c>
      <c r="E254" s="24" t="s">
        <v>1601</v>
      </c>
      <c r="F254" s="24" t="s">
        <v>1602</v>
      </c>
      <c r="G254" s="24" t="s">
        <v>1584</v>
      </c>
      <c r="H254" s="24" t="s">
        <v>2607</v>
      </c>
      <c r="I254" s="24" t="s">
        <v>3464</v>
      </c>
      <c r="J254" s="24" t="s">
        <v>3465</v>
      </c>
      <c r="K254" s="24" t="s">
        <v>3466</v>
      </c>
    </row>
    <row r="255" spans="1:11" x14ac:dyDescent="0.2">
      <c r="A255" s="24" t="s">
        <v>2924</v>
      </c>
      <c r="B255" s="24" t="s">
        <v>2581</v>
      </c>
      <c r="C255" s="24" t="s">
        <v>1606</v>
      </c>
      <c r="D255" s="24" t="s">
        <v>1603</v>
      </c>
      <c r="E255" s="24" t="s">
        <v>1607</v>
      </c>
      <c r="F255" s="24" t="s">
        <v>1608</v>
      </c>
      <c r="G255" s="24" t="s">
        <v>1609</v>
      </c>
      <c r="H255" s="24" t="s">
        <v>2607</v>
      </c>
      <c r="J255" s="24" t="s">
        <v>2925</v>
      </c>
      <c r="K255" s="24" t="s">
        <v>2926</v>
      </c>
    </row>
    <row r="256" spans="1:11" x14ac:dyDescent="0.2">
      <c r="A256" s="24" t="s">
        <v>2800</v>
      </c>
      <c r="B256" s="24" t="s">
        <v>2581</v>
      </c>
      <c r="C256" s="24" t="s">
        <v>1613</v>
      </c>
      <c r="D256" s="24" t="s">
        <v>1610</v>
      </c>
      <c r="E256" s="24" t="s">
        <v>1614</v>
      </c>
      <c r="F256" s="24" t="s">
        <v>1615</v>
      </c>
      <c r="G256" s="24" t="s">
        <v>1611</v>
      </c>
      <c r="H256" s="24" t="s">
        <v>2607</v>
      </c>
    </row>
    <row r="257" spans="1:11" x14ac:dyDescent="0.2">
      <c r="A257" s="24" t="s">
        <v>2785</v>
      </c>
      <c r="B257" s="24" t="s">
        <v>2581</v>
      </c>
      <c r="C257" s="24" t="s">
        <v>1619</v>
      </c>
      <c r="D257" s="24" t="s">
        <v>1616</v>
      </c>
      <c r="E257" s="24" t="s">
        <v>1620</v>
      </c>
      <c r="F257" s="24" t="s">
        <v>1621</v>
      </c>
      <c r="G257" s="24" t="s">
        <v>1617</v>
      </c>
      <c r="H257" s="24" t="s">
        <v>2582</v>
      </c>
    </row>
    <row r="258" spans="1:11" x14ac:dyDescent="0.2">
      <c r="A258" s="24" t="s">
        <v>2797</v>
      </c>
      <c r="B258" s="24" t="s">
        <v>2581</v>
      </c>
      <c r="C258" s="24" t="s">
        <v>1625</v>
      </c>
      <c r="D258" s="24" t="s">
        <v>1622</v>
      </c>
      <c r="E258" s="24" t="s">
        <v>1626</v>
      </c>
      <c r="F258" s="24" t="s">
        <v>1627</v>
      </c>
      <c r="G258" s="24" t="s">
        <v>1628</v>
      </c>
      <c r="H258" s="24" t="s">
        <v>2582</v>
      </c>
      <c r="J258" s="24" t="s">
        <v>2798</v>
      </c>
      <c r="K258" s="24" t="s">
        <v>2799</v>
      </c>
    </row>
    <row r="259" spans="1:11" x14ac:dyDescent="0.2">
      <c r="A259" s="24" t="s">
        <v>2852</v>
      </c>
      <c r="B259" s="24" t="s">
        <v>2581</v>
      </c>
      <c r="C259" s="24" t="s">
        <v>1632</v>
      </c>
      <c r="D259" s="24" t="s">
        <v>1629</v>
      </c>
      <c r="E259" s="24" t="s">
        <v>1633</v>
      </c>
      <c r="F259" s="24" t="s">
        <v>1634</v>
      </c>
      <c r="G259" s="24" t="s">
        <v>1630</v>
      </c>
      <c r="H259" s="24" t="s">
        <v>2582</v>
      </c>
      <c r="J259" s="24" t="s">
        <v>2853</v>
      </c>
      <c r="K259" s="24" t="s">
        <v>2854</v>
      </c>
    </row>
    <row r="260" spans="1:11" x14ac:dyDescent="0.2">
      <c r="A260" s="24" t="s">
        <v>2855</v>
      </c>
      <c r="B260" s="24" t="s">
        <v>2581</v>
      </c>
      <c r="C260" s="24" t="s">
        <v>1638</v>
      </c>
      <c r="D260" s="24" t="s">
        <v>1635</v>
      </c>
      <c r="E260" s="24" t="s">
        <v>1639</v>
      </c>
      <c r="F260" s="24" t="s">
        <v>1640</v>
      </c>
      <c r="G260" s="24" t="s">
        <v>1641</v>
      </c>
      <c r="H260" s="24" t="s">
        <v>2586</v>
      </c>
      <c r="I260" s="24" t="s">
        <v>2856</v>
      </c>
    </row>
    <row r="261" spans="1:11" x14ac:dyDescent="0.2">
      <c r="A261" s="24" t="s">
        <v>3422</v>
      </c>
      <c r="B261" s="24" t="s">
        <v>2581</v>
      </c>
      <c r="C261" s="24" t="s">
        <v>1645</v>
      </c>
      <c r="D261" s="24" t="s">
        <v>1642</v>
      </c>
      <c r="E261" s="24" t="s">
        <v>1646</v>
      </c>
      <c r="F261" s="24" t="s">
        <v>1647</v>
      </c>
      <c r="G261" s="24" t="s">
        <v>1643</v>
      </c>
      <c r="H261" s="24" t="s">
        <v>2602</v>
      </c>
      <c r="I261" s="24" t="s">
        <v>3423</v>
      </c>
      <c r="J261" s="24" t="s">
        <v>3424</v>
      </c>
      <c r="K261" s="24" t="s">
        <v>3425</v>
      </c>
    </row>
    <row r="262" spans="1:11" x14ac:dyDescent="0.2">
      <c r="A262" s="24" t="s">
        <v>3272</v>
      </c>
      <c r="B262" s="24" t="s">
        <v>2581</v>
      </c>
      <c r="C262" s="24" t="s">
        <v>1651</v>
      </c>
      <c r="D262" s="24" t="s">
        <v>1648</v>
      </c>
      <c r="E262" s="24" t="s">
        <v>1652</v>
      </c>
      <c r="F262" s="24" t="s">
        <v>1653</v>
      </c>
      <c r="G262" s="24" t="s">
        <v>1654</v>
      </c>
      <c r="H262" s="24" t="s">
        <v>2599</v>
      </c>
      <c r="I262" s="24" t="s">
        <v>2840</v>
      </c>
    </row>
    <row r="263" spans="1:11" x14ac:dyDescent="0.2">
      <c r="A263" s="24" t="s">
        <v>2778</v>
      </c>
      <c r="B263" s="24" t="s">
        <v>2581</v>
      </c>
      <c r="C263" s="24" t="s">
        <v>1658</v>
      </c>
      <c r="D263" s="24" t="s">
        <v>1655</v>
      </c>
      <c r="E263" s="24" t="s">
        <v>1659</v>
      </c>
      <c r="F263" s="24" t="s">
        <v>1660</v>
      </c>
      <c r="G263" s="24" t="s">
        <v>1656</v>
      </c>
      <c r="H263" s="24" t="s">
        <v>2582</v>
      </c>
      <c r="J263" s="24" t="s">
        <v>2779</v>
      </c>
      <c r="K263" s="24" t="s">
        <v>2780</v>
      </c>
    </row>
    <row r="264" spans="1:11" x14ac:dyDescent="0.2">
      <c r="A264" s="24" t="s">
        <v>3270</v>
      </c>
      <c r="B264" s="24" t="s">
        <v>2581</v>
      </c>
      <c r="C264" s="24" t="s">
        <v>1664</v>
      </c>
      <c r="D264" s="24" t="s">
        <v>1661</v>
      </c>
      <c r="E264" s="24" t="s">
        <v>1665</v>
      </c>
      <c r="F264" s="24" t="s">
        <v>1666</v>
      </c>
      <c r="G264" s="24" t="s">
        <v>1662</v>
      </c>
      <c r="H264" s="24" t="s">
        <v>2599</v>
      </c>
      <c r="I264" s="24" t="s">
        <v>3271</v>
      </c>
    </row>
    <row r="265" spans="1:11" x14ac:dyDescent="0.2">
      <c r="A265" s="24" t="s">
        <v>3063</v>
      </c>
      <c r="B265" s="24" t="s">
        <v>2581</v>
      </c>
      <c r="C265" s="24" t="s">
        <v>1670</v>
      </c>
      <c r="D265" s="24" t="s">
        <v>1667</v>
      </c>
      <c r="E265" s="24" t="s">
        <v>1671</v>
      </c>
      <c r="F265" s="24" t="s">
        <v>1672</v>
      </c>
      <c r="G265" s="24" t="s">
        <v>1668</v>
      </c>
      <c r="H265" s="24" t="s">
        <v>3050</v>
      </c>
      <c r="J265" s="24" t="s">
        <v>3064</v>
      </c>
      <c r="K265" s="24" t="s">
        <v>3065</v>
      </c>
    </row>
    <row r="266" spans="1:11" x14ac:dyDescent="0.2">
      <c r="A266" s="24" t="s">
        <v>2683</v>
      </c>
      <c r="B266" s="24" t="s">
        <v>2581</v>
      </c>
      <c r="C266" s="24" t="s">
        <v>2684</v>
      </c>
      <c r="D266" s="24" t="s">
        <v>1674</v>
      </c>
      <c r="E266" s="24" t="s">
        <v>1678</v>
      </c>
      <c r="F266" s="24" t="s">
        <v>1679</v>
      </c>
      <c r="G266" s="24" t="s">
        <v>1675</v>
      </c>
      <c r="H266" s="24" t="s">
        <v>2607</v>
      </c>
      <c r="J266" s="24" t="s">
        <v>2685</v>
      </c>
      <c r="K266" s="24" t="s">
        <v>2686</v>
      </c>
    </row>
    <row r="267" spans="1:11" x14ac:dyDescent="0.2">
      <c r="A267" s="24" t="s">
        <v>2971</v>
      </c>
      <c r="B267" s="24" t="s">
        <v>2581</v>
      </c>
      <c r="C267" s="24" t="s">
        <v>1683</v>
      </c>
      <c r="D267" s="24" t="s">
        <v>1680</v>
      </c>
      <c r="E267" s="24" t="s">
        <v>1684</v>
      </c>
      <c r="F267" s="24" t="s">
        <v>1685</v>
      </c>
      <c r="G267" s="24" t="s">
        <v>1681</v>
      </c>
      <c r="H267" s="24" t="s">
        <v>2599</v>
      </c>
      <c r="I267" s="24" t="s">
        <v>2972</v>
      </c>
      <c r="J267" s="24" t="s">
        <v>2973</v>
      </c>
      <c r="K267" s="24" t="s">
        <v>2974</v>
      </c>
    </row>
    <row r="268" spans="1:11" x14ac:dyDescent="0.2">
      <c r="A268" s="24" t="s">
        <v>2664</v>
      </c>
      <c r="B268" s="24" t="s">
        <v>2581</v>
      </c>
      <c r="C268" s="24" t="s">
        <v>1689</v>
      </c>
      <c r="D268" s="24" t="s">
        <v>1686</v>
      </c>
      <c r="E268" s="24" t="s">
        <v>1690</v>
      </c>
      <c r="F268" s="24" t="s">
        <v>1691</v>
      </c>
      <c r="G268" s="24" t="s">
        <v>1692</v>
      </c>
      <c r="H268" s="24" t="s">
        <v>2582</v>
      </c>
      <c r="J268" s="24" t="s">
        <v>2665</v>
      </c>
      <c r="K268" s="24" t="s">
        <v>2666</v>
      </c>
    </row>
    <row r="269" spans="1:11" x14ac:dyDescent="0.2">
      <c r="A269" s="24" t="s">
        <v>2667</v>
      </c>
      <c r="B269" s="24" t="s">
        <v>2581</v>
      </c>
      <c r="C269" s="24" t="s">
        <v>1696</v>
      </c>
      <c r="D269" s="24" t="s">
        <v>1693</v>
      </c>
      <c r="E269" s="24" t="s">
        <v>1697</v>
      </c>
      <c r="F269" s="24" t="s">
        <v>1698</v>
      </c>
      <c r="G269" s="24" t="s">
        <v>1699</v>
      </c>
      <c r="H269" s="24" t="s">
        <v>2582</v>
      </c>
    </row>
    <row r="270" spans="1:11" x14ac:dyDescent="0.2">
      <c r="A270" s="24" t="s">
        <v>3031</v>
      </c>
      <c r="B270" s="24" t="s">
        <v>2581</v>
      </c>
      <c r="C270" s="24" t="s">
        <v>1703</v>
      </c>
      <c r="D270" s="24" t="s">
        <v>1700</v>
      </c>
      <c r="E270" s="24" t="s">
        <v>1704</v>
      </c>
      <c r="F270" s="24" t="s">
        <v>1705</v>
      </c>
      <c r="G270" s="24" t="s">
        <v>1706</v>
      </c>
      <c r="H270" s="24" t="s">
        <v>2827</v>
      </c>
    </row>
    <row r="271" spans="1:11" x14ac:dyDescent="0.2">
      <c r="A271" s="24" t="s">
        <v>3261</v>
      </c>
      <c r="B271" s="24" t="s">
        <v>2581</v>
      </c>
      <c r="C271" s="24" t="s">
        <v>1710</v>
      </c>
      <c r="D271" s="24" t="s">
        <v>1707</v>
      </c>
      <c r="E271" s="24" t="s">
        <v>1711</v>
      </c>
      <c r="F271" s="24" t="s">
        <v>1712</v>
      </c>
      <c r="G271" s="24" t="s">
        <v>1713</v>
      </c>
      <c r="H271" s="24" t="s">
        <v>3050</v>
      </c>
      <c r="J271" s="24" t="s">
        <v>3262</v>
      </c>
      <c r="K271" s="24" t="s">
        <v>3263</v>
      </c>
    </row>
    <row r="272" spans="1:11" x14ac:dyDescent="0.2">
      <c r="A272" s="24" t="s">
        <v>2764</v>
      </c>
      <c r="B272" s="24" t="s">
        <v>2581</v>
      </c>
      <c r="C272" s="24" t="s">
        <v>1717</v>
      </c>
      <c r="D272" s="24" t="s">
        <v>1714</v>
      </c>
      <c r="E272" s="24" t="s">
        <v>1718</v>
      </c>
      <c r="F272" s="24" t="s">
        <v>1719</v>
      </c>
      <c r="G272" s="24" t="s">
        <v>1720</v>
      </c>
      <c r="H272" s="24" t="s">
        <v>2582</v>
      </c>
    </row>
    <row r="273" spans="1:11" x14ac:dyDescent="0.2">
      <c r="A273" s="24" t="s">
        <v>3558</v>
      </c>
      <c r="B273" s="24" t="s">
        <v>2581</v>
      </c>
      <c r="C273" s="24" t="s">
        <v>1724</v>
      </c>
      <c r="D273" s="24" t="s">
        <v>1721</v>
      </c>
      <c r="E273" s="24" t="s">
        <v>1725</v>
      </c>
      <c r="F273" s="24" t="s">
        <v>1726</v>
      </c>
      <c r="G273" s="24" t="s">
        <v>1722</v>
      </c>
      <c r="H273" s="24" t="s">
        <v>2607</v>
      </c>
      <c r="I273" s="24" t="s">
        <v>3559</v>
      </c>
    </row>
    <row r="274" spans="1:11" x14ac:dyDescent="0.2">
      <c r="A274" s="24" t="s">
        <v>3243</v>
      </c>
      <c r="B274" s="24" t="s">
        <v>2581</v>
      </c>
      <c r="C274" s="24" t="s">
        <v>1730</v>
      </c>
      <c r="D274" s="24" t="s">
        <v>1727</v>
      </c>
      <c r="E274" s="24" t="s">
        <v>1731</v>
      </c>
      <c r="F274" s="24" t="s">
        <v>1732</v>
      </c>
      <c r="G274" s="24" t="s">
        <v>1728</v>
      </c>
      <c r="H274" s="24" t="s">
        <v>2607</v>
      </c>
      <c r="J274" s="24" t="s">
        <v>3244</v>
      </c>
      <c r="K274" s="24" t="s">
        <v>3245</v>
      </c>
    </row>
    <row r="275" spans="1:11" x14ac:dyDescent="0.2">
      <c r="A275" s="24" t="s">
        <v>3486</v>
      </c>
      <c r="B275" s="24" t="s">
        <v>2581</v>
      </c>
      <c r="C275" s="26" t="s">
        <v>1736</v>
      </c>
      <c r="D275" s="24" t="s">
        <v>1733</v>
      </c>
      <c r="E275" s="24" t="s">
        <v>1737</v>
      </c>
      <c r="F275" s="24" t="s">
        <v>1738</v>
      </c>
      <c r="G275" s="24" t="s">
        <v>1734</v>
      </c>
      <c r="H275" s="24" t="s">
        <v>2607</v>
      </c>
      <c r="I275" s="24" t="s">
        <v>3487</v>
      </c>
      <c r="J275" s="24" t="s">
        <v>3488</v>
      </c>
      <c r="K275" s="24" t="s">
        <v>3489</v>
      </c>
    </row>
    <row r="276" spans="1:11" x14ac:dyDescent="0.2">
      <c r="A276" s="24" t="s">
        <v>3554</v>
      </c>
      <c r="B276" s="24" t="s">
        <v>2581</v>
      </c>
      <c r="C276" s="26" t="s">
        <v>1742</v>
      </c>
      <c r="D276" s="24" t="s">
        <v>1739</v>
      </c>
      <c r="E276" s="24" t="s">
        <v>1743</v>
      </c>
      <c r="F276" s="24" t="s">
        <v>1744</v>
      </c>
      <c r="G276" s="24" t="s">
        <v>1745</v>
      </c>
      <c r="H276" s="24" t="s">
        <v>2607</v>
      </c>
      <c r="I276" s="24" t="s">
        <v>3555</v>
      </c>
      <c r="J276" s="24" t="s">
        <v>3556</v>
      </c>
      <c r="K276" s="24" t="s">
        <v>3557</v>
      </c>
    </row>
    <row r="277" spans="1:11" x14ac:dyDescent="0.2">
      <c r="A277" s="24" t="s">
        <v>3335</v>
      </c>
      <c r="B277" s="24" t="s">
        <v>2581</v>
      </c>
      <c r="C277" s="24" t="s">
        <v>1749</v>
      </c>
      <c r="D277" s="24" t="s">
        <v>1746</v>
      </c>
      <c r="E277" s="24" t="s">
        <v>1750</v>
      </c>
      <c r="F277" s="24" t="s">
        <v>1751</v>
      </c>
      <c r="G277" s="24" t="s">
        <v>1747</v>
      </c>
      <c r="H277" s="24" t="s">
        <v>2599</v>
      </c>
      <c r="I277" s="24" t="s">
        <v>3336</v>
      </c>
      <c r="J277" s="24" t="s">
        <v>3337</v>
      </c>
      <c r="K277" s="24" t="s">
        <v>3338</v>
      </c>
    </row>
    <row r="278" spans="1:11" x14ac:dyDescent="0.2">
      <c r="A278" s="24" t="s">
        <v>3358</v>
      </c>
      <c r="B278" s="24" t="s">
        <v>2581</v>
      </c>
      <c r="C278" s="24" t="s">
        <v>1755</v>
      </c>
      <c r="D278" s="24" t="s">
        <v>1752</v>
      </c>
      <c r="E278" s="24" t="s">
        <v>1756</v>
      </c>
      <c r="F278" s="24" t="s">
        <v>1757</v>
      </c>
      <c r="G278" s="24" t="s">
        <v>1753</v>
      </c>
      <c r="H278" s="24" t="s">
        <v>2599</v>
      </c>
      <c r="I278" s="24" t="s">
        <v>3359</v>
      </c>
      <c r="J278" s="24" t="s">
        <v>3360</v>
      </c>
      <c r="K278" s="24" t="s">
        <v>3361</v>
      </c>
    </row>
    <row r="279" spans="1:11" x14ac:dyDescent="0.2">
      <c r="A279" s="24" t="s">
        <v>2864</v>
      </c>
      <c r="B279" s="24" t="s">
        <v>2581</v>
      </c>
      <c r="C279" s="24" t="s">
        <v>1761</v>
      </c>
      <c r="D279" s="24" t="s">
        <v>1758</v>
      </c>
      <c r="E279" s="24" t="s">
        <v>1762</v>
      </c>
      <c r="F279" s="24" t="s">
        <v>1763</v>
      </c>
      <c r="G279" s="24" t="s">
        <v>1759</v>
      </c>
      <c r="H279" s="24" t="s">
        <v>2582</v>
      </c>
      <c r="J279" s="24" t="s">
        <v>2865</v>
      </c>
      <c r="K279" s="24" t="s">
        <v>2866</v>
      </c>
    </row>
    <row r="280" spans="1:11" x14ac:dyDescent="0.2">
      <c r="A280" s="24" t="s">
        <v>2948</v>
      </c>
      <c r="B280" s="24" t="s">
        <v>2581</v>
      </c>
      <c r="C280" s="24" t="s">
        <v>1767</v>
      </c>
      <c r="D280" s="24" t="s">
        <v>1764</v>
      </c>
      <c r="E280" s="24" t="s">
        <v>1768</v>
      </c>
      <c r="F280" s="24" t="s">
        <v>1769</v>
      </c>
      <c r="G280" s="24" t="s">
        <v>1765</v>
      </c>
      <c r="H280" s="24" t="s">
        <v>2599</v>
      </c>
      <c r="I280" s="24" t="s">
        <v>2949</v>
      </c>
      <c r="J280" s="24" t="s">
        <v>2950</v>
      </c>
      <c r="K280" s="24" t="s">
        <v>2951</v>
      </c>
    </row>
    <row r="281" spans="1:11" x14ac:dyDescent="0.2">
      <c r="A281" s="24" t="s">
        <v>2794</v>
      </c>
      <c r="B281" s="24" t="s">
        <v>2581</v>
      </c>
      <c r="C281" s="24" t="s">
        <v>1773</v>
      </c>
      <c r="D281" s="24" t="s">
        <v>1770</v>
      </c>
      <c r="E281" s="24" t="s">
        <v>1774</v>
      </c>
      <c r="F281" s="24" t="s">
        <v>1775</v>
      </c>
      <c r="G281" s="24" t="s">
        <v>1771</v>
      </c>
      <c r="H281" s="24" t="s">
        <v>2582</v>
      </c>
      <c r="J281" s="24" t="s">
        <v>2795</v>
      </c>
      <c r="K281" s="24" t="s">
        <v>2796</v>
      </c>
    </row>
    <row r="282" spans="1:11" x14ac:dyDescent="0.2">
      <c r="A282" s="24" t="s">
        <v>2807</v>
      </c>
      <c r="B282" s="24" t="s">
        <v>2581</v>
      </c>
      <c r="C282" s="24" t="s">
        <v>1779</v>
      </c>
      <c r="D282" s="24" t="s">
        <v>1776</v>
      </c>
      <c r="E282" s="24" t="s">
        <v>1780</v>
      </c>
      <c r="F282" s="24" t="s">
        <v>1781</v>
      </c>
      <c r="G282" s="24" t="s">
        <v>1782</v>
      </c>
      <c r="H282" s="24" t="s">
        <v>2582</v>
      </c>
    </row>
    <row r="283" spans="1:11" x14ac:dyDescent="0.2">
      <c r="A283" s="24" t="s">
        <v>2975</v>
      </c>
      <c r="B283" s="24" t="s">
        <v>2581</v>
      </c>
      <c r="C283" s="24" t="s">
        <v>1786</v>
      </c>
      <c r="D283" s="24" t="s">
        <v>1783</v>
      </c>
      <c r="E283" s="24" t="s">
        <v>1787</v>
      </c>
      <c r="F283" s="24" t="s">
        <v>1788</v>
      </c>
      <c r="G283" s="24" t="s">
        <v>1784</v>
      </c>
      <c r="H283" s="24" t="s">
        <v>2827</v>
      </c>
      <c r="J283" s="24" t="s">
        <v>2976</v>
      </c>
      <c r="K283" s="24" t="s">
        <v>2977</v>
      </c>
    </row>
    <row r="284" spans="1:11" x14ac:dyDescent="0.2">
      <c r="A284" s="24" t="s">
        <v>2674</v>
      </c>
      <c r="B284" s="24" t="s">
        <v>2581</v>
      </c>
      <c r="C284" s="24" t="s">
        <v>1792</v>
      </c>
      <c r="D284" s="24" t="s">
        <v>1789</v>
      </c>
      <c r="E284" s="24" t="s">
        <v>1793</v>
      </c>
      <c r="F284" s="24" t="s">
        <v>1794</v>
      </c>
      <c r="G284" s="24" t="s">
        <v>1790</v>
      </c>
      <c r="H284" s="24" t="s">
        <v>2602</v>
      </c>
      <c r="J284" s="24" t="s">
        <v>2675</v>
      </c>
      <c r="K284" s="24" t="s">
        <v>2676</v>
      </c>
    </row>
    <row r="285" spans="1:11" x14ac:dyDescent="0.2">
      <c r="A285" s="24" t="s">
        <v>2671</v>
      </c>
      <c r="B285" s="24" t="s">
        <v>2581</v>
      </c>
      <c r="C285" s="24" t="s">
        <v>1798</v>
      </c>
      <c r="D285" s="24" t="s">
        <v>1795</v>
      </c>
      <c r="E285" s="24" t="s">
        <v>1799</v>
      </c>
      <c r="F285" s="24" t="s">
        <v>1800</v>
      </c>
      <c r="G285" s="24" t="s">
        <v>1796</v>
      </c>
      <c r="H285" s="24" t="s">
        <v>2582</v>
      </c>
      <c r="J285" s="24" t="s">
        <v>2672</v>
      </c>
      <c r="K285" s="24" t="s">
        <v>2673</v>
      </c>
    </row>
    <row r="286" spans="1:11" x14ac:dyDescent="0.2">
      <c r="A286" s="24" t="s">
        <v>2657</v>
      </c>
      <c r="B286" s="24" t="s">
        <v>2581</v>
      </c>
      <c r="C286" s="24" t="s">
        <v>1804</v>
      </c>
      <c r="D286" s="24" t="s">
        <v>1801</v>
      </c>
      <c r="E286" s="24" t="s">
        <v>1805</v>
      </c>
      <c r="F286" s="24" t="s">
        <v>1806</v>
      </c>
      <c r="G286" s="24" t="s">
        <v>1807</v>
      </c>
      <c r="H286" s="24" t="s">
        <v>2607</v>
      </c>
      <c r="J286" s="24" t="s">
        <v>2658</v>
      </c>
      <c r="K286" s="24" t="s">
        <v>2659</v>
      </c>
    </row>
    <row r="287" spans="1:11" x14ac:dyDescent="0.2">
      <c r="A287" s="24" t="s">
        <v>2677</v>
      </c>
      <c r="B287" s="24" t="s">
        <v>2581</v>
      </c>
      <c r="C287" s="26" t="s">
        <v>1811</v>
      </c>
      <c r="D287" s="24" t="s">
        <v>1808</v>
      </c>
      <c r="E287" s="24" t="s">
        <v>1812</v>
      </c>
      <c r="F287" s="24" t="s">
        <v>1813</v>
      </c>
      <c r="G287" s="24" t="s">
        <v>1809</v>
      </c>
      <c r="H287" s="24" t="s">
        <v>2607</v>
      </c>
      <c r="J287" s="24" t="s">
        <v>2678</v>
      </c>
      <c r="K287" s="24" t="s">
        <v>2679</v>
      </c>
    </row>
    <row r="288" spans="1:11" x14ac:dyDescent="0.2">
      <c r="A288" s="24" t="s">
        <v>2668</v>
      </c>
      <c r="B288" s="24" t="s">
        <v>2581</v>
      </c>
      <c r="C288" s="24" t="s">
        <v>1817</v>
      </c>
      <c r="D288" s="24" t="s">
        <v>1814</v>
      </c>
      <c r="E288" s="24" t="s">
        <v>1818</v>
      </c>
      <c r="F288" s="24" t="s">
        <v>1819</v>
      </c>
      <c r="G288" s="24" t="s">
        <v>1815</v>
      </c>
      <c r="H288" s="24" t="s">
        <v>2582</v>
      </c>
      <c r="J288" s="24" t="s">
        <v>2669</v>
      </c>
      <c r="K288" s="24" t="s">
        <v>2670</v>
      </c>
    </row>
    <row r="289" spans="1:11" x14ac:dyDescent="0.2">
      <c r="A289" s="24" t="s">
        <v>2884</v>
      </c>
      <c r="B289" s="24" t="s">
        <v>2581</v>
      </c>
      <c r="C289" s="24" t="s">
        <v>1823</v>
      </c>
      <c r="D289" s="24" t="s">
        <v>1820</v>
      </c>
      <c r="E289" s="24" t="s">
        <v>1824</v>
      </c>
      <c r="F289" s="24" t="s">
        <v>1825</v>
      </c>
      <c r="G289" s="24" t="s">
        <v>1826</v>
      </c>
      <c r="H289" s="24" t="s">
        <v>2607</v>
      </c>
      <c r="J289" s="24" t="s">
        <v>2885</v>
      </c>
      <c r="K289" s="24" t="s">
        <v>2886</v>
      </c>
    </row>
    <row r="290" spans="1:11" x14ac:dyDescent="0.2">
      <c r="A290" s="24" t="s">
        <v>3534</v>
      </c>
      <c r="B290" s="24" t="s">
        <v>2581</v>
      </c>
      <c r="C290" s="24" t="s">
        <v>1830</v>
      </c>
      <c r="D290" s="24" t="s">
        <v>1827</v>
      </c>
      <c r="E290" s="24" t="s">
        <v>1831</v>
      </c>
      <c r="F290" s="24" t="s">
        <v>1832</v>
      </c>
      <c r="G290" s="24" t="s">
        <v>1833</v>
      </c>
      <c r="H290" s="24" t="s">
        <v>2607</v>
      </c>
      <c r="I290" s="24" t="s">
        <v>3535</v>
      </c>
    </row>
    <row r="291" spans="1:11" x14ac:dyDescent="0.2">
      <c r="A291" s="24" t="s">
        <v>3315</v>
      </c>
      <c r="B291" s="24" t="s">
        <v>2581</v>
      </c>
      <c r="C291" s="24" t="s">
        <v>1837</v>
      </c>
      <c r="D291" s="24" t="s">
        <v>1834</v>
      </c>
      <c r="E291" s="24" t="s">
        <v>1838</v>
      </c>
      <c r="F291" s="24" t="s">
        <v>1839</v>
      </c>
      <c r="G291" s="24" t="s">
        <v>1840</v>
      </c>
      <c r="H291" s="24" t="s">
        <v>2599</v>
      </c>
      <c r="I291" s="24" t="s">
        <v>3316</v>
      </c>
      <c r="J291" s="24" t="s">
        <v>3317</v>
      </c>
      <c r="K291" s="24" t="s">
        <v>3318</v>
      </c>
    </row>
    <row r="292" spans="1:11" x14ac:dyDescent="0.2">
      <c r="A292" s="24" t="s">
        <v>3023</v>
      </c>
      <c r="B292" s="24" t="s">
        <v>2581</v>
      </c>
      <c r="C292" s="24" t="s">
        <v>1844</v>
      </c>
      <c r="D292" s="24" t="s">
        <v>1841</v>
      </c>
      <c r="E292" s="24" t="s">
        <v>1845</v>
      </c>
      <c r="F292" s="24" t="s">
        <v>1846</v>
      </c>
      <c r="G292" s="24" t="s">
        <v>1847</v>
      </c>
      <c r="H292" s="24" t="s">
        <v>2599</v>
      </c>
      <c r="I292" s="24" t="s">
        <v>2840</v>
      </c>
    </row>
    <row r="293" spans="1:11" x14ac:dyDescent="0.2">
      <c r="A293" s="24" t="s">
        <v>2781</v>
      </c>
      <c r="B293" s="24" t="s">
        <v>2581</v>
      </c>
      <c r="C293" s="24" t="s">
        <v>1851</v>
      </c>
      <c r="D293" s="24" t="s">
        <v>1848</v>
      </c>
      <c r="E293" s="24" t="s">
        <v>1852</v>
      </c>
      <c r="F293" s="24" t="s">
        <v>1853</v>
      </c>
      <c r="G293" s="24" t="s">
        <v>1854</v>
      </c>
      <c r="H293" s="24" t="s">
        <v>2582</v>
      </c>
      <c r="J293" s="24" t="s">
        <v>2782</v>
      </c>
      <c r="K293" s="24" t="s">
        <v>2783</v>
      </c>
    </row>
    <row r="294" spans="1:11" x14ac:dyDescent="0.2">
      <c r="A294" s="24" t="s">
        <v>2610</v>
      </c>
      <c r="B294" s="24" t="s">
        <v>2581</v>
      </c>
      <c r="C294" s="24" t="s">
        <v>1858</v>
      </c>
      <c r="D294" s="24" t="s">
        <v>1855</v>
      </c>
      <c r="E294" s="24" t="s">
        <v>1859</v>
      </c>
      <c r="F294" s="24" t="s">
        <v>1860</v>
      </c>
      <c r="G294" s="24" t="s">
        <v>1861</v>
      </c>
      <c r="H294" s="24" t="s">
        <v>2582</v>
      </c>
    </row>
    <row r="295" spans="1:11" x14ac:dyDescent="0.2">
      <c r="A295" s="24" t="s">
        <v>2927</v>
      </c>
      <c r="B295" s="24" t="s">
        <v>2581</v>
      </c>
      <c r="C295" s="24" t="s">
        <v>1865</v>
      </c>
      <c r="D295" s="24" t="s">
        <v>1862</v>
      </c>
      <c r="E295" s="24" t="s">
        <v>1866</v>
      </c>
      <c r="F295" s="24" t="s">
        <v>1867</v>
      </c>
      <c r="G295" s="24" t="s">
        <v>1868</v>
      </c>
      <c r="H295" s="24" t="s">
        <v>2599</v>
      </c>
      <c r="I295" s="24" t="s">
        <v>2928</v>
      </c>
      <c r="J295" s="24" t="s">
        <v>2929</v>
      </c>
      <c r="K295" s="24" t="s">
        <v>2930</v>
      </c>
    </row>
    <row r="296" spans="1:11" x14ac:dyDescent="0.2">
      <c r="A296" s="24" t="s">
        <v>3399</v>
      </c>
      <c r="B296" s="24" t="s">
        <v>2581</v>
      </c>
      <c r="C296" s="24" t="s">
        <v>1872</v>
      </c>
      <c r="D296" s="24" t="s">
        <v>1869</v>
      </c>
      <c r="E296" s="24" t="s">
        <v>1873</v>
      </c>
      <c r="F296" s="24" t="s">
        <v>1874</v>
      </c>
      <c r="G296" s="24" t="s">
        <v>1875</v>
      </c>
      <c r="H296" s="24" t="s">
        <v>2599</v>
      </c>
      <c r="I296" s="24" t="s">
        <v>3400</v>
      </c>
    </row>
    <row r="297" spans="1:11" x14ac:dyDescent="0.2">
      <c r="A297" s="24" t="s">
        <v>2989</v>
      </c>
      <c r="B297" s="24" t="s">
        <v>2581</v>
      </c>
      <c r="C297" s="24" t="s">
        <v>1879</v>
      </c>
      <c r="D297" s="24" t="s">
        <v>1876</v>
      </c>
      <c r="E297" s="24" t="s">
        <v>1880</v>
      </c>
      <c r="F297" s="24" t="s">
        <v>1881</v>
      </c>
      <c r="G297" s="24" t="s">
        <v>1882</v>
      </c>
      <c r="H297" s="24" t="s">
        <v>2582</v>
      </c>
    </row>
    <row r="298" spans="1:11" x14ac:dyDescent="0.2">
      <c r="A298" s="24" t="s">
        <v>2687</v>
      </c>
      <c r="B298" s="24" t="s">
        <v>2581</v>
      </c>
      <c r="C298" s="24" t="s">
        <v>1887</v>
      </c>
      <c r="D298" s="24" t="s">
        <v>1884</v>
      </c>
      <c r="E298" s="24" t="s">
        <v>1888</v>
      </c>
      <c r="F298" s="24" t="s">
        <v>1889</v>
      </c>
      <c r="G298" s="24" t="s">
        <v>1890</v>
      </c>
      <c r="H298" s="24" t="s">
        <v>2599</v>
      </c>
      <c r="I298" s="24" t="s">
        <v>2688</v>
      </c>
      <c r="J298" s="24" t="s">
        <v>2689</v>
      </c>
      <c r="K298" s="24" t="s">
        <v>2690</v>
      </c>
    </row>
    <row r="299" spans="1:11" x14ac:dyDescent="0.2">
      <c r="A299" s="24" t="s">
        <v>2821</v>
      </c>
      <c r="B299" s="24" t="s">
        <v>2581</v>
      </c>
      <c r="C299" s="24" t="s">
        <v>2822</v>
      </c>
      <c r="D299" s="24" t="s">
        <v>1891</v>
      </c>
      <c r="E299" s="24" t="s">
        <v>1895</v>
      </c>
      <c r="F299" s="24" t="s">
        <v>1896</v>
      </c>
      <c r="G299" s="24" t="s">
        <v>1897</v>
      </c>
      <c r="H299" s="24" t="s">
        <v>2599</v>
      </c>
      <c r="I299" s="24" t="s">
        <v>2823</v>
      </c>
      <c r="J299" s="24" t="s">
        <v>2824</v>
      </c>
      <c r="K299" s="24" t="s">
        <v>2825</v>
      </c>
    </row>
    <row r="300" spans="1:11" x14ac:dyDescent="0.2">
      <c r="A300" s="24" t="s">
        <v>2881</v>
      </c>
      <c r="B300" s="24" t="s">
        <v>2581</v>
      </c>
      <c r="C300" s="24" t="s">
        <v>1901</v>
      </c>
      <c r="D300" s="24" t="s">
        <v>1898</v>
      </c>
      <c r="E300" s="24" t="s">
        <v>1902</v>
      </c>
      <c r="F300" s="24" t="s">
        <v>1903</v>
      </c>
      <c r="G300" s="24" t="s">
        <v>1904</v>
      </c>
      <c r="H300" s="24" t="s">
        <v>2607</v>
      </c>
      <c r="J300" s="24" t="s">
        <v>2882</v>
      </c>
      <c r="K300" s="24" t="s">
        <v>2883</v>
      </c>
    </row>
    <row r="301" spans="1:11" x14ac:dyDescent="0.2">
      <c r="A301" s="24" t="s">
        <v>2956</v>
      </c>
      <c r="B301" s="24" t="s">
        <v>2581</v>
      </c>
      <c r="C301" s="24" t="s">
        <v>1908</v>
      </c>
      <c r="D301" s="24" t="s">
        <v>1905</v>
      </c>
      <c r="E301" s="24" t="s">
        <v>1909</v>
      </c>
      <c r="F301" s="24" t="s">
        <v>1910</v>
      </c>
      <c r="G301" s="24" t="s">
        <v>1911</v>
      </c>
      <c r="H301" s="24" t="s">
        <v>2599</v>
      </c>
      <c r="I301" s="24" t="s">
        <v>2957</v>
      </c>
      <c r="J301" s="24" t="s">
        <v>2958</v>
      </c>
      <c r="K301" s="24" t="s">
        <v>2959</v>
      </c>
    </row>
    <row r="302" spans="1:11" x14ac:dyDescent="0.2">
      <c r="A302" s="24" t="s">
        <v>3294</v>
      </c>
      <c r="B302" s="24" t="s">
        <v>2581</v>
      </c>
      <c r="C302" s="24" t="s">
        <v>1915</v>
      </c>
      <c r="D302" s="24" t="s">
        <v>1912</v>
      </c>
      <c r="E302" s="24" t="s">
        <v>1916</v>
      </c>
      <c r="F302" s="24" t="s">
        <v>1917</v>
      </c>
      <c r="G302" s="24" t="s">
        <v>1918</v>
      </c>
      <c r="H302" s="24" t="s">
        <v>2607</v>
      </c>
      <c r="I302" s="24" t="s">
        <v>3295</v>
      </c>
    </row>
    <row r="303" spans="1:11" x14ac:dyDescent="0.2">
      <c r="A303" s="24" t="s">
        <v>3027</v>
      </c>
      <c r="B303" s="24" t="s">
        <v>2581</v>
      </c>
      <c r="C303" s="24" t="s">
        <v>1922</v>
      </c>
      <c r="D303" s="24" t="s">
        <v>1919</v>
      </c>
      <c r="E303" s="24" t="s">
        <v>1923</v>
      </c>
      <c r="F303" s="24" t="s">
        <v>1924</v>
      </c>
      <c r="G303" s="24" t="s">
        <v>1913</v>
      </c>
      <c r="H303" s="24" t="s">
        <v>2599</v>
      </c>
      <c r="I303" s="24" t="s">
        <v>3028</v>
      </c>
      <c r="J303" s="24" t="s">
        <v>3029</v>
      </c>
      <c r="K303" s="24" t="s">
        <v>3030</v>
      </c>
    </row>
    <row r="304" spans="1:11" x14ac:dyDescent="0.2">
      <c r="A304" s="24" t="s">
        <v>2763</v>
      </c>
      <c r="B304" s="24" t="s">
        <v>2581</v>
      </c>
      <c r="C304" s="24" t="s">
        <v>1928</v>
      </c>
      <c r="D304" s="24" t="s">
        <v>1925</v>
      </c>
      <c r="E304" s="24" t="s">
        <v>1929</v>
      </c>
      <c r="F304" s="24" t="s">
        <v>1930</v>
      </c>
      <c r="G304" s="24" t="s">
        <v>1926</v>
      </c>
      <c r="H304" s="24" t="s">
        <v>2582</v>
      </c>
    </row>
    <row r="305" spans="1:11" x14ac:dyDescent="0.2">
      <c r="A305" s="24" t="s">
        <v>3279</v>
      </c>
      <c r="B305" s="24" t="s">
        <v>2581</v>
      </c>
      <c r="C305" s="24" t="s">
        <v>1934</v>
      </c>
      <c r="D305" s="24" t="s">
        <v>1931</v>
      </c>
      <c r="E305" s="24" t="s">
        <v>3280</v>
      </c>
      <c r="F305" s="24" t="s">
        <v>3281</v>
      </c>
      <c r="G305" s="24" t="s">
        <v>1937</v>
      </c>
      <c r="H305" s="24" t="s">
        <v>2599</v>
      </c>
      <c r="I305" s="24" t="s">
        <v>3282</v>
      </c>
      <c r="J305" s="24" t="s">
        <v>3283</v>
      </c>
      <c r="K305" s="24" t="s">
        <v>3284</v>
      </c>
    </row>
    <row r="306" spans="1:11" x14ac:dyDescent="0.2">
      <c r="A306" s="24" t="s">
        <v>3127</v>
      </c>
      <c r="B306" s="24" t="s">
        <v>2581</v>
      </c>
      <c r="C306" s="26" t="s">
        <v>1941</v>
      </c>
      <c r="D306" s="24" t="s">
        <v>1938</v>
      </c>
      <c r="E306" s="24" t="s">
        <v>1942</v>
      </c>
      <c r="F306" s="24" t="s">
        <v>1943</v>
      </c>
      <c r="G306" s="24" t="s">
        <v>1944</v>
      </c>
      <c r="H306" s="24" t="s">
        <v>2607</v>
      </c>
      <c r="J306" s="24" t="s">
        <v>3128</v>
      </c>
      <c r="K306" s="24" t="s">
        <v>3129</v>
      </c>
    </row>
    <row r="307" spans="1:11" x14ac:dyDescent="0.2">
      <c r="A307" s="24" t="s">
        <v>2580</v>
      </c>
      <c r="B307" s="24" t="s">
        <v>2581</v>
      </c>
      <c r="C307" s="24" t="s">
        <v>1948</v>
      </c>
      <c r="D307" s="24" t="s">
        <v>1945</v>
      </c>
      <c r="E307" s="24" t="s">
        <v>1949</v>
      </c>
      <c r="F307" s="24" t="s">
        <v>1950</v>
      </c>
      <c r="G307" s="24" t="s">
        <v>1951</v>
      </c>
      <c r="H307" s="24" t="s">
        <v>2582</v>
      </c>
      <c r="J307" s="24" t="s">
        <v>2583</v>
      </c>
      <c r="K307" s="24" t="s">
        <v>2584</v>
      </c>
    </row>
    <row r="308" spans="1:11" x14ac:dyDescent="0.2">
      <c r="A308" s="24" t="s">
        <v>2694</v>
      </c>
      <c r="B308" s="24" t="s">
        <v>2581</v>
      </c>
      <c r="C308" s="24" t="s">
        <v>1955</v>
      </c>
      <c r="D308" s="24" t="s">
        <v>1952</v>
      </c>
      <c r="E308" s="24" t="s">
        <v>1956</v>
      </c>
      <c r="F308" s="24" t="s">
        <v>1957</v>
      </c>
      <c r="G308" s="24" t="s">
        <v>1958</v>
      </c>
      <c r="H308" s="24" t="s">
        <v>2599</v>
      </c>
      <c r="I308" s="24" t="s">
        <v>2695</v>
      </c>
      <c r="J308" s="24" t="s">
        <v>2696</v>
      </c>
      <c r="K308" s="24" t="s">
        <v>2697</v>
      </c>
    </row>
    <row r="309" spans="1:11" x14ac:dyDescent="0.2">
      <c r="A309" s="24" t="s">
        <v>3051</v>
      </c>
      <c r="B309" s="24" t="s">
        <v>2581</v>
      </c>
      <c r="C309" s="24" t="s">
        <v>1962</v>
      </c>
      <c r="D309" s="24" t="s">
        <v>1959</v>
      </c>
      <c r="E309" s="24" t="s">
        <v>1963</v>
      </c>
      <c r="F309" s="24" t="s">
        <v>1964</v>
      </c>
      <c r="G309" s="24" t="s">
        <v>1965</v>
      </c>
      <c r="H309" s="24" t="s">
        <v>2599</v>
      </c>
      <c r="I309" s="24" t="s">
        <v>3052</v>
      </c>
      <c r="J309" s="24" t="s">
        <v>3053</v>
      </c>
      <c r="K309" s="24" t="s">
        <v>3054</v>
      </c>
    </row>
    <row r="310" spans="1:11" x14ac:dyDescent="0.2">
      <c r="A310" s="24" t="s">
        <v>3066</v>
      </c>
      <c r="B310" s="24" t="s">
        <v>2581</v>
      </c>
      <c r="C310" s="24" t="s">
        <v>1969</v>
      </c>
      <c r="D310" s="24" t="s">
        <v>1966</v>
      </c>
      <c r="E310" s="24" t="s">
        <v>1970</v>
      </c>
      <c r="F310" s="24" t="s">
        <v>1971</v>
      </c>
      <c r="G310" s="24" t="s">
        <v>1967</v>
      </c>
      <c r="H310" s="24" t="s">
        <v>2602</v>
      </c>
      <c r="J310" s="24" t="s">
        <v>3067</v>
      </c>
      <c r="K310" s="24" t="s">
        <v>3068</v>
      </c>
    </row>
    <row r="311" spans="1:11" x14ac:dyDescent="0.2">
      <c r="A311" s="24" t="s">
        <v>2589</v>
      </c>
      <c r="B311" s="24" t="s">
        <v>2581</v>
      </c>
      <c r="C311" s="24" t="s">
        <v>1975</v>
      </c>
      <c r="D311" s="24" t="s">
        <v>1972</v>
      </c>
      <c r="E311" s="24" t="s">
        <v>1976</v>
      </c>
      <c r="F311" s="24" t="s">
        <v>1977</v>
      </c>
      <c r="G311" s="24" t="s">
        <v>1973</v>
      </c>
      <c r="H311" s="24" t="s">
        <v>2582</v>
      </c>
      <c r="J311" s="24" t="s">
        <v>2590</v>
      </c>
      <c r="K311" s="24" t="s">
        <v>2591</v>
      </c>
    </row>
    <row r="312" spans="1:11" x14ac:dyDescent="0.2">
      <c r="A312" s="24" t="s">
        <v>2735</v>
      </c>
      <c r="B312" s="24" t="s">
        <v>2581</v>
      </c>
      <c r="C312" s="24" t="s">
        <v>1980</v>
      </c>
      <c r="D312" s="24" t="s">
        <v>1978</v>
      </c>
      <c r="E312" s="24" t="s">
        <v>1981</v>
      </c>
      <c r="F312" s="24" t="s">
        <v>1982</v>
      </c>
      <c r="G312" s="24" t="s">
        <v>1983</v>
      </c>
      <c r="H312" s="24" t="s">
        <v>2607</v>
      </c>
      <c r="J312" s="24" t="s">
        <v>2736</v>
      </c>
      <c r="K312" s="24" t="s">
        <v>2737</v>
      </c>
    </row>
    <row r="313" spans="1:11" x14ac:dyDescent="0.2">
      <c r="A313" s="24" t="s">
        <v>3273</v>
      </c>
      <c r="B313" s="24" t="s">
        <v>2581</v>
      </c>
      <c r="C313" s="24" t="s">
        <v>3274</v>
      </c>
      <c r="D313" s="24" t="s">
        <v>1984</v>
      </c>
      <c r="E313" s="24" t="s">
        <v>3275</v>
      </c>
      <c r="F313" s="24" t="s">
        <v>3276</v>
      </c>
      <c r="G313" s="24" t="s">
        <v>1965</v>
      </c>
      <c r="H313" s="24" t="s">
        <v>20</v>
      </c>
      <c r="J313" s="24" t="s">
        <v>3277</v>
      </c>
      <c r="K313" s="24" t="s">
        <v>3278</v>
      </c>
    </row>
    <row r="314" spans="1:11" x14ac:dyDescent="0.2">
      <c r="A314" s="24" t="s">
        <v>2931</v>
      </c>
      <c r="B314" s="24" t="s">
        <v>2581</v>
      </c>
      <c r="C314" s="24" t="s">
        <v>1993</v>
      </c>
      <c r="D314" s="24" t="s">
        <v>1990</v>
      </c>
      <c r="E314" s="24" t="s">
        <v>1994</v>
      </c>
      <c r="F314" s="24" t="s">
        <v>1995</v>
      </c>
      <c r="G314" s="24" t="s">
        <v>1991</v>
      </c>
      <c r="H314" s="24" t="s">
        <v>2599</v>
      </c>
      <c r="I314" s="24" t="s">
        <v>2932</v>
      </c>
      <c r="J314" s="24" t="s">
        <v>2933</v>
      </c>
      <c r="K314" s="24" t="s">
        <v>2934</v>
      </c>
    </row>
    <row r="315" spans="1:11" x14ac:dyDescent="0.2">
      <c r="A315" s="24" t="s">
        <v>3151</v>
      </c>
      <c r="B315" s="24" t="s">
        <v>2581</v>
      </c>
      <c r="C315" s="24" t="s">
        <v>1999</v>
      </c>
      <c r="D315" s="24" t="s">
        <v>1996</v>
      </c>
      <c r="E315" s="24" t="s">
        <v>2000</v>
      </c>
      <c r="F315" s="24" t="s">
        <v>2001</v>
      </c>
      <c r="G315" s="24" t="s">
        <v>1997</v>
      </c>
      <c r="H315" s="24" t="s">
        <v>3116</v>
      </c>
      <c r="J315" s="24" t="s">
        <v>3152</v>
      </c>
      <c r="K315" s="24" t="s">
        <v>3153</v>
      </c>
    </row>
    <row r="316" spans="1:11" x14ac:dyDescent="0.2">
      <c r="A316" s="24" t="s">
        <v>2867</v>
      </c>
      <c r="B316" s="24" t="s">
        <v>2581</v>
      </c>
      <c r="C316" s="24" t="s">
        <v>2004</v>
      </c>
      <c r="D316" s="24" t="s">
        <v>2002</v>
      </c>
      <c r="E316" s="24" t="s">
        <v>2005</v>
      </c>
      <c r="F316" s="24" t="s">
        <v>2006</v>
      </c>
      <c r="G316" s="24" t="s">
        <v>2003</v>
      </c>
      <c r="H316" s="24" t="s">
        <v>2607</v>
      </c>
      <c r="J316" s="24" t="s">
        <v>2868</v>
      </c>
      <c r="K316" s="24" t="s">
        <v>2869</v>
      </c>
    </row>
    <row r="317" spans="1:11" x14ac:dyDescent="0.2">
      <c r="A317" s="24" t="s">
        <v>3115</v>
      </c>
      <c r="B317" s="24" t="s">
        <v>2581</v>
      </c>
      <c r="C317" s="24" t="s">
        <v>2010</v>
      </c>
      <c r="D317" s="24" t="s">
        <v>2007</v>
      </c>
      <c r="E317" s="24" t="s">
        <v>2011</v>
      </c>
      <c r="F317" s="24" t="s">
        <v>2012</v>
      </c>
      <c r="G317" s="24" t="s">
        <v>1965</v>
      </c>
      <c r="H317" s="24" t="s">
        <v>3116</v>
      </c>
      <c r="J317" s="24" t="s">
        <v>3117</v>
      </c>
      <c r="K317" s="24" t="s">
        <v>3118</v>
      </c>
    </row>
    <row r="318" spans="1:11" x14ac:dyDescent="0.2">
      <c r="A318" s="24" t="s">
        <v>3366</v>
      </c>
      <c r="B318" s="24" t="s">
        <v>2581</v>
      </c>
      <c r="C318" s="24" t="s">
        <v>2016</v>
      </c>
      <c r="D318" s="24" t="s">
        <v>2013</v>
      </c>
      <c r="E318" s="24" t="s">
        <v>2017</v>
      </c>
      <c r="F318" s="24" t="s">
        <v>2018</v>
      </c>
      <c r="G318" s="24" t="s">
        <v>2019</v>
      </c>
      <c r="H318" s="24" t="s">
        <v>2607</v>
      </c>
      <c r="I318" s="24" t="s">
        <v>3367</v>
      </c>
      <c r="J318" s="24" t="s">
        <v>3368</v>
      </c>
      <c r="K318" s="24" t="s">
        <v>3369</v>
      </c>
    </row>
    <row r="319" spans="1:11" x14ac:dyDescent="0.2">
      <c r="A319" s="24" t="s">
        <v>3531</v>
      </c>
      <c r="B319" s="24" t="s">
        <v>2581</v>
      </c>
      <c r="C319" s="24" t="s">
        <v>2023</v>
      </c>
      <c r="D319" s="24" t="s">
        <v>2020</v>
      </c>
      <c r="E319" s="24" t="s">
        <v>2024</v>
      </c>
      <c r="F319" s="24" t="s">
        <v>2025</v>
      </c>
      <c r="G319" s="24" t="s">
        <v>2026</v>
      </c>
      <c r="H319" s="24" t="s">
        <v>2607</v>
      </c>
      <c r="I319" s="24" t="s">
        <v>2840</v>
      </c>
      <c r="J319" s="24" t="s">
        <v>3532</v>
      </c>
      <c r="K319" s="24" t="s">
        <v>3533</v>
      </c>
    </row>
    <row r="320" spans="1:11" x14ac:dyDescent="0.2">
      <c r="A320" s="24" t="s">
        <v>2653</v>
      </c>
      <c r="B320" s="24" t="s">
        <v>2581</v>
      </c>
      <c r="C320" s="24" t="s">
        <v>2030</v>
      </c>
      <c r="D320" s="24" t="s">
        <v>2027</v>
      </c>
      <c r="E320" s="24" t="s">
        <v>2031</v>
      </c>
      <c r="F320" s="24" t="s">
        <v>2032</v>
      </c>
      <c r="G320" s="24" t="s">
        <v>2033</v>
      </c>
      <c r="H320" s="24" t="s">
        <v>2599</v>
      </c>
      <c r="I320" s="24" t="s">
        <v>2654</v>
      </c>
      <c r="J320" s="24" t="s">
        <v>2655</v>
      </c>
      <c r="K320" s="24" t="s">
        <v>2656</v>
      </c>
    </row>
    <row r="321" spans="1:11" x14ac:dyDescent="0.2">
      <c r="A321" s="24" t="s">
        <v>3523</v>
      </c>
      <c r="B321" s="24" t="s">
        <v>2581</v>
      </c>
      <c r="C321" s="24" t="s">
        <v>2037</v>
      </c>
      <c r="D321" s="24" t="s">
        <v>2034</v>
      </c>
      <c r="E321" s="24" t="s">
        <v>2038</v>
      </c>
      <c r="F321" s="24" t="s">
        <v>2039</v>
      </c>
      <c r="G321" s="24" t="s">
        <v>2040</v>
      </c>
      <c r="H321" s="24" t="s">
        <v>2599</v>
      </c>
      <c r="I321" s="24" t="s">
        <v>3524</v>
      </c>
      <c r="J321" s="24" t="s">
        <v>3525</v>
      </c>
      <c r="K321" s="24" t="s">
        <v>3526</v>
      </c>
    </row>
    <row r="322" spans="1:11" x14ac:dyDescent="0.2">
      <c r="A322" s="24" t="s">
        <v>3097</v>
      </c>
      <c r="B322" s="24" t="s">
        <v>2581</v>
      </c>
      <c r="C322" s="24" t="s">
        <v>2044</v>
      </c>
      <c r="D322" s="24" t="s">
        <v>2041</v>
      </c>
      <c r="E322" s="24" t="s">
        <v>385</v>
      </c>
      <c r="F322" s="24" t="s">
        <v>2045</v>
      </c>
      <c r="G322" s="24" t="s">
        <v>2042</v>
      </c>
      <c r="H322" s="24" t="s">
        <v>2827</v>
      </c>
    </row>
    <row r="323" spans="1:11" x14ac:dyDescent="0.2">
      <c r="A323" s="24" t="s">
        <v>2601</v>
      </c>
      <c r="B323" s="24" t="s">
        <v>2581</v>
      </c>
      <c r="C323" s="24" t="s">
        <v>2049</v>
      </c>
      <c r="D323" s="24" t="s">
        <v>2046</v>
      </c>
      <c r="E323" s="24" t="s">
        <v>2050</v>
      </c>
      <c r="F323" s="24" t="s">
        <v>2051</v>
      </c>
      <c r="G323" s="24" t="s">
        <v>2047</v>
      </c>
      <c r="H323" s="24" t="s">
        <v>2602</v>
      </c>
      <c r="I323" s="24" t="s">
        <v>2603</v>
      </c>
      <c r="J323" s="24" t="s">
        <v>2604</v>
      </c>
      <c r="K323" s="24" t="s">
        <v>2605</v>
      </c>
    </row>
    <row r="324" spans="1:11" x14ac:dyDescent="0.2">
      <c r="A324" s="24" t="s">
        <v>2759</v>
      </c>
      <c r="B324" s="24" t="s">
        <v>2581</v>
      </c>
      <c r="C324" s="24" t="s">
        <v>2055</v>
      </c>
      <c r="D324" s="24" t="s">
        <v>2052</v>
      </c>
      <c r="E324" s="24" t="s">
        <v>2056</v>
      </c>
      <c r="F324" s="24" t="s">
        <v>2057</v>
      </c>
      <c r="G324" s="24" t="s">
        <v>2053</v>
      </c>
      <c r="H324" s="24" t="s">
        <v>2582</v>
      </c>
      <c r="J324" s="24" t="s">
        <v>2760</v>
      </c>
      <c r="K324" s="24" t="s">
        <v>2761</v>
      </c>
    </row>
    <row r="325" spans="1:11" x14ac:dyDescent="0.2">
      <c r="A325" s="24" t="s">
        <v>2936</v>
      </c>
      <c r="B325" s="24" t="s">
        <v>2581</v>
      </c>
      <c r="C325" s="24" t="s">
        <v>2061</v>
      </c>
      <c r="D325" s="24" t="s">
        <v>2058</v>
      </c>
      <c r="E325" s="24" t="s">
        <v>2062</v>
      </c>
      <c r="F325" s="24" t="s">
        <v>2063</v>
      </c>
      <c r="G325" s="24" t="s">
        <v>2059</v>
      </c>
      <c r="H325" s="24" t="s">
        <v>2599</v>
      </c>
      <c r="I325" s="24" t="s">
        <v>2937</v>
      </c>
      <c r="J325" s="24" t="s">
        <v>2938</v>
      </c>
      <c r="K325" s="24" t="s">
        <v>2939</v>
      </c>
    </row>
    <row r="326" spans="1:11" x14ac:dyDescent="0.2">
      <c r="A326" s="24" t="s">
        <v>2875</v>
      </c>
      <c r="B326" s="24" t="s">
        <v>2581</v>
      </c>
      <c r="C326" s="24" t="s">
        <v>2067</v>
      </c>
      <c r="D326" s="24" t="s">
        <v>2064</v>
      </c>
      <c r="E326" s="24" t="s">
        <v>2068</v>
      </c>
      <c r="F326" s="24" t="s">
        <v>2069</v>
      </c>
      <c r="G326" s="24" t="s">
        <v>2065</v>
      </c>
      <c r="H326" s="24" t="s">
        <v>2599</v>
      </c>
      <c r="I326" s="24" t="s">
        <v>2840</v>
      </c>
      <c r="J326" s="24" t="s">
        <v>2876</v>
      </c>
      <c r="K326" s="24" t="s">
        <v>2877</v>
      </c>
    </row>
    <row r="327" spans="1:11" x14ac:dyDescent="0.2">
      <c r="A327" s="24" t="s">
        <v>2997</v>
      </c>
      <c r="B327" s="24" t="s">
        <v>2581</v>
      </c>
      <c r="C327" s="24" t="s">
        <v>2073</v>
      </c>
      <c r="D327" s="24" t="s">
        <v>2070</v>
      </c>
      <c r="E327" s="24" t="s">
        <v>2074</v>
      </c>
      <c r="F327" s="24" t="s">
        <v>2075</v>
      </c>
      <c r="G327" s="24" t="s">
        <v>2071</v>
      </c>
      <c r="H327" s="24" t="s">
        <v>2599</v>
      </c>
      <c r="I327" s="24" t="s">
        <v>2998</v>
      </c>
      <c r="J327" s="24" t="s">
        <v>2999</v>
      </c>
      <c r="K327" s="24" t="s">
        <v>3000</v>
      </c>
    </row>
    <row r="328" spans="1:11" x14ac:dyDescent="0.2">
      <c r="A328" s="24" t="s">
        <v>3032</v>
      </c>
      <c r="B328" s="24" t="s">
        <v>2581</v>
      </c>
      <c r="C328" s="24" t="s">
        <v>2079</v>
      </c>
      <c r="D328" s="24" t="s">
        <v>2076</v>
      </c>
      <c r="E328" s="24" t="s">
        <v>2080</v>
      </c>
      <c r="F328" s="24" t="s">
        <v>2081</v>
      </c>
      <c r="G328" s="24" t="s">
        <v>2077</v>
      </c>
      <c r="H328" s="24" t="s">
        <v>2599</v>
      </c>
      <c r="I328" s="24" t="s">
        <v>3033</v>
      </c>
    </row>
    <row r="329" spans="1:11" x14ac:dyDescent="0.2">
      <c r="A329" s="24" t="s">
        <v>2940</v>
      </c>
      <c r="B329" s="24" t="s">
        <v>2581</v>
      </c>
      <c r="C329" s="24" t="s">
        <v>2085</v>
      </c>
      <c r="D329" s="24" t="s">
        <v>2082</v>
      </c>
      <c r="E329" s="24" t="s">
        <v>2086</v>
      </c>
      <c r="F329" s="24" t="s">
        <v>2087</v>
      </c>
      <c r="G329" s="24" t="s">
        <v>2083</v>
      </c>
      <c r="H329" s="24" t="s">
        <v>2582</v>
      </c>
      <c r="J329" s="24" t="s">
        <v>2941</v>
      </c>
      <c r="K329" s="24" t="s">
        <v>2942</v>
      </c>
    </row>
    <row r="330" spans="1:11" x14ac:dyDescent="0.2">
      <c r="A330" s="24" t="s">
        <v>3203</v>
      </c>
      <c r="B330" s="24" t="s">
        <v>2581</v>
      </c>
      <c r="C330" s="24" t="s">
        <v>2091</v>
      </c>
      <c r="D330" s="24" t="s">
        <v>2088</v>
      </c>
      <c r="E330" s="24" t="s">
        <v>2092</v>
      </c>
      <c r="F330" s="24" t="s">
        <v>2093</v>
      </c>
      <c r="G330" s="24" t="s">
        <v>2094</v>
      </c>
      <c r="H330" s="24" t="s">
        <v>2607</v>
      </c>
      <c r="I330" s="24" t="s">
        <v>2682</v>
      </c>
      <c r="J330" s="24" t="s">
        <v>3204</v>
      </c>
      <c r="K330" s="24" t="s">
        <v>3205</v>
      </c>
    </row>
    <row r="331" spans="1:11" x14ac:dyDescent="0.2">
      <c r="A331" s="24" t="s">
        <v>3562</v>
      </c>
      <c r="B331" s="24" t="s">
        <v>2581</v>
      </c>
      <c r="C331" s="24" t="s">
        <v>2098</v>
      </c>
      <c r="D331" s="24" t="s">
        <v>2095</v>
      </c>
      <c r="E331" s="24" t="s">
        <v>2099</v>
      </c>
      <c r="F331" s="24" t="s">
        <v>2100</v>
      </c>
      <c r="G331" s="24" t="s">
        <v>2096</v>
      </c>
      <c r="H331" s="24" t="s">
        <v>3050</v>
      </c>
      <c r="I331" s="24" t="s">
        <v>2840</v>
      </c>
      <c r="J331" s="24" t="s">
        <v>3563</v>
      </c>
      <c r="K331" s="24" t="s">
        <v>3564</v>
      </c>
    </row>
    <row r="332" spans="1:11" x14ac:dyDescent="0.2">
      <c r="A332" s="24" t="s">
        <v>2611</v>
      </c>
      <c r="B332" s="24" t="s">
        <v>2581</v>
      </c>
      <c r="C332" s="24" t="s">
        <v>2104</v>
      </c>
      <c r="D332" s="24" t="s">
        <v>2101</v>
      </c>
      <c r="E332" s="24" t="s">
        <v>2105</v>
      </c>
      <c r="F332" s="24" t="s">
        <v>2106</v>
      </c>
      <c r="G332" s="24" t="s">
        <v>2102</v>
      </c>
      <c r="H332" s="24" t="s">
        <v>2607</v>
      </c>
      <c r="J332" s="24" t="s">
        <v>2612</v>
      </c>
      <c r="K332" s="24" t="s">
        <v>2613</v>
      </c>
    </row>
    <row r="333" spans="1:11" x14ac:dyDescent="0.2">
      <c r="A333" s="24" t="s">
        <v>3434</v>
      </c>
      <c r="B333" s="24" t="s">
        <v>2581</v>
      </c>
      <c r="C333" s="24" t="s">
        <v>2110</v>
      </c>
      <c r="D333" s="24" t="s">
        <v>2107</v>
      </c>
      <c r="E333" s="24" t="s">
        <v>2111</v>
      </c>
      <c r="F333" s="24" t="s">
        <v>2112</v>
      </c>
      <c r="G333" s="24" t="s">
        <v>2108</v>
      </c>
      <c r="H333" s="24" t="s">
        <v>2599</v>
      </c>
      <c r="I333" s="24" t="s">
        <v>3435</v>
      </c>
      <c r="J333" s="24" t="s">
        <v>3436</v>
      </c>
      <c r="K333" s="24" t="s">
        <v>3437</v>
      </c>
    </row>
    <row r="334" spans="1:11" x14ac:dyDescent="0.2">
      <c r="A334" s="24" t="s">
        <v>2726</v>
      </c>
      <c r="B334" s="24" t="s">
        <v>2581</v>
      </c>
      <c r="C334" s="24" t="s">
        <v>2117</v>
      </c>
      <c r="D334" s="24" t="s">
        <v>2114</v>
      </c>
      <c r="E334" s="24" t="s">
        <v>2118</v>
      </c>
      <c r="F334" s="24" t="s">
        <v>2119</v>
      </c>
      <c r="G334" s="24" t="s">
        <v>2115</v>
      </c>
      <c r="H334" s="24" t="s">
        <v>2607</v>
      </c>
    </row>
    <row r="335" spans="1:11" x14ac:dyDescent="0.2">
      <c r="A335" s="24" t="s">
        <v>2893</v>
      </c>
      <c r="B335" s="24" t="s">
        <v>2581</v>
      </c>
      <c r="C335" s="24" t="s">
        <v>2123</v>
      </c>
      <c r="D335" s="24" t="s">
        <v>2120</v>
      </c>
      <c r="E335" s="24" t="s">
        <v>2894</v>
      </c>
      <c r="F335" s="24" t="s">
        <v>2895</v>
      </c>
      <c r="G335" s="24" t="s">
        <v>2121</v>
      </c>
      <c r="H335" s="24" t="s">
        <v>2582</v>
      </c>
    </row>
    <row r="336" spans="1:11" x14ac:dyDescent="0.2">
      <c r="A336" s="24" t="s">
        <v>3697</v>
      </c>
      <c r="B336" s="24" t="s">
        <v>2581</v>
      </c>
      <c r="C336" s="24" t="s">
        <v>3698</v>
      </c>
      <c r="D336" s="24" t="s">
        <v>2126</v>
      </c>
      <c r="E336" s="24" t="s">
        <v>3699</v>
      </c>
      <c r="F336" s="24" t="s">
        <v>2130</v>
      </c>
      <c r="G336" s="24" t="s">
        <v>2131</v>
      </c>
      <c r="H336" s="24" t="s">
        <v>20</v>
      </c>
      <c r="J336" s="24" t="s">
        <v>3700</v>
      </c>
      <c r="K336" s="24" t="s">
        <v>3701</v>
      </c>
    </row>
    <row r="337" spans="1:11" x14ac:dyDescent="0.2">
      <c r="A337" s="24" t="s">
        <v>3124</v>
      </c>
      <c r="B337" s="24" t="s">
        <v>2581</v>
      </c>
      <c r="C337" s="24" t="s">
        <v>2136</v>
      </c>
      <c r="D337" s="24" t="s">
        <v>2132</v>
      </c>
      <c r="E337" s="24" t="s">
        <v>2137</v>
      </c>
      <c r="F337" s="24" t="s">
        <v>2138</v>
      </c>
      <c r="G337" s="24" t="s">
        <v>2133</v>
      </c>
      <c r="H337" s="24" t="s">
        <v>2602</v>
      </c>
      <c r="I337" s="24" t="s">
        <v>2603</v>
      </c>
      <c r="J337" s="24" t="s">
        <v>3125</v>
      </c>
      <c r="K337" s="24" t="s">
        <v>3126</v>
      </c>
    </row>
    <row r="338" spans="1:11" x14ac:dyDescent="0.2">
      <c r="A338" s="24" t="s">
        <v>2680</v>
      </c>
      <c r="B338" s="24" t="s">
        <v>2581</v>
      </c>
      <c r="C338" s="24" t="s">
        <v>2142</v>
      </c>
      <c r="D338" s="24" t="s">
        <v>2139</v>
      </c>
      <c r="E338" s="24" t="s">
        <v>2143</v>
      </c>
      <c r="F338" s="24" t="s">
        <v>2144</v>
      </c>
      <c r="G338" s="24" t="s">
        <v>2145</v>
      </c>
      <c r="H338" s="24" t="s">
        <v>2607</v>
      </c>
    </row>
    <row r="339" spans="1:11" x14ac:dyDescent="0.2">
      <c r="A339" s="24" t="s">
        <v>2681</v>
      </c>
      <c r="B339" s="24" t="s">
        <v>2581</v>
      </c>
      <c r="C339" s="24" t="s">
        <v>2149</v>
      </c>
      <c r="D339" s="24" t="s">
        <v>2146</v>
      </c>
      <c r="E339" s="24" t="s">
        <v>2150</v>
      </c>
      <c r="F339" s="24" t="s">
        <v>2151</v>
      </c>
      <c r="G339" s="24" t="s">
        <v>2147</v>
      </c>
      <c r="H339" s="24" t="s">
        <v>2607</v>
      </c>
      <c r="I339" s="24" t="s">
        <v>2682</v>
      </c>
    </row>
    <row r="340" spans="1:11" x14ac:dyDescent="0.2">
      <c r="A340" s="24" t="s">
        <v>3213</v>
      </c>
      <c r="B340" s="24" t="s">
        <v>2581</v>
      </c>
      <c r="C340" s="24" t="s">
        <v>2155</v>
      </c>
      <c r="D340" s="24" t="s">
        <v>2152</v>
      </c>
      <c r="E340" s="24" t="s">
        <v>2156</v>
      </c>
      <c r="F340" s="24" t="s">
        <v>2157</v>
      </c>
      <c r="G340" s="24" t="s">
        <v>2153</v>
      </c>
      <c r="H340" s="24" t="s">
        <v>2599</v>
      </c>
      <c r="I340" s="24" t="s">
        <v>2603</v>
      </c>
      <c r="J340" s="24" t="s">
        <v>3214</v>
      </c>
      <c r="K340" s="24" t="s">
        <v>3215</v>
      </c>
    </row>
    <row r="341" spans="1:11" x14ac:dyDescent="0.2">
      <c r="A341" s="24" t="s">
        <v>3427</v>
      </c>
      <c r="B341" s="24" t="s">
        <v>2581</v>
      </c>
      <c r="C341" s="24" t="s">
        <v>2161</v>
      </c>
      <c r="D341" s="24" t="s">
        <v>2158</v>
      </c>
      <c r="E341" s="24" t="s">
        <v>2162</v>
      </c>
      <c r="F341" s="24" t="s">
        <v>2163</v>
      </c>
      <c r="G341" s="24" t="s">
        <v>2159</v>
      </c>
      <c r="H341" s="24" t="s">
        <v>2602</v>
      </c>
      <c r="I341" s="24" t="s">
        <v>3423</v>
      </c>
      <c r="J341" s="24" t="s">
        <v>3428</v>
      </c>
      <c r="K341" s="24" t="s">
        <v>3429</v>
      </c>
    </row>
    <row r="342" spans="1:11" x14ac:dyDescent="0.2">
      <c r="A342" s="24" t="s">
        <v>2585</v>
      </c>
      <c r="B342" s="24" t="s">
        <v>2581</v>
      </c>
      <c r="C342" s="24" t="s">
        <v>2167</v>
      </c>
      <c r="D342" s="24" t="s">
        <v>2164</v>
      </c>
      <c r="E342" s="24" t="s">
        <v>2168</v>
      </c>
      <c r="F342" s="24" t="s">
        <v>2169</v>
      </c>
      <c r="G342" s="24" t="s">
        <v>2165</v>
      </c>
      <c r="H342" s="24" t="s">
        <v>2586</v>
      </c>
      <c r="J342" s="24" t="s">
        <v>2587</v>
      </c>
      <c r="K342" s="24" t="s">
        <v>2588</v>
      </c>
    </row>
    <row r="343" spans="1:11" x14ac:dyDescent="0.2">
      <c r="A343" s="24" t="s">
        <v>2592</v>
      </c>
      <c r="B343" s="24" t="s">
        <v>2581</v>
      </c>
      <c r="C343" s="24" t="s">
        <v>2173</v>
      </c>
      <c r="D343" s="24" t="s">
        <v>2170</v>
      </c>
      <c r="E343" s="24" t="s">
        <v>2174</v>
      </c>
      <c r="F343" s="24" t="s">
        <v>2175</v>
      </c>
      <c r="G343" s="24" t="s">
        <v>2176</v>
      </c>
      <c r="H343" s="24" t="s">
        <v>2582</v>
      </c>
      <c r="J343" s="24" t="s">
        <v>2593</v>
      </c>
      <c r="K343" s="24" t="s">
        <v>2594</v>
      </c>
    </row>
    <row r="344" spans="1:11" x14ac:dyDescent="0.2">
      <c r="A344" s="24" t="s">
        <v>3326</v>
      </c>
      <c r="B344" s="24" t="s">
        <v>2769</v>
      </c>
      <c r="C344" s="24" t="s">
        <v>2180</v>
      </c>
      <c r="D344" s="24" t="s">
        <v>2177</v>
      </c>
      <c r="E344" s="24" t="s">
        <v>2181</v>
      </c>
      <c r="F344" s="24" t="s">
        <v>2182</v>
      </c>
      <c r="G344" s="24" t="s">
        <v>2178</v>
      </c>
      <c r="H344" s="50" t="s">
        <v>2599</v>
      </c>
      <c r="I344" s="24" t="s">
        <v>3327</v>
      </c>
    </row>
    <row r="345" spans="1:11" x14ac:dyDescent="0.2">
      <c r="A345" s="24" t="s">
        <v>2952</v>
      </c>
      <c r="B345" s="24" t="s">
        <v>2769</v>
      </c>
      <c r="C345" s="24" t="s">
        <v>2186</v>
      </c>
      <c r="D345" s="24" t="s">
        <v>2183</v>
      </c>
      <c r="E345" s="24" t="s">
        <v>2953</v>
      </c>
      <c r="F345" s="24" t="s">
        <v>2954</v>
      </c>
      <c r="G345" s="24" t="s">
        <v>2184</v>
      </c>
      <c r="H345" s="24" t="s">
        <v>2599</v>
      </c>
      <c r="I345" s="24" t="s">
        <v>2955</v>
      </c>
    </row>
    <row r="346" spans="1:11" x14ac:dyDescent="0.2">
      <c r="A346" s="24" t="s">
        <v>3300</v>
      </c>
      <c r="B346" s="24" t="s">
        <v>2769</v>
      </c>
      <c r="C346" s="24" t="s">
        <v>2192</v>
      </c>
      <c r="D346" s="24" t="s">
        <v>2189</v>
      </c>
      <c r="E346" s="24" t="s">
        <v>2193</v>
      </c>
      <c r="F346" s="24" t="s">
        <v>2194</v>
      </c>
      <c r="G346" s="24" t="s">
        <v>2195</v>
      </c>
      <c r="H346" s="24" t="s">
        <v>2599</v>
      </c>
      <c r="I346" s="24" t="s">
        <v>3301</v>
      </c>
    </row>
    <row r="347" spans="1:11" x14ac:dyDescent="0.2">
      <c r="A347" s="24" t="s">
        <v>2768</v>
      </c>
      <c r="B347" s="24" t="s">
        <v>2769</v>
      </c>
      <c r="C347" s="24" t="s">
        <v>2199</v>
      </c>
      <c r="D347" s="24" t="s">
        <v>2196</v>
      </c>
      <c r="E347" s="24" t="s">
        <v>2200</v>
      </c>
      <c r="F347" s="24" t="s">
        <v>2201</v>
      </c>
      <c r="G347" s="24" t="s">
        <v>2202</v>
      </c>
      <c r="H347" s="24" t="s">
        <v>2599</v>
      </c>
      <c r="I347" s="24" t="s">
        <v>2770</v>
      </c>
    </row>
    <row r="348" spans="1:11" x14ac:dyDescent="0.2">
      <c r="A348" s="24" t="s">
        <v>3049</v>
      </c>
      <c r="B348" s="24" t="s">
        <v>2769</v>
      </c>
      <c r="C348" s="24" t="s">
        <v>2207</v>
      </c>
      <c r="D348" s="24" t="s">
        <v>2204</v>
      </c>
      <c r="E348" s="24" t="s">
        <v>2208</v>
      </c>
      <c r="F348" s="24" t="s">
        <v>2209</v>
      </c>
      <c r="G348" s="24" t="s">
        <v>2210</v>
      </c>
      <c r="H348" s="24" t="s">
        <v>3050</v>
      </c>
    </row>
    <row r="349" spans="1:11" x14ac:dyDescent="0.2">
      <c r="A349" s="24" t="s">
        <v>2815</v>
      </c>
      <c r="B349" s="24" t="s">
        <v>2769</v>
      </c>
      <c r="C349" s="24" t="s">
        <v>2214</v>
      </c>
      <c r="D349" s="24" t="s">
        <v>2211</v>
      </c>
      <c r="E349" s="24" t="s">
        <v>2215</v>
      </c>
      <c r="F349" s="24" t="s">
        <v>2216</v>
      </c>
      <c r="G349" s="24" t="s">
        <v>2212</v>
      </c>
      <c r="H349" s="24" t="s">
        <v>2582</v>
      </c>
    </row>
    <row r="350" spans="1:11" x14ac:dyDescent="0.2">
      <c r="A350" s="24" t="s">
        <v>3420</v>
      </c>
      <c r="B350" s="24" t="s">
        <v>2581</v>
      </c>
      <c r="C350" s="24" t="s">
        <v>2219</v>
      </c>
      <c r="D350" s="24" t="s">
        <v>2217</v>
      </c>
      <c r="E350" s="24" t="s">
        <v>2220</v>
      </c>
      <c r="F350" s="24" t="s">
        <v>2221</v>
      </c>
      <c r="G350" s="24" t="s">
        <v>1840</v>
      </c>
      <c r="H350" s="24" t="s">
        <v>2599</v>
      </c>
      <c r="I350" s="24" t="s">
        <v>3421</v>
      </c>
    </row>
    <row r="351" spans="1:11" x14ac:dyDescent="0.2">
      <c r="A351" s="24" t="s">
        <v>2691</v>
      </c>
      <c r="B351" s="24" t="s">
        <v>2581</v>
      </c>
      <c r="C351" s="24" t="s">
        <v>2226</v>
      </c>
      <c r="D351" s="24" t="s">
        <v>2223</v>
      </c>
      <c r="E351" s="24" t="s">
        <v>2227</v>
      </c>
      <c r="F351" s="24" t="s">
        <v>2228</v>
      </c>
      <c r="G351" s="24" t="s">
        <v>515</v>
      </c>
      <c r="H351" s="24" t="s">
        <v>2607</v>
      </c>
      <c r="J351" s="24" t="s">
        <v>2692</v>
      </c>
      <c r="K351" s="24" t="s">
        <v>2693</v>
      </c>
    </row>
    <row r="352" spans="1:11" x14ac:dyDescent="0.2">
      <c r="A352" s="24" t="s">
        <v>2841</v>
      </c>
      <c r="B352" s="24" t="s">
        <v>2581</v>
      </c>
      <c r="C352" s="24" t="s">
        <v>2231</v>
      </c>
      <c r="D352" s="24" t="s">
        <v>2229</v>
      </c>
      <c r="E352" s="24" t="s">
        <v>2232</v>
      </c>
      <c r="F352" s="24" t="s">
        <v>2233</v>
      </c>
      <c r="G352" s="24" t="s">
        <v>657</v>
      </c>
      <c r="H352" s="24" t="s">
        <v>2599</v>
      </c>
      <c r="I352" s="24" t="s">
        <v>2842</v>
      </c>
    </row>
    <row r="353" spans="1:11" x14ac:dyDescent="0.2">
      <c r="A353" s="24" t="s">
        <v>2727</v>
      </c>
      <c r="B353" s="24" t="s">
        <v>2581</v>
      </c>
      <c r="C353" s="24" t="s">
        <v>2237</v>
      </c>
      <c r="D353" s="24" t="s">
        <v>2234</v>
      </c>
      <c r="E353" s="24" t="s">
        <v>2238</v>
      </c>
      <c r="F353" s="24" t="s">
        <v>2239</v>
      </c>
      <c r="G353" s="24" t="s">
        <v>2235</v>
      </c>
      <c r="H353" s="24" t="s">
        <v>2582</v>
      </c>
      <c r="J353" s="24" t="s">
        <v>2728</v>
      </c>
      <c r="K353" s="24" t="s">
        <v>2729</v>
      </c>
    </row>
    <row r="354" spans="1:11" x14ac:dyDescent="0.2">
      <c r="A354" s="24" t="s">
        <v>2943</v>
      </c>
      <c r="B354" s="24" t="s">
        <v>2581</v>
      </c>
      <c r="C354" s="24" t="s">
        <v>2243</v>
      </c>
      <c r="D354" s="24" t="s">
        <v>2240</v>
      </c>
      <c r="E354" s="24" t="s">
        <v>2244</v>
      </c>
      <c r="F354" s="24" t="s">
        <v>2245</v>
      </c>
      <c r="G354" s="24" t="s">
        <v>2241</v>
      </c>
      <c r="H354" s="24" t="s">
        <v>2599</v>
      </c>
      <c r="I354" s="24" t="s">
        <v>2944</v>
      </c>
      <c r="J354" s="24" t="s">
        <v>2945</v>
      </c>
      <c r="K354" s="24" t="s">
        <v>2946</v>
      </c>
    </row>
    <row r="355" spans="1:11" x14ac:dyDescent="0.2">
      <c r="A355" s="24" t="s">
        <v>2660</v>
      </c>
      <c r="B355" s="24" t="s">
        <v>2581</v>
      </c>
      <c r="C355" s="24" t="s">
        <v>2248</v>
      </c>
      <c r="D355" s="24" t="s">
        <v>2246</v>
      </c>
      <c r="E355" s="24" t="s">
        <v>2249</v>
      </c>
      <c r="F355" s="24" t="s">
        <v>2250</v>
      </c>
      <c r="G355" s="24" t="s">
        <v>1807</v>
      </c>
      <c r="H355" s="24" t="s">
        <v>2599</v>
      </c>
      <c r="I355" s="24" t="s">
        <v>2661</v>
      </c>
      <c r="J355" s="24" t="s">
        <v>2662</v>
      </c>
      <c r="K355" s="24" t="s">
        <v>2663</v>
      </c>
    </row>
    <row r="356" spans="1:11" x14ac:dyDescent="0.2">
      <c r="A356" s="24" t="s">
        <v>3552</v>
      </c>
      <c r="B356" s="24" t="s">
        <v>2581</v>
      </c>
      <c r="C356" s="24" t="s">
        <v>2253</v>
      </c>
      <c r="D356" s="24" t="s">
        <v>2251</v>
      </c>
      <c r="E356" s="24" t="s">
        <v>2254</v>
      </c>
      <c r="F356" s="24" t="s">
        <v>2255</v>
      </c>
      <c r="G356" s="24" t="s">
        <v>2176</v>
      </c>
      <c r="H356" s="24" t="s">
        <v>2899</v>
      </c>
      <c r="I356" s="24" t="s">
        <v>3553</v>
      </c>
    </row>
    <row r="357" spans="1:11" x14ac:dyDescent="0.2">
      <c r="A357" s="24" t="s">
        <v>3024</v>
      </c>
      <c r="B357" s="24" t="s">
        <v>2581</v>
      </c>
      <c r="C357" s="24" t="s">
        <v>2259</v>
      </c>
      <c r="D357" s="24" t="s">
        <v>2256</v>
      </c>
      <c r="E357" s="24" t="s">
        <v>2260</v>
      </c>
      <c r="F357" s="24" t="s">
        <v>2261</v>
      </c>
      <c r="G357" s="24" t="s">
        <v>2257</v>
      </c>
      <c r="H357" s="24" t="s">
        <v>2599</v>
      </c>
      <c r="I357" s="24" t="s">
        <v>2840</v>
      </c>
      <c r="J357" s="24" t="s">
        <v>3025</v>
      </c>
      <c r="K357" s="24" t="s">
        <v>3026</v>
      </c>
    </row>
    <row r="358" spans="1:11" x14ac:dyDescent="0.2">
      <c r="A358" s="24" t="s">
        <v>3167</v>
      </c>
      <c r="B358" s="24" t="s">
        <v>2581</v>
      </c>
      <c r="C358" s="24" t="s">
        <v>2265</v>
      </c>
      <c r="D358" s="24" t="s">
        <v>2262</v>
      </c>
      <c r="E358" s="24" t="s">
        <v>2266</v>
      </c>
      <c r="F358" s="24" t="s">
        <v>2267</v>
      </c>
      <c r="G358" s="24" t="s">
        <v>2268</v>
      </c>
      <c r="H358" s="24" t="s">
        <v>2602</v>
      </c>
      <c r="I358" s="24" t="s">
        <v>20</v>
      </c>
      <c r="J358" s="24" t="s">
        <v>3168</v>
      </c>
      <c r="K358" s="24" t="s">
        <v>3169</v>
      </c>
    </row>
    <row r="359" spans="1:11" x14ac:dyDescent="0.2">
      <c r="A359" s="24" t="s">
        <v>3216</v>
      </c>
      <c r="B359" s="24" t="s">
        <v>2581</v>
      </c>
      <c r="C359" s="24" t="s">
        <v>2272</v>
      </c>
      <c r="D359" s="24" t="s">
        <v>2269</v>
      </c>
      <c r="E359" s="24" t="s">
        <v>2273</v>
      </c>
      <c r="F359" s="24" t="s">
        <v>595</v>
      </c>
      <c r="G359" s="24" t="s">
        <v>1127</v>
      </c>
      <c r="H359" s="50" t="s">
        <v>2599</v>
      </c>
      <c r="I359" s="24" t="s">
        <v>3217</v>
      </c>
      <c r="J359" s="24" t="s">
        <v>3218</v>
      </c>
      <c r="K359" s="24" t="s">
        <v>3219</v>
      </c>
    </row>
    <row r="360" spans="1:11" x14ac:dyDescent="0.2">
      <c r="A360" s="24" t="s">
        <v>3569</v>
      </c>
      <c r="B360" s="24" t="s">
        <v>2581</v>
      </c>
      <c r="C360" s="24" t="s">
        <v>2277</v>
      </c>
      <c r="D360" s="24" t="s">
        <v>2274</v>
      </c>
      <c r="E360" s="24" t="s">
        <v>2278</v>
      </c>
      <c r="F360" s="24" t="s">
        <v>2279</v>
      </c>
      <c r="G360" s="24" t="s">
        <v>1127</v>
      </c>
      <c r="H360" s="24" t="s">
        <v>2602</v>
      </c>
      <c r="I360" s="24" t="s">
        <v>3217</v>
      </c>
      <c r="J360" s="24" t="s">
        <v>3570</v>
      </c>
      <c r="K360" s="24" t="s">
        <v>3571</v>
      </c>
    </row>
    <row r="361" spans="1:11" x14ac:dyDescent="0.2">
      <c r="A361" s="24" t="s">
        <v>3572</v>
      </c>
      <c r="B361" s="24" t="s">
        <v>2581</v>
      </c>
      <c r="C361" s="24" t="s">
        <v>2284</v>
      </c>
      <c r="D361" s="24" t="s">
        <v>2281</v>
      </c>
      <c r="E361" s="24" t="s">
        <v>2285</v>
      </c>
      <c r="F361" s="24" t="s">
        <v>2286</v>
      </c>
      <c r="G361" s="24" t="s">
        <v>1127</v>
      </c>
      <c r="H361" s="24" t="s">
        <v>2602</v>
      </c>
      <c r="I361" s="24" t="s">
        <v>3217</v>
      </c>
      <c r="J361" s="24" t="s">
        <v>3573</v>
      </c>
      <c r="K361" s="24" t="s">
        <v>3574</v>
      </c>
    </row>
    <row r="362" spans="1:11" x14ac:dyDescent="0.2">
      <c r="A362" s="24" t="s">
        <v>3579</v>
      </c>
      <c r="B362" s="24" t="s">
        <v>2581</v>
      </c>
      <c r="C362" s="24" t="s">
        <v>2290</v>
      </c>
      <c r="D362" s="24" t="s">
        <v>2287</v>
      </c>
      <c r="E362" s="24" t="s">
        <v>2291</v>
      </c>
      <c r="F362" s="24" t="s">
        <v>2292</v>
      </c>
      <c r="G362" s="24" t="s">
        <v>2288</v>
      </c>
      <c r="H362" s="24" t="s">
        <v>2599</v>
      </c>
      <c r="I362" s="24" t="s">
        <v>3580</v>
      </c>
      <c r="J362" s="24" t="s">
        <v>3581</v>
      </c>
      <c r="K362" s="24" t="s">
        <v>3582</v>
      </c>
    </row>
    <row r="363" spans="1:11" x14ac:dyDescent="0.2">
      <c r="A363" s="24" t="s">
        <v>2833</v>
      </c>
      <c r="B363" s="24" t="s">
        <v>2581</v>
      </c>
      <c r="C363" s="24" t="s">
        <v>2296</v>
      </c>
      <c r="D363" s="24" t="s">
        <v>2293</v>
      </c>
      <c r="E363" s="24" t="s">
        <v>2834</v>
      </c>
      <c r="F363" s="24" t="s">
        <v>2298</v>
      </c>
      <c r="G363" s="24" t="s">
        <v>1127</v>
      </c>
      <c r="H363" s="24" t="s">
        <v>2607</v>
      </c>
      <c r="J363" s="24" t="s">
        <v>2835</v>
      </c>
      <c r="K363" s="24" t="s">
        <v>2836</v>
      </c>
    </row>
    <row r="364" spans="1:11" x14ac:dyDescent="0.2">
      <c r="A364" s="24" t="s">
        <v>3352</v>
      </c>
      <c r="B364" s="24" t="s">
        <v>2581</v>
      </c>
      <c r="C364" s="24" t="s">
        <v>2302</v>
      </c>
      <c r="D364" s="24" t="s">
        <v>2299</v>
      </c>
      <c r="E364" s="24" t="s">
        <v>2303</v>
      </c>
      <c r="F364" s="24" t="s">
        <v>2304</v>
      </c>
      <c r="G364" s="24" t="s">
        <v>2305</v>
      </c>
      <c r="H364" s="24" t="s">
        <v>2599</v>
      </c>
      <c r="I364" s="24" t="s">
        <v>3353</v>
      </c>
      <c r="J364" s="24" t="s">
        <v>3354</v>
      </c>
      <c r="K364" s="24" t="s">
        <v>3355</v>
      </c>
    </row>
    <row r="365" spans="1:11" x14ac:dyDescent="0.2">
      <c r="A365" s="24" t="s">
        <v>3233</v>
      </c>
      <c r="B365" s="24" t="s">
        <v>2581</v>
      </c>
      <c r="C365" s="24" t="s">
        <v>2309</v>
      </c>
      <c r="D365" s="24" t="s">
        <v>2306</v>
      </c>
      <c r="E365" s="24" t="s">
        <v>2310</v>
      </c>
      <c r="F365" s="24" t="s">
        <v>2311</v>
      </c>
      <c r="G365" s="24" t="s">
        <v>2312</v>
      </c>
      <c r="H365" s="24" t="s">
        <v>2599</v>
      </c>
      <c r="I365" s="24" t="s">
        <v>3217</v>
      </c>
      <c r="J365" s="24" t="s">
        <v>3234</v>
      </c>
      <c r="K365" s="24" t="s">
        <v>3235</v>
      </c>
    </row>
    <row r="366" spans="1:11" x14ac:dyDescent="0.2">
      <c r="A366" s="24" t="s">
        <v>3575</v>
      </c>
      <c r="B366" s="24" t="s">
        <v>2581</v>
      </c>
      <c r="C366" s="24" t="s">
        <v>2316</v>
      </c>
      <c r="D366" s="24" t="s">
        <v>2313</v>
      </c>
      <c r="E366" s="24" t="s">
        <v>2317</v>
      </c>
      <c r="F366" s="24" t="s">
        <v>2318</v>
      </c>
      <c r="G366" s="24" t="s">
        <v>2319</v>
      </c>
      <c r="H366" s="24" t="s">
        <v>2599</v>
      </c>
      <c r="I366" s="24" t="s">
        <v>3576</v>
      </c>
      <c r="J366" s="24" t="s">
        <v>3577</v>
      </c>
      <c r="K366" s="24" t="s">
        <v>3578</v>
      </c>
    </row>
    <row r="367" spans="1:11" x14ac:dyDescent="0.2">
      <c r="A367" s="24" t="s">
        <v>3706</v>
      </c>
      <c r="B367" s="24" t="s">
        <v>2581</v>
      </c>
      <c r="E367" s="24" t="s">
        <v>3707</v>
      </c>
      <c r="F367" s="24" t="s">
        <v>3708</v>
      </c>
      <c r="G367" s="24" t="s">
        <v>3709</v>
      </c>
      <c r="H367" s="24" t="s">
        <v>3710</v>
      </c>
    </row>
    <row r="368" spans="1:11" x14ac:dyDescent="0.2">
      <c r="A368" s="24" t="s">
        <v>3711</v>
      </c>
      <c r="B368" s="24" t="s">
        <v>2581</v>
      </c>
      <c r="E368" s="24" t="s">
        <v>3707</v>
      </c>
      <c r="F368" s="24" t="s">
        <v>3708</v>
      </c>
      <c r="G368" s="24" t="s">
        <v>3709</v>
      </c>
      <c r="H368" s="24" t="s">
        <v>3710</v>
      </c>
    </row>
    <row r="369" spans="1:11" x14ac:dyDescent="0.2">
      <c r="A369" s="24" t="s">
        <v>3712</v>
      </c>
      <c r="B369" s="24" t="s">
        <v>2581</v>
      </c>
      <c r="E369" s="24" t="s">
        <v>3707</v>
      </c>
      <c r="F369" s="24" t="s">
        <v>3708</v>
      </c>
      <c r="G369" s="24" t="s">
        <v>3709</v>
      </c>
      <c r="H369" s="24" t="s">
        <v>3710</v>
      </c>
    </row>
    <row r="370" spans="1:11" x14ac:dyDescent="0.2">
      <c r="A370" s="24" t="s">
        <v>3713</v>
      </c>
      <c r="B370" s="24" t="s">
        <v>2581</v>
      </c>
      <c r="E370" s="24" t="s">
        <v>3707</v>
      </c>
      <c r="F370" s="24" t="s">
        <v>3708</v>
      </c>
      <c r="G370" s="24" t="s">
        <v>3709</v>
      </c>
      <c r="H370" s="24" t="s">
        <v>3710</v>
      </c>
    </row>
    <row r="371" spans="1:11" x14ac:dyDescent="0.2">
      <c r="A371" s="24" t="s">
        <v>3714</v>
      </c>
      <c r="B371" s="24" t="s">
        <v>2581</v>
      </c>
      <c r="E371" s="24" t="s">
        <v>3707</v>
      </c>
      <c r="F371" s="24" t="s">
        <v>3708</v>
      </c>
      <c r="G371" s="24" t="s">
        <v>3709</v>
      </c>
      <c r="H371" s="24" t="s">
        <v>3710</v>
      </c>
    </row>
    <row r="372" spans="1:11" x14ac:dyDescent="0.2">
      <c r="A372" s="24" t="s">
        <v>3715</v>
      </c>
      <c r="B372" s="24" t="s">
        <v>2581</v>
      </c>
      <c r="E372" s="24" t="s">
        <v>3707</v>
      </c>
      <c r="F372" s="24" t="s">
        <v>3708</v>
      </c>
      <c r="G372" s="24" t="s">
        <v>3709</v>
      </c>
      <c r="H372" s="24" t="s">
        <v>3710</v>
      </c>
    </row>
    <row r="373" spans="1:11" x14ac:dyDescent="0.2">
      <c r="A373" s="24" t="s">
        <v>3716</v>
      </c>
      <c r="B373" s="24" t="s">
        <v>2769</v>
      </c>
      <c r="E373" s="24" t="s">
        <v>3717</v>
      </c>
      <c r="F373" s="24" t="s">
        <v>3718</v>
      </c>
      <c r="G373" s="24" t="s">
        <v>3719</v>
      </c>
      <c r="H373" s="24" t="s">
        <v>3710</v>
      </c>
    </row>
    <row r="374" spans="1:11" x14ac:dyDescent="0.2">
      <c r="A374" s="24" t="s">
        <v>3720</v>
      </c>
      <c r="B374" s="24" t="s">
        <v>2769</v>
      </c>
      <c r="E374" s="24" t="s">
        <v>3721</v>
      </c>
      <c r="F374" s="24" t="s">
        <v>3722</v>
      </c>
      <c r="G374" s="24" t="s">
        <v>347</v>
      </c>
      <c r="H374" s="24" t="s">
        <v>3710</v>
      </c>
    </row>
    <row r="375" spans="1:11" x14ac:dyDescent="0.2">
      <c r="A375" s="24" t="s">
        <v>3723</v>
      </c>
      <c r="B375" s="24" t="s">
        <v>2581</v>
      </c>
      <c r="E375" s="24" t="s">
        <v>3724</v>
      </c>
      <c r="F375" s="24" t="s">
        <v>3725</v>
      </c>
      <c r="G375" s="24" t="s">
        <v>1127</v>
      </c>
      <c r="H375" s="24" t="s">
        <v>3710</v>
      </c>
      <c r="J375" s="24" t="s">
        <v>3726</v>
      </c>
      <c r="K375" s="24" t="s">
        <v>3727</v>
      </c>
    </row>
    <row r="376" spans="1:11" x14ac:dyDescent="0.2">
      <c r="A376" s="24" t="s">
        <v>3728</v>
      </c>
      <c r="B376" s="24" t="s">
        <v>2581</v>
      </c>
      <c r="E376" s="24" t="s">
        <v>3724</v>
      </c>
      <c r="F376" s="24" t="s">
        <v>3725</v>
      </c>
      <c r="G376" s="24" t="s">
        <v>1127</v>
      </c>
      <c r="H376" s="24" t="s">
        <v>3710</v>
      </c>
      <c r="J376" s="24" t="s">
        <v>3726</v>
      </c>
      <c r="K376" s="24" t="s">
        <v>3727</v>
      </c>
    </row>
    <row r="377" spans="1:11" x14ac:dyDescent="0.2">
      <c r="A377" s="24" t="s">
        <v>3729</v>
      </c>
      <c r="B377" s="24" t="s">
        <v>2769</v>
      </c>
      <c r="E377" s="24" t="s">
        <v>3724</v>
      </c>
      <c r="F377" s="24" t="s">
        <v>3725</v>
      </c>
      <c r="G377" s="24" t="s">
        <v>1127</v>
      </c>
      <c r="H377" s="24" t="s">
        <v>3710</v>
      </c>
      <c r="J377" s="24" t="s">
        <v>3726</v>
      </c>
      <c r="K377" s="24" t="s">
        <v>3727</v>
      </c>
    </row>
  </sheetData>
  <autoFilter ref="A1:K377" xr:uid="{7A8D801F-42A9-49BF-97F0-2D8F50999C58}">
    <sortState ref="A2:K377">
      <sortCondition ref="D2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C66A-15B5-4682-BD57-34EEAF521AB3}">
  <dimension ref="A1:P951"/>
  <sheetViews>
    <sheetView workbookViewId="0">
      <pane ySplit="1" topLeftCell="A138" activePane="bottomLeft" state="frozen"/>
      <selection pane="bottomLeft" activeCell="D160" sqref="D160"/>
    </sheetView>
  </sheetViews>
  <sheetFormatPr defaultColWidth="44.36328125" defaultRowHeight="14.5" x14ac:dyDescent="0.35"/>
  <cols>
    <col min="1" max="1" width="13.6328125" bestFit="1" customWidth="1"/>
    <col min="2" max="2" width="42.54296875" bestFit="1" customWidth="1"/>
    <col min="3" max="3" width="6.54296875" bestFit="1" customWidth="1"/>
    <col min="4" max="4" width="33" bestFit="1" customWidth="1"/>
    <col min="5" max="5" width="10.36328125" bestFit="1" customWidth="1"/>
    <col min="6" max="6" width="10.54296875" bestFit="1" customWidth="1"/>
    <col min="7" max="7" width="11.54296875" bestFit="1" customWidth="1"/>
    <col min="8" max="8" width="8.453125" bestFit="1" customWidth="1"/>
    <col min="9" max="9" width="35.90625" bestFit="1" customWidth="1"/>
    <col min="10" max="10" width="6" bestFit="1" customWidth="1"/>
    <col min="11" max="11" width="6.90625" bestFit="1" customWidth="1"/>
    <col min="12" max="12" width="13.453125" bestFit="1" customWidth="1"/>
    <col min="13" max="13" width="5.36328125" bestFit="1" customWidth="1"/>
    <col min="14" max="14" width="4.90625" bestFit="1" customWidth="1"/>
    <col min="15" max="15" width="5.6328125" bestFit="1" customWidth="1"/>
    <col min="16" max="16" width="10.90625" bestFit="1" customWidth="1"/>
  </cols>
  <sheetData>
    <row r="1" spans="1:16" x14ac:dyDescent="0.35">
      <c r="A1" s="1" t="s">
        <v>26</v>
      </c>
      <c r="B1" s="1" t="s">
        <v>28</v>
      </c>
      <c r="C1" s="1" t="s">
        <v>2357</v>
      </c>
      <c r="D1" s="1" t="s">
        <v>2358</v>
      </c>
      <c r="E1" s="1" t="s">
        <v>2359</v>
      </c>
      <c r="F1" s="1" t="s">
        <v>29</v>
      </c>
      <c r="G1" s="1" t="s">
        <v>30</v>
      </c>
      <c r="H1" s="1" t="s">
        <v>2360</v>
      </c>
      <c r="I1" s="1" t="s">
        <v>32</v>
      </c>
      <c r="J1" s="1" t="s">
        <v>2361</v>
      </c>
      <c r="K1" s="1" t="s">
        <v>2362</v>
      </c>
      <c r="L1" s="1" t="s">
        <v>2363</v>
      </c>
      <c r="M1" s="1" t="s">
        <v>2364</v>
      </c>
      <c r="N1" s="32" t="s">
        <v>2365</v>
      </c>
      <c r="O1" s="1" t="s">
        <v>2366</v>
      </c>
      <c r="P1" s="1" t="s">
        <v>2367</v>
      </c>
    </row>
    <row r="2" spans="1:16" s="36" customFormat="1" x14ac:dyDescent="0.35">
      <c r="A2" s="33" t="s">
        <v>40</v>
      </c>
      <c r="B2" s="33" t="s">
        <v>41</v>
      </c>
      <c r="C2" s="34">
        <v>2</v>
      </c>
      <c r="D2" s="33" t="s">
        <v>2368</v>
      </c>
      <c r="E2" s="33" t="s">
        <v>2369</v>
      </c>
      <c r="F2" s="34">
        <v>5.32348</v>
      </c>
      <c r="G2" s="34">
        <v>52.064830000000001</v>
      </c>
      <c r="H2" s="34">
        <v>268</v>
      </c>
      <c r="I2" s="33" t="s">
        <v>116</v>
      </c>
      <c r="J2" s="34">
        <v>11262</v>
      </c>
      <c r="K2" s="34">
        <v>29.1</v>
      </c>
      <c r="L2" s="33" t="s">
        <v>116</v>
      </c>
      <c r="M2" s="33">
        <v>1</v>
      </c>
      <c r="N2" s="35" t="s">
        <v>2370</v>
      </c>
      <c r="O2" s="35">
        <v>959</v>
      </c>
      <c r="P2" s="33"/>
    </row>
    <row r="3" spans="1:16" s="36" customFormat="1" x14ac:dyDescent="0.35">
      <c r="A3" s="33" t="s">
        <v>40</v>
      </c>
      <c r="B3" s="33" t="s">
        <v>41</v>
      </c>
      <c r="C3" s="34">
        <v>1</v>
      </c>
      <c r="D3" s="33" t="s">
        <v>2368</v>
      </c>
      <c r="E3" s="33" t="s">
        <v>2369</v>
      </c>
      <c r="F3" s="34">
        <v>5.32348</v>
      </c>
      <c r="G3" s="34">
        <v>52.064830000000001</v>
      </c>
      <c r="H3" s="34">
        <v>90</v>
      </c>
      <c r="I3" s="33" t="s">
        <v>116</v>
      </c>
      <c r="J3" s="34">
        <v>11261</v>
      </c>
      <c r="K3" s="34">
        <v>29.1</v>
      </c>
      <c r="L3" s="33" t="s">
        <v>116</v>
      </c>
      <c r="M3" s="33">
        <v>1</v>
      </c>
      <c r="N3" s="35" t="s">
        <v>2371</v>
      </c>
      <c r="O3" s="35">
        <v>970</v>
      </c>
      <c r="P3" s="33"/>
    </row>
    <row r="4" spans="1:16" s="36" customFormat="1" x14ac:dyDescent="0.35">
      <c r="A4" s="33" t="s">
        <v>46</v>
      </c>
      <c r="B4" s="33" t="s">
        <v>47</v>
      </c>
      <c r="C4" s="34">
        <v>1</v>
      </c>
      <c r="D4" s="33" t="s">
        <v>2368</v>
      </c>
      <c r="E4" s="33" t="s">
        <v>2369</v>
      </c>
      <c r="F4" s="34">
        <v>5.1783700000000001</v>
      </c>
      <c r="G4" s="34">
        <v>52.061050000000002</v>
      </c>
      <c r="H4" s="34">
        <v>80</v>
      </c>
      <c r="I4" s="33" t="s">
        <v>116</v>
      </c>
      <c r="J4" s="34">
        <v>11311</v>
      </c>
      <c r="K4" s="34">
        <v>20</v>
      </c>
      <c r="L4" s="33" t="s">
        <v>116</v>
      </c>
      <c r="M4" s="33">
        <v>1</v>
      </c>
      <c r="N4" s="37" t="s">
        <v>2372</v>
      </c>
      <c r="O4" s="34">
        <v>957</v>
      </c>
      <c r="P4" s="33"/>
    </row>
    <row r="5" spans="1:16" s="36" customFormat="1" x14ac:dyDescent="0.35">
      <c r="A5" s="33" t="s">
        <v>46</v>
      </c>
      <c r="B5" s="33" t="s">
        <v>47</v>
      </c>
      <c r="C5" s="34">
        <v>2</v>
      </c>
      <c r="D5" s="33" t="s">
        <v>2368</v>
      </c>
      <c r="E5" s="33" t="s">
        <v>2369</v>
      </c>
      <c r="F5" s="34">
        <v>5.1783700000000001</v>
      </c>
      <c r="G5" s="34">
        <v>52.061050000000002</v>
      </c>
      <c r="H5" s="34">
        <v>290</v>
      </c>
      <c r="I5" s="33" t="s">
        <v>116</v>
      </c>
      <c r="J5" s="34">
        <v>11312</v>
      </c>
      <c r="K5" s="34">
        <v>20</v>
      </c>
      <c r="L5" s="33" t="s">
        <v>116</v>
      </c>
      <c r="M5" s="33">
        <v>1</v>
      </c>
      <c r="N5" s="37" t="s">
        <v>2373</v>
      </c>
      <c r="O5" s="34">
        <v>969</v>
      </c>
      <c r="P5" s="33"/>
    </row>
    <row r="6" spans="1:16" s="36" customFormat="1" x14ac:dyDescent="0.35">
      <c r="A6" s="33" t="s">
        <v>52</v>
      </c>
      <c r="B6" s="33" t="s">
        <v>53</v>
      </c>
      <c r="C6" s="34">
        <v>1</v>
      </c>
      <c r="D6" s="33" t="s">
        <v>2374</v>
      </c>
      <c r="E6" s="33" t="s">
        <v>2369</v>
      </c>
      <c r="F6" s="34">
        <v>5.4644300000000001</v>
      </c>
      <c r="G6" s="34">
        <v>52.052160000000001</v>
      </c>
      <c r="H6" s="34">
        <v>95</v>
      </c>
      <c r="I6" s="33" t="s">
        <v>116</v>
      </c>
      <c r="J6" s="34">
        <v>11401</v>
      </c>
      <c r="K6" s="34">
        <v>31.5</v>
      </c>
      <c r="L6" s="33" t="s">
        <v>116</v>
      </c>
      <c r="M6" s="33">
        <v>1</v>
      </c>
      <c r="N6" s="37" t="s">
        <v>2375</v>
      </c>
      <c r="O6" s="34">
        <v>955</v>
      </c>
      <c r="P6" s="33"/>
    </row>
    <row r="7" spans="1:16" s="36" customFormat="1" x14ac:dyDescent="0.35">
      <c r="A7" s="33" t="s">
        <v>52</v>
      </c>
      <c r="B7" s="33" t="s">
        <v>53</v>
      </c>
      <c r="C7" s="34">
        <v>2</v>
      </c>
      <c r="D7" s="33" t="s">
        <v>2374</v>
      </c>
      <c r="E7" s="33" t="s">
        <v>2369</v>
      </c>
      <c r="F7" s="34">
        <v>5.4644300000000001</v>
      </c>
      <c r="G7" s="34">
        <v>52.052160000000001</v>
      </c>
      <c r="H7" s="34">
        <v>130</v>
      </c>
      <c r="I7" s="33" t="s">
        <v>116</v>
      </c>
      <c r="J7" s="34">
        <v>11402</v>
      </c>
      <c r="K7" s="34">
        <v>31.5</v>
      </c>
      <c r="L7" s="33" t="s">
        <v>116</v>
      </c>
      <c r="M7" s="33">
        <v>1</v>
      </c>
      <c r="N7" s="37" t="s">
        <v>2376</v>
      </c>
      <c r="O7" s="34">
        <v>966</v>
      </c>
      <c r="P7" s="33"/>
    </row>
    <row r="8" spans="1:16" s="36" customFormat="1" x14ac:dyDescent="0.35">
      <c r="A8" s="33" t="s">
        <v>52</v>
      </c>
      <c r="B8" s="33" t="s">
        <v>53</v>
      </c>
      <c r="C8" s="34">
        <v>3</v>
      </c>
      <c r="D8" s="33" t="s">
        <v>2374</v>
      </c>
      <c r="E8" s="33" t="s">
        <v>2369</v>
      </c>
      <c r="F8" s="34">
        <v>5.4644300000000001</v>
      </c>
      <c r="G8" s="34">
        <v>52.052160000000001</v>
      </c>
      <c r="H8" s="34">
        <v>270</v>
      </c>
      <c r="I8" s="33" t="s">
        <v>116</v>
      </c>
      <c r="J8" s="34">
        <v>11403</v>
      </c>
      <c r="K8" s="34">
        <v>31.5</v>
      </c>
      <c r="L8" s="33" t="s">
        <v>116</v>
      </c>
      <c r="M8" s="33">
        <v>1</v>
      </c>
      <c r="N8" s="37" t="s">
        <v>2372</v>
      </c>
      <c r="O8" s="34">
        <v>958</v>
      </c>
      <c r="P8" s="33"/>
    </row>
    <row r="9" spans="1:16" s="36" customFormat="1" x14ac:dyDescent="0.35">
      <c r="A9" s="33" t="s">
        <v>65</v>
      </c>
      <c r="B9" s="33" t="s">
        <v>66</v>
      </c>
      <c r="C9" s="34">
        <v>2</v>
      </c>
      <c r="D9" s="33" t="s">
        <v>2368</v>
      </c>
      <c r="E9" s="33" t="s">
        <v>2369</v>
      </c>
      <c r="F9" s="34">
        <v>4.7670899999999996</v>
      </c>
      <c r="G9" s="34">
        <v>52.93085</v>
      </c>
      <c r="H9" s="34">
        <v>165</v>
      </c>
      <c r="I9" s="33" t="s">
        <v>116</v>
      </c>
      <c r="J9" s="34">
        <v>10112</v>
      </c>
      <c r="K9" s="34">
        <v>31.1</v>
      </c>
      <c r="L9" s="33" t="s">
        <v>116</v>
      </c>
      <c r="M9" s="33">
        <v>1</v>
      </c>
      <c r="N9" s="37" t="s">
        <v>2376</v>
      </c>
      <c r="O9" s="34">
        <v>969</v>
      </c>
      <c r="P9" s="33"/>
    </row>
    <row r="10" spans="1:16" s="36" customFormat="1" x14ac:dyDescent="0.35">
      <c r="A10" s="33" t="s">
        <v>65</v>
      </c>
      <c r="B10" s="33" t="s">
        <v>66</v>
      </c>
      <c r="C10" s="34">
        <v>1</v>
      </c>
      <c r="D10" s="33" t="s">
        <v>2368</v>
      </c>
      <c r="E10" s="33" t="s">
        <v>2369</v>
      </c>
      <c r="F10" s="34">
        <v>4.7670899999999996</v>
      </c>
      <c r="G10" s="34">
        <v>52.93085</v>
      </c>
      <c r="H10" s="34">
        <v>0</v>
      </c>
      <c r="I10" s="33" t="s">
        <v>116</v>
      </c>
      <c r="J10" s="34">
        <v>10111</v>
      </c>
      <c r="K10" s="34">
        <v>31.1</v>
      </c>
      <c r="L10" s="33" t="s">
        <v>116</v>
      </c>
      <c r="M10" s="33">
        <v>1</v>
      </c>
      <c r="N10" s="37" t="s">
        <v>2372</v>
      </c>
      <c r="O10" s="34">
        <v>957</v>
      </c>
      <c r="P10" s="33"/>
    </row>
    <row r="11" spans="1:16" s="36" customFormat="1" x14ac:dyDescent="0.35">
      <c r="A11" s="33" t="s">
        <v>72</v>
      </c>
      <c r="B11" s="33" t="s">
        <v>73</v>
      </c>
      <c r="C11" s="34">
        <v>1</v>
      </c>
      <c r="D11" s="33" t="s">
        <v>2368</v>
      </c>
      <c r="E11" s="33" t="s">
        <v>2369</v>
      </c>
      <c r="F11" s="34">
        <v>4.8042100000000003</v>
      </c>
      <c r="G11" s="34">
        <v>52.850270000000002</v>
      </c>
      <c r="H11" s="34">
        <v>10</v>
      </c>
      <c r="I11" s="33" t="s">
        <v>116</v>
      </c>
      <c r="J11" s="34">
        <v>10121</v>
      </c>
      <c r="K11" s="34">
        <v>28.5</v>
      </c>
      <c r="L11" s="33" t="s">
        <v>116</v>
      </c>
      <c r="M11" s="33">
        <v>1</v>
      </c>
      <c r="N11" s="37" t="s">
        <v>2370</v>
      </c>
      <c r="O11" s="34">
        <v>966</v>
      </c>
      <c r="P11" s="33"/>
    </row>
    <row r="12" spans="1:16" s="36" customFormat="1" x14ac:dyDescent="0.35">
      <c r="A12" s="33" t="s">
        <v>72</v>
      </c>
      <c r="B12" s="33" t="s">
        <v>73</v>
      </c>
      <c r="C12" s="34">
        <v>2</v>
      </c>
      <c r="D12" s="33" t="s">
        <v>2368</v>
      </c>
      <c r="E12" s="33" t="s">
        <v>2369</v>
      </c>
      <c r="F12" s="34">
        <v>4.8042100000000003</v>
      </c>
      <c r="G12" s="34">
        <v>52.850270000000002</v>
      </c>
      <c r="H12" s="34">
        <v>190</v>
      </c>
      <c r="I12" s="33" t="s">
        <v>116</v>
      </c>
      <c r="J12" s="34">
        <v>10122</v>
      </c>
      <c r="K12" s="34">
        <v>28.5</v>
      </c>
      <c r="L12" s="33" t="s">
        <v>116</v>
      </c>
      <c r="M12" s="33">
        <v>1</v>
      </c>
      <c r="N12" s="37" t="s">
        <v>2370</v>
      </c>
      <c r="O12" s="34">
        <v>968</v>
      </c>
      <c r="P12" s="33"/>
    </row>
    <row r="13" spans="1:16" s="36" customFormat="1" x14ac:dyDescent="0.35">
      <c r="A13" s="33" t="s">
        <v>79</v>
      </c>
      <c r="B13" s="33" t="s">
        <v>80</v>
      </c>
      <c r="C13" s="34">
        <v>1</v>
      </c>
      <c r="D13" s="33" t="s">
        <v>2368</v>
      </c>
      <c r="E13" s="33" t="s">
        <v>2369</v>
      </c>
      <c r="F13" s="34">
        <v>4.8116849999999998</v>
      </c>
      <c r="G13" s="34">
        <v>52.781944000000003</v>
      </c>
      <c r="H13" s="34">
        <v>0</v>
      </c>
      <c r="I13" s="33" t="s">
        <v>116</v>
      </c>
      <c r="J13" s="34">
        <v>10131</v>
      </c>
      <c r="K13" s="34">
        <v>35</v>
      </c>
      <c r="L13" s="33" t="s">
        <v>116</v>
      </c>
      <c r="M13" s="33">
        <v>1</v>
      </c>
      <c r="N13" s="37" t="s">
        <v>2370</v>
      </c>
      <c r="O13" s="34">
        <v>971</v>
      </c>
      <c r="P13" s="33"/>
    </row>
    <row r="14" spans="1:16" s="36" customFormat="1" x14ac:dyDescent="0.35">
      <c r="A14" s="33" t="s">
        <v>79</v>
      </c>
      <c r="B14" s="33" t="s">
        <v>80</v>
      </c>
      <c r="C14" s="34">
        <v>2</v>
      </c>
      <c r="D14" s="33" t="s">
        <v>2368</v>
      </c>
      <c r="E14" s="33" t="s">
        <v>2369</v>
      </c>
      <c r="F14" s="34">
        <v>4.8116849999999998</v>
      </c>
      <c r="G14" s="34">
        <v>52.781944000000003</v>
      </c>
      <c r="H14" s="34">
        <v>170</v>
      </c>
      <c r="I14" s="33" t="s">
        <v>116</v>
      </c>
      <c r="J14" s="34">
        <v>10132</v>
      </c>
      <c r="K14" s="34">
        <v>35</v>
      </c>
      <c r="L14" s="33" t="s">
        <v>116</v>
      </c>
      <c r="M14" s="33">
        <v>1</v>
      </c>
      <c r="N14" s="37" t="s">
        <v>2375</v>
      </c>
      <c r="O14" s="34">
        <v>973</v>
      </c>
      <c r="P14" s="33"/>
    </row>
    <row r="15" spans="1:16" s="36" customFormat="1" x14ac:dyDescent="0.35">
      <c r="A15" s="33" t="s">
        <v>86</v>
      </c>
      <c r="B15" s="33" t="s">
        <v>87</v>
      </c>
      <c r="C15" s="34">
        <v>1</v>
      </c>
      <c r="D15" s="33" t="s">
        <v>2368</v>
      </c>
      <c r="E15" s="33" t="s">
        <v>2369</v>
      </c>
      <c r="F15" s="34">
        <v>4.8333304999999998</v>
      </c>
      <c r="G15" s="34">
        <v>52.690112720000002</v>
      </c>
      <c r="H15" s="34">
        <v>5</v>
      </c>
      <c r="I15" s="33" t="s">
        <v>116</v>
      </c>
      <c r="J15" s="34">
        <v>10141</v>
      </c>
      <c r="K15" s="34">
        <v>23</v>
      </c>
      <c r="L15" s="33" t="s">
        <v>116</v>
      </c>
      <c r="M15" s="33">
        <v>1</v>
      </c>
      <c r="N15" s="37" t="s">
        <v>2372</v>
      </c>
      <c r="O15" s="34">
        <v>963</v>
      </c>
      <c r="P15" s="33"/>
    </row>
    <row r="16" spans="1:16" s="36" customFormat="1" x14ac:dyDescent="0.35">
      <c r="A16" s="33" t="s">
        <v>86</v>
      </c>
      <c r="B16" s="33" t="s">
        <v>87</v>
      </c>
      <c r="C16" s="34">
        <v>2</v>
      </c>
      <c r="D16" s="33" t="s">
        <v>2368</v>
      </c>
      <c r="E16" s="33" t="s">
        <v>2369</v>
      </c>
      <c r="F16" s="34">
        <v>4.8333304999999998</v>
      </c>
      <c r="G16" s="34">
        <v>52.690112720000002</v>
      </c>
      <c r="H16" s="34">
        <v>185</v>
      </c>
      <c r="I16" s="33" t="s">
        <v>116</v>
      </c>
      <c r="J16" s="34">
        <v>10142</v>
      </c>
      <c r="K16" s="34">
        <v>23</v>
      </c>
      <c r="L16" s="33" t="s">
        <v>116</v>
      </c>
      <c r="M16" s="33">
        <v>1</v>
      </c>
      <c r="N16" s="37" t="s">
        <v>2377</v>
      </c>
      <c r="O16" s="34">
        <v>965</v>
      </c>
      <c r="P16" s="33"/>
    </row>
    <row r="17" spans="1:16" s="36" customFormat="1" x14ac:dyDescent="0.35">
      <c r="A17" s="33" t="s">
        <v>92</v>
      </c>
      <c r="B17" s="33" t="s">
        <v>98</v>
      </c>
      <c r="C17" s="34">
        <v>1</v>
      </c>
      <c r="D17" s="33" t="s">
        <v>2378</v>
      </c>
      <c r="E17" s="33" t="s">
        <v>2369</v>
      </c>
      <c r="F17" s="34">
        <v>4.7410290000000002</v>
      </c>
      <c r="G17" s="34">
        <v>52.642274</v>
      </c>
      <c r="H17" s="34">
        <v>60</v>
      </c>
      <c r="I17" s="33" t="s">
        <v>116</v>
      </c>
      <c r="J17" s="34">
        <v>10251</v>
      </c>
      <c r="K17" s="34">
        <v>36.6</v>
      </c>
      <c r="L17" s="33" t="s">
        <v>116</v>
      </c>
      <c r="M17" s="33">
        <v>1</v>
      </c>
      <c r="N17" s="37" t="s">
        <v>2371</v>
      </c>
      <c r="O17" s="34">
        <v>970</v>
      </c>
      <c r="P17" s="33"/>
    </row>
    <row r="18" spans="1:16" s="36" customFormat="1" x14ac:dyDescent="0.35">
      <c r="A18" s="33" t="s">
        <v>92</v>
      </c>
      <c r="B18" s="33" t="s">
        <v>98</v>
      </c>
      <c r="C18" s="34">
        <v>2</v>
      </c>
      <c r="D18" s="33" t="s">
        <v>2378</v>
      </c>
      <c r="E18" s="33" t="s">
        <v>2369</v>
      </c>
      <c r="F18" s="34">
        <v>4.7410290000000002</v>
      </c>
      <c r="G18" s="34">
        <v>52.642274</v>
      </c>
      <c r="H18" s="34">
        <v>220</v>
      </c>
      <c r="I18" s="33" t="s">
        <v>116</v>
      </c>
      <c r="J18" s="34">
        <v>10252</v>
      </c>
      <c r="K18" s="34">
        <v>36.6</v>
      </c>
      <c r="L18" s="33" t="s">
        <v>116</v>
      </c>
      <c r="M18" s="33">
        <v>2</v>
      </c>
      <c r="N18" s="37" t="s">
        <v>2376</v>
      </c>
      <c r="O18" s="34">
        <v>967</v>
      </c>
      <c r="P18" s="33">
        <v>956</v>
      </c>
    </row>
    <row r="19" spans="1:16" s="36" customFormat="1" x14ac:dyDescent="0.35">
      <c r="A19" s="33" t="s">
        <v>99</v>
      </c>
      <c r="B19" s="33" t="s">
        <v>100</v>
      </c>
      <c r="C19" s="34">
        <v>1</v>
      </c>
      <c r="D19" s="33" t="s">
        <v>2378</v>
      </c>
      <c r="E19" s="33" t="s">
        <v>2369</v>
      </c>
      <c r="F19" s="34">
        <v>4.66536974</v>
      </c>
      <c r="G19" s="34">
        <v>52.562069569999998</v>
      </c>
      <c r="H19" s="34">
        <v>30</v>
      </c>
      <c r="I19" s="33" t="s">
        <v>116</v>
      </c>
      <c r="J19" s="34">
        <v>10241</v>
      </c>
      <c r="K19" s="34">
        <v>37</v>
      </c>
      <c r="L19" s="33" t="s">
        <v>116</v>
      </c>
      <c r="M19" s="33">
        <v>1</v>
      </c>
      <c r="N19" s="37" t="s">
        <v>2379</v>
      </c>
      <c r="O19" s="34">
        <v>962</v>
      </c>
      <c r="P19" s="33"/>
    </row>
    <row r="20" spans="1:16" s="36" customFormat="1" x14ac:dyDescent="0.35">
      <c r="A20" s="33" t="s">
        <v>99</v>
      </c>
      <c r="B20" s="33" t="s">
        <v>100</v>
      </c>
      <c r="C20" s="34">
        <v>2</v>
      </c>
      <c r="D20" s="33" t="s">
        <v>2378</v>
      </c>
      <c r="E20" s="33" t="s">
        <v>2369</v>
      </c>
      <c r="F20" s="34">
        <v>4.66536974</v>
      </c>
      <c r="G20" s="34">
        <v>52.562069569999998</v>
      </c>
      <c r="H20" s="34">
        <v>210</v>
      </c>
      <c r="I20" s="33" t="s">
        <v>116</v>
      </c>
      <c r="J20" s="34">
        <v>10242</v>
      </c>
      <c r="K20" s="34">
        <v>37</v>
      </c>
      <c r="L20" s="33" t="s">
        <v>116</v>
      </c>
      <c r="M20" s="33">
        <v>1</v>
      </c>
      <c r="N20" s="37" t="s">
        <v>2377</v>
      </c>
      <c r="O20" s="34">
        <v>966</v>
      </c>
      <c r="P20" s="33"/>
    </row>
    <row r="21" spans="1:16" s="36" customFormat="1" x14ac:dyDescent="0.35">
      <c r="A21" s="33" t="s">
        <v>106</v>
      </c>
      <c r="B21" s="33" t="s">
        <v>107</v>
      </c>
      <c r="C21" s="34">
        <v>2</v>
      </c>
      <c r="D21" s="33" t="s">
        <v>2368</v>
      </c>
      <c r="E21" s="33" t="s">
        <v>2369</v>
      </c>
      <c r="F21" s="34">
        <v>4.6717320000000004</v>
      </c>
      <c r="G21" s="34">
        <v>52.483272999999997</v>
      </c>
      <c r="H21" s="34">
        <v>235</v>
      </c>
      <c r="I21" s="33" t="s">
        <v>116</v>
      </c>
      <c r="J21" s="34">
        <v>10222</v>
      </c>
      <c r="K21" s="34">
        <v>26</v>
      </c>
      <c r="L21" s="33" t="s">
        <v>116</v>
      </c>
      <c r="M21" s="33">
        <v>1</v>
      </c>
      <c r="N21" s="37" t="s">
        <v>2375</v>
      </c>
      <c r="O21" s="34">
        <v>959</v>
      </c>
      <c r="P21" s="33"/>
    </row>
    <row r="22" spans="1:16" s="36" customFormat="1" x14ac:dyDescent="0.35">
      <c r="A22" s="33" t="s">
        <v>106</v>
      </c>
      <c r="B22" s="33" t="s">
        <v>107</v>
      </c>
      <c r="C22" s="34">
        <v>1</v>
      </c>
      <c r="D22" s="33" t="s">
        <v>2368</v>
      </c>
      <c r="E22" s="33" t="s">
        <v>2369</v>
      </c>
      <c r="F22" s="34">
        <v>4.6717320000000004</v>
      </c>
      <c r="G22" s="34">
        <v>52.483272999999997</v>
      </c>
      <c r="H22" s="34">
        <v>35</v>
      </c>
      <c r="I22" s="33" t="s">
        <v>116</v>
      </c>
      <c r="J22" s="34">
        <v>10221</v>
      </c>
      <c r="K22" s="34">
        <v>26</v>
      </c>
      <c r="L22" s="33" t="s">
        <v>116</v>
      </c>
      <c r="M22" s="33">
        <v>1</v>
      </c>
      <c r="N22" s="37" t="s">
        <v>2379</v>
      </c>
      <c r="O22" s="34">
        <v>972</v>
      </c>
      <c r="P22" s="33"/>
    </row>
    <row r="23" spans="1:16" s="36" customFormat="1" x14ac:dyDescent="0.35">
      <c r="A23" s="33" t="s">
        <v>113</v>
      </c>
      <c r="B23" s="33" t="s">
        <v>114</v>
      </c>
      <c r="C23" s="34">
        <v>2</v>
      </c>
      <c r="D23" s="33" t="s">
        <v>2378</v>
      </c>
      <c r="E23" s="33" t="s">
        <v>2369</v>
      </c>
      <c r="F23" s="34">
        <v>4.6533199999999999</v>
      </c>
      <c r="G23" s="34">
        <v>52.462833000000003</v>
      </c>
      <c r="H23" s="34">
        <v>346</v>
      </c>
      <c r="I23" s="33" t="s">
        <v>116</v>
      </c>
      <c r="J23" s="34">
        <v>10361</v>
      </c>
      <c r="K23" s="34">
        <v>5</v>
      </c>
      <c r="L23" s="33" t="s">
        <v>2380</v>
      </c>
      <c r="M23" s="33"/>
      <c r="N23" s="37" t="s">
        <v>2373</v>
      </c>
      <c r="O23" s="34">
        <v>955</v>
      </c>
      <c r="P23" s="33"/>
    </row>
    <row r="24" spans="1:16" s="36" customFormat="1" x14ac:dyDescent="0.35">
      <c r="A24" s="33" t="s">
        <v>113</v>
      </c>
      <c r="B24" s="33" t="s">
        <v>114</v>
      </c>
      <c r="C24" s="34">
        <v>1</v>
      </c>
      <c r="D24" s="33" t="s">
        <v>2378</v>
      </c>
      <c r="E24" s="33" t="s">
        <v>2369</v>
      </c>
      <c r="F24" s="34">
        <v>4.6533199999999999</v>
      </c>
      <c r="G24" s="34">
        <v>52.462833000000003</v>
      </c>
      <c r="H24" s="34">
        <v>170</v>
      </c>
      <c r="I24" s="33" t="s">
        <v>116</v>
      </c>
      <c r="J24" s="34">
        <v>10361</v>
      </c>
      <c r="K24" s="34">
        <v>5</v>
      </c>
      <c r="L24" s="33" t="s">
        <v>2380</v>
      </c>
      <c r="M24" s="33">
        <v>1</v>
      </c>
      <c r="N24" s="37" t="s">
        <v>2373</v>
      </c>
      <c r="O24" s="34">
        <v>955</v>
      </c>
      <c r="P24" s="33"/>
    </row>
    <row r="25" spans="1:16" s="36" customFormat="1" x14ac:dyDescent="0.35">
      <c r="A25" s="33" t="s">
        <v>120</v>
      </c>
      <c r="B25" s="33" t="s">
        <v>121</v>
      </c>
      <c r="C25" s="34">
        <v>1</v>
      </c>
      <c r="D25" s="33" t="s">
        <v>2368</v>
      </c>
      <c r="E25" s="33" t="s">
        <v>2369</v>
      </c>
      <c r="F25" s="34">
        <v>4.6345679999999998</v>
      </c>
      <c r="G25" s="34">
        <v>52.454459999999997</v>
      </c>
      <c r="H25" s="34">
        <v>100</v>
      </c>
      <c r="I25" s="33" t="s">
        <v>116</v>
      </c>
      <c r="J25" s="34">
        <v>10211</v>
      </c>
      <c r="K25" s="34">
        <v>35</v>
      </c>
      <c r="L25" s="33" t="s">
        <v>2380</v>
      </c>
      <c r="M25" s="33">
        <v>2</v>
      </c>
      <c r="N25" s="37" t="s">
        <v>2376</v>
      </c>
      <c r="O25" s="34">
        <v>957</v>
      </c>
      <c r="P25" s="33">
        <v>964</v>
      </c>
    </row>
    <row r="26" spans="1:16" s="36" customFormat="1" x14ac:dyDescent="0.35">
      <c r="A26" s="33" t="s">
        <v>120</v>
      </c>
      <c r="B26" s="33" t="s">
        <v>121</v>
      </c>
      <c r="C26" s="34">
        <v>2</v>
      </c>
      <c r="D26" s="33" t="s">
        <v>2368</v>
      </c>
      <c r="E26" s="33" t="s">
        <v>2369</v>
      </c>
      <c r="F26" s="34">
        <v>4.6345679999999998</v>
      </c>
      <c r="G26" s="34">
        <v>52.454459999999997</v>
      </c>
      <c r="H26" s="34">
        <v>185</v>
      </c>
      <c r="I26" s="33" t="s">
        <v>116</v>
      </c>
      <c r="J26" s="34">
        <v>10212</v>
      </c>
      <c r="K26" s="34">
        <v>35</v>
      </c>
      <c r="L26" s="33" t="s">
        <v>116</v>
      </c>
      <c r="M26" s="33">
        <v>1</v>
      </c>
      <c r="N26" s="37" t="s">
        <v>2370</v>
      </c>
      <c r="O26" s="34">
        <v>961</v>
      </c>
      <c r="P26" s="33"/>
    </row>
    <row r="27" spans="1:16" s="36" customFormat="1" x14ac:dyDescent="0.35">
      <c r="A27" s="33" t="s">
        <v>120</v>
      </c>
      <c r="B27" s="33" t="s">
        <v>121</v>
      </c>
      <c r="C27" s="34">
        <v>3</v>
      </c>
      <c r="D27" s="33" t="s">
        <v>2368</v>
      </c>
      <c r="E27" s="33" t="s">
        <v>2369</v>
      </c>
      <c r="F27" s="34">
        <v>4.6345679999999998</v>
      </c>
      <c r="G27" s="34">
        <v>52.454459999999997</v>
      </c>
      <c r="H27" s="34">
        <v>300</v>
      </c>
      <c r="I27" s="33" t="s">
        <v>116</v>
      </c>
      <c r="J27" s="34">
        <v>10211</v>
      </c>
      <c r="K27" s="34">
        <v>35</v>
      </c>
      <c r="L27" s="33" t="s">
        <v>2380</v>
      </c>
      <c r="M27" s="33"/>
      <c r="N27" s="37" t="s">
        <v>2376</v>
      </c>
      <c r="O27" s="34">
        <v>957</v>
      </c>
      <c r="P27" s="33">
        <v>964</v>
      </c>
    </row>
    <row r="28" spans="1:16" s="36" customFormat="1" x14ac:dyDescent="0.35">
      <c r="A28" s="33" t="s">
        <v>127</v>
      </c>
      <c r="B28" s="33" t="s">
        <v>128</v>
      </c>
      <c r="C28" s="34">
        <v>1</v>
      </c>
      <c r="D28" s="33" t="s">
        <v>2368</v>
      </c>
      <c r="E28" s="33" t="s">
        <v>2369</v>
      </c>
      <c r="F28" s="34">
        <v>4.7014899999999997</v>
      </c>
      <c r="G28" s="34">
        <v>52.522399999999998</v>
      </c>
      <c r="H28" s="34">
        <v>180</v>
      </c>
      <c r="I28" s="33" t="s">
        <v>116</v>
      </c>
      <c r="J28" s="34">
        <v>10231</v>
      </c>
      <c r="K28" s="34">
        <v>18</v>
      </c>
      <c r="L28" s="33" t="s">
        <v>116</v>
      </c>
      <c r="M28" s="33">
        <v>1</v>
      </c>
      <c r="N28" s="37" t="s">
        <v>2375</v>
      </c>
      <c r="O28" s="34">
        <v>968</v>
      </c>
      <c r="P28" s="33"/>
    </row>
    <row r="29" spans="1:16" s="36" customFormat="1" x14ac:dyDescent="0.35">
      <c r="A29" s="33" t="s">
        <v>127</v>
      </c>
      <c r="B29" s="33" t="s">
        <v>128</v>
      </c>
      <c r="C29" s="34">
        <v>2</v>
      </c>
      <c r="D29" s="33" t="s">
        <v>2368</v>
      </c>
      <c r="E29" s="33" t="s">
        <v>2369</v>
      </c>
      <c r="F29" s="34">
        <v>4.7014899999999997</v>
      </c>
      <c r="G29" s="34">
        <v>52.522399999999998</v>
      </c>
      <c r="H29" s="34">
        <v>315</v>
      </c>
      <c r="I29" s="33" t="s">
        <v>116</v>
      </c>
      <c r="J29" s="34">
        <v>10232</v>
      </c>
      <c r="K29" s="34">
        <v>18</v>
      </c>
      <c r="L29" s="33" t="s">
        <v>116</v>
      </c>
      <c r="M29" s="33">
        <v>1</v>
      </c>
      <c r="N29" s="37" t="s">
        <v>2377</v>
      </c>
      <c r="O29" s="34">
        <v>959</v>
      </c>
      <c r="P29" s="33"/>
    </row>
    <row r="30" spans="1:16" s="36" customFormat="1" x14ac:dyDescent="0.35">
      <c r="A30" s="33" t="s">
        <v>134</v>
      </c>
      <c r="B30" s="33" t="s">
        <v>135</v>
      </c>
      <c r="C30" s="34">
        <v>1</v>
      </c>
      <c r="D30" s="33" t="s">
        <v>2368</v>
      </c>
      <c r="E30" s="33" t="s">
        <v>2369</v>
      </c>
      <c r="F30" s="34">
        <v>4.7710749999999997</v>
      </c>
      <c r="G30" s="34">
        <v>52.493504999999999</v>
      </c>
      <c r="H30" s="34">
        <v>120</v>
      </c>
      <c r="I30" s="33" t="s">
        <v>116</v>
      </c>
      <c r="J30" s="34">
        <v>10321</v>
      </c>
      <c r="K30" s="34">
        <v>13.5</v>
      </c>
      <c r="L30" s="33" t="s">
        <v>116</v>
      </c>
      <c r="M30" s="33">
        <v>1</v>
      </c>
      <c r="N30" s="37" t="s">
        <v>2375</v>
      </c>
      <c r="O30" s="34">
        <v>956</v>
      </c>
      <c r="P30" s="33"/>
    </row>
    <row r="31" spans="1:16" s="36" customFormat="1" x14ac:dyDescent="0.35">
      <c r="A31" s="33" t="s">
        <v>134</v>
      </c>
      <c r="B31" s="33" t="s">
        <v>135</v>
      </c>
      <c r="C31" s="34">
        <v>2</v>
      </c>
      <c r="D31" s="33" t="s">
        <v>2368</v>
      </c>
      <c r="E31" s="33" t="s">
        <v>2369</v>
      </c>
      <c r="F31" s="34">
        <v>4.7710749999999997</v>
      </c>
      <c r="G31" s="34">
        <v>52.493504999999999</v>
      </c>
      <c r="H31" s="34">
        <v>290</v>
      </c>
      <c r="I31" s="33" t="s">
        <v>116</v>
      </c>
      <c r="J31" s="34">
        <v>10322</v>
      </c>
      <c r="K31" s="34">
        <v>13.5</v>
      </c>
      <c r="L31" s="33" t="s">
        <v>116</v>
      </c>
      <c r="M31" s="33">
        <v>1</v>
      </c>
      <c r="N31" s="37" t="s">
        <v>2377</v>
      </c>
      <c r="O31" s="34">
        <v>961</v>
      </c>
      <c r="P31" s="33"/>
    </row>
    <row r="32" spans="1:16" s="36" customFormat="1" x14ac:dyDescent="0.35">
      <c r="A32" s="33" t="s">
        <v>141</v>
      </c>
      <c r="B32" s="33" t="s">
        <v>142</v>
      </c>
      <c r="C32" s="34">
        <v>1</v>
      </c>
      <c r="D32" s="33" t="s">
        <v>2368</v>
      </c>
      <c r="E32" s="33" t="s">
        <v>2369</v>
      </c>
      <c r="F32" s="34">
        <v>4.9967600000000001</v>
      </c>
      <c r="G32" s="34">
        <v>52.578830000000004</v>
      </c>
      <c r="H32" s="34">
        <v>5</v>
      </c>
      <c r="I32" s="33" t="s">
        <v>116</v>
      </c>
      <c r="J32" s="34">
        <v>10191</v>
      </c>
      <c r="K32" s="34">
        <v>36</v>
      </c>
      <c r="L32" s="33" t="s">
        <v>116</v>
      </c>
      <c r="M32" s="33">
        <v>1</v>
      </c>
      <c r="N32" s="37" t="s">
        <v>2379</v>
      </c>
      <c r="O32" s="34">
        <v>957</v>
      </c>
      <c r="P32" s="33"/>
    </row>
    <row r="33" spans="1:16" s="36" customFormat="1" x14ac:dyDescent="0.35">
      <c r="A33" s="33" t="s">
        <v>141</v>
      </c>
      <c r="B33" s="33" t="s">
        <v>142</v>
      </c>
      <c r="C33" s="34">
        <v>2</v>
      </c>
      <c r="D33" s="33" t="s">
        <v>2368</v>
      </c>
      <c r="E33" s="33" t="s">
        <v>2369</v>
      </c>
      <c r="F33" s="34">
        <v>4.9967600000000001</v>
      </c>
      <c r="G33" s="34">
        <v>52.578830000000004</v>
      </c>
      <c r="H33" s="34">
        <v>185</v>
      </c>
      <c r="I33" s="33" t="s">
        <v>116</v>
      </c>
      <c r="J33" s="34">
        <v>10192</v>
      </c>
      <c r="K33" s="34">
        <v>36</v>
      </c>
      <c r="L33" s="33" t="s">
        <v>116</v>
      </c>
      <c r="M33" s="33">
        <v>1</v>
      </c>
      <c r="N33" s="37" t="s">
        <v>2373</v>
      </c>
      <c r="O33" s="34">
        <v>972</v>
      </c>
      <c r="P33" s="33"/>
    </row>
    <row r="34" spans="1:16" s="36" customFormat="1" x14ac:dyDescent="0.35">
      <c r="A34" s="33" t="s">
        <v>148</v>
      </c>
      <c r="B34" s="33" t="s">
        <v>149</v>
      </c>
      <c r="C34" s="34">
        <v>1</v>
      </c>
      <c r="D34" s="33" t="s">
        <v>2368</v>
      </c>
      <c r="E34" s="33" t="s">
        <v>2369</v>
      </c>
      <c r="F34" s="34">
        <v>4.8322545100000003</v>
      </c>
      <c r="G34" s="34">
        <v>52.458037509999997</v>
      </c>
      <c r="H34" s="34">
        <v>55</v>
      </c>
      <c r="I34" s="33" t="s">
        <v>116</v>
      </c>
      <c r="J34" s="34">
        <v>10341</v>
      </c>
      <c r="K34" s="34">
        <v>35</v>
      </c>
      <c r="L34" s="33" t="s">
        <v>116</v>
      </c>
      <c r="M34" s="33">
        <v>1</v>
      </c>
      <c r="N34" s="37" t="s">
        <v>2376</v>
      </c>
      <c r="O34" s="34">
        <v>959</v>
      </c>
      <c r="P34" s="33"/>
    </row>
    <row r="35" spans="1:16" s="36" customFormat="1" x14ac:dyDescent="0.35">
      <c r="A35" s="33" t="s">
        <v>148</v>
      </c>
      <c r="B35" s="33" t="s">
        <v>149</v>
      </c>
      <c r="C35" s="34">
        <v>2</v>
      </c>
      <c r="D35" s="33" t="s">
        <v>2368</v>
      </c>
      <c r="E35" s="33" t="s">
        <v>2369</v>
      </c>
      <c r="F35" s="34">
        <v>4.8322545100000003</v>
      </c>
      <c r="G35" s="34">
        <v>52.458037509999997</v>
      </c>
      <c r="H35" s="34">
        <v>300</v>
      </c>
      <c r="I35" s="33" t="s">
        <v>116</v>
      </c>
      <c r="J35" s="34">
        <v>10342</v>
      </c>
      <c r="K35" s="34">
        <v>35</v>
      </c>
      <c r="L35" s="33" t="s">
        <v>116</v>
      </c>
      <c r="M35" s="33">
        <v>1</v>
      </c>
      <c r="N35" s="37" t="s">
        <v>2379</v>
      </c>
      <c r="O35" s="34">
        <v>966</v>
      </c>
      <c r="P35" s="33"/>
    </row>
    <row r="36" spans="1:16" s="36" customFormat="1" x14ac:dyDescent="0.35">
      <c r="A36" s="33" t="s">
        <v>155</v>
      </c>
      <c r="B36" s="33" t="s">
        <v>156</v>
      </c>
      <c r="C36" s="34">
        <v>2</v>
      </c>
      <c r="D36" s="33" t="s">
        <v>2368</v>
      </c>
      <c r="E36" s="33" t="s">
        <v>2369</v>
      </c>
      <c r="F36" s="34">
        <v>4.9700879999999996</v>
      </c>
      <c r="G36" s="34">
        <v>52.511271999999998</v>
      </c>
      <c r="H36" s="34">
        <v>230</v>
      </c>
      <c r="I36" s="33" t="s">
        <v>116</v>
      </c>
      <c r="J36" s="34">
        <v>10501</v>
      </c>
      <c r="K36" s="34">
        <v>39</v>
      </c>
      <c r="L36" s="33" t="s">
        <v>2380</v>
      </c>
      <c r="M36" s="33"/>
      <c r="N36" s="37" t="s">
        <v>2373</v>
      </c>
      <c r="O36" s="34">
        <v>963</v>
      </c>
      <c r="P36" s="33"/>
    </row>
    <row r="37" spans="1:16" s="36" customFormat="1" x14ac:dyDescent="0.35">
      <c r="A37" s="33" t="s">
        <v>155</v>
      </c>
      <c r="B37" s="33" t="s">
        <v>156</v>
      </c>
      <c r="C37" s="34">
        <v>1</v>
      </c>
      <c r="D37" s="33" t="s">
        <v>2368</v>
      </c>
      <c r="E37" s="33" t="s">
        <v>2369</v>
      </c>
      <c r="F37" s="34">
        <v>4.9700879999999996</v>
      </c>
      <c r="G37" s="34">
        <v>52.511271999999998</v>
      </c>
      <c r="H37" s="34">
        <v>45</v>
      </c>
      <c r="I37" s="33" t="s">
        <v>116</v>
      </c>
      <c r="J37" s="34">
        <v>10501</v>
      </c>
      <c r="K37" s="34">
        <v>39</v>
      </c>
      <c r="L37" s="33" t="s">
        <v>2380</v>
      </c>
      <c r="M37" s="33">
        <v>1</v>
      </c>
      <c r="N37" s="37" t="s">
        <v>2373</v>
      </c>
      <c r="O37" s="34">
        <v>963</v>
      </c>
      <c r="P37" s="33"/>
    </row>
    <row r="38" spans="1:16" s="36" customFormat="1" x14ac:dyDescent="0.35">
      <c r="A38" s="33" t="s">
        <v>157</v>
      </c>
      <c r="B38" s="33" t="s">
        <v>158</v>
      </c>
      <c r="C38" s="34">
        <v>1</v>
      </c>
      <c r="D38" s="33" t="s">
        <v>2368</v>
      </c>
      <c r="E38" s="33" t="s">
        <v>2369</v>
      </c>
      <c r="F38" s="34">
        <v>5.00962</v>
      </c>
      <c r="G38" s="34">
        <v>52.241950000000003</v>
      </c>
      <c r="H38" s="34">
        <v>188</v>
      </c>
      <c r="I38" s="33" t="s">
        <v>116</v>
      </c>
      <c r="J38" s="34">
        <v>11101</v>
      </c>
      <c r="K38" s="34">
        <v>30.5</v>
      </c>
      <c r="L38" s="33" t="s">
        <v>2380</v>
      </c>
      <c r="M38" s="33">
        <v>2</v>
      </c>
      <c r="N38" s="37" t="s">
        <v>2375</v>
      </c>
      <c r="O38" s="34">
        <v>970</v>
      </c>
      <c r="P38" s="33">
        <v>959</v>
      </c>
    </row>
    <row r="39" spans="1:16" s="36" customFormat="1" x14ac:dyDescent="0.35">
      <c r="A39" s="33" t="s">
        <v>157</v>
      </c>
      <c r="B39" s="33" t="s">
        <v>158</v>
      </c>
      <c r="C39" s="34">
        <v>2</v>
      </c>
      <c r="D39" s="33" t="s">
        <v>2368</v>
      </c>
      <c r="E39" s="33" t="s">
        <v>2369</v>
      </c>
      <c r="F39" s="34">
        <v>5.00962</v>
      </c>
      <c r="G39" s="34">
        <v>52.241950000000003</v>
      </c>
      <c r="H39" s="34">
        <v>330</v>
      </c>
      <c r="I39" s="33" t="s">
        <v>116</v>
      </c>
      <c r="J39" s="34">
        <v>11101</v>
      </c>
      <c r="K39" s="34">
        <v>30.5</v>
      </c>
      <c r="L39" s="33" t="s">
        <v>2380</v>
      </c>
      <c r="M39" s="33"/>
      <c r="N39" s="37" t="s">
        <v>2375</v>
      </c>
      <c r="O39" s="34">
        <v>970</v>
      </c>
      <c r="P39" s="33">
        <v>959</v>
      </c>
    </row>
    <row r="40" spans="1:16" s="36" customFormat="1" x14ac:dyDescent="0.35">
      <c r="A40" s="33" t="s">
        <v>164</v>
      </c>
      <c r="B40" s="33" t="s">
        <v>165</v>
      </c>
      <c r="C40" s="34">
        <v>1</v>
      </c>
      <c r="D40" s="33" t="s">
        <v>2368</v>
      </c>
      <c r="E40" s="33" t="s">
        <v>2369</v>
      </c>
      <c r="F40" s="34">
        <v>4.955165</v>
      </c>
      <c r="G40" s="34">
        <v>52.306603000000003</v>
      </c>
      <c r="H40" s="34">
        <v>150</v>
      </c>
      <c r="I40" s="33" t="s">
        <v>116</v>
      </c>
      <c r="J40" s="34">
        <v>11421</v>
      </c>
      <c r="K40" s="34">
        <v>34.200000000000003</v>
      </c>
      <c r="L40" s="33" t="s">
        <v>116</v>
      </c>
      <c r="M40" s="33">
        <v>2</v>
      </c>
      <c r="N40" s="37" t="s">
        <v>2372</v>
      </c>
      <c r="O40" s="34">
        <v>965</v>
      </c>
      <c r="P40" s="33">
        <v>963</v>
      </c>
    </row>
    <row r="41" spans="1:16" s="36" customFormat="1" x14ac:dyDescent="0.35">
      <c r="A41" s="33" t="s">
        <v>164</v>
      </c>
      <c r="B41" s="33" t="s">
        <v>165</v>
      </c>
      <c r="C41" s="34">
        <v>2</v>
      </c>
      <c r="D41" s="33" t="s">
        <v>2368</v>
      </c>
      <c r="E41" s="33" t="s">
        <v>2369</v>
      </c>
      <c r="F41" s="34">
        <v>4.955165</v>
      </c>
      <c r="G41" s="34">
        <v>52.306603000000003</v>
      </c>
      <c r="H41" s="34">
        <v>325</v>
      </c>
      <c r="I41" s="33" t="s">
        <v>116</v>
      </c>
      <c r="J41" s="34">
        <v>11422</v>
      </c>
      <c r="K41" s="34">
        <v>34.200000000000003</v>
      </c>
      <c r="L41" s="33" t="s">
        <v>116</v>
      </c>
      <c r="M41" s="33">
        <v>1</v>
      </c>
      <c r="N41" s="37" t="s">
        <v>2376</v>
      </c>
      <c r="O41" s="34">
        <v>957</v>
      </c>
      <c r="P41" s="33"/>
    </row>
    <row r="42" spans="1:16" s="36" customFormat="1" x14ac:dyDescent="0.35">
      <c r="A42" s="33" t="s">
        <v>171</v>
      </c>
      <c r="B42" s="33" t="s">
        <v>172</v>
      </c>
      <c r="C42" s="34">
        <v>1</v>
      </c>
      <c r="D42" s="33" t="s">
        <v>2368</v>
      </c>
      <c r="E42" s="33" t="s">
        <v>2369</v>
      </c>
      <c r="F42" s="34">
        <v>4.6300611199999997</v>
      </c>
      <c r="G42" s="34">
        <v>52.408283339999997</v>
      </c>
      <c r="H42" s="34">
        <v>5</v>
      </c>
      <c r="I42" s="33" t="s">
        <v>116</v>
      </c>
      <c r="J42" s="34">
        <v>10371</v>
      </c>
      <c r="K42" s="34">
        <v>20</v>
      </c>
      <c r="L42" s="33" t="s">
        <v>116</v>
      </c>
      <c r="M42" s="33">
        <v>1</v>
      </c>
      <c r="N42" s="37" t="s">
        <v>2379</v>
      </c>
      <c r="O42" s="34">
        <v>970</v>
      </c>
      <c r="P42" s="33"/>
    </row>
    <row r="43" spans="1:16" s="36" customFormat="1" x14ac:dyDescent="0.35">
      <c r="A43" s="33" t="s">
        <v>171</v>
      </c>
      <c r="B43" s="33" t="s">
        <v>172</v>
      </c>
      <c r="C43" s="34">
        <v>2</v>
      </c>
      <c r="D43" s="33" t="s">
        <v>2368</v>
      </c>
      <c r="E43" s="33" t="s">
        <v>2369</v>
      </c>
      <c r="F43" s="34">
        <v>4.6300611199999997</v>
      </c>
      <c r="G43" s="34">
        <v>52.408283339999997</v>
      </c>
      <c r="H43" s="34">
        <v>200</v>
      </c>
      <c r="I43" s="33" t="s">
        <v>116</v>
      </c>
      <c r="J43" s="34">
        <v>10372</v>
      </c>
      <c r="K43" s="34">
        <v>20</v>
      </c>
      <c r="L43" s="33" t="s">
        <v>116</v>
      </c>
      <c r="M43" s="33">
        <v>1</v>
      </c>
      <c r="N43" s="37" t="s">
        <v>2371</v>
      </c>
      <c r="O43" s="34">
        <v>972</v>
      </c>
      <c r="P43" s="33"/>
    </row>
    <row r="44" spans="1:16" s="36" customFormat="1" x14ac:dyDescent="0.35">
      <c r="A44" s="33" t="s">
        <v>178</v>
      </c>
      <c r="B44" s="33" t="s">
        <v>184</v>
      </c>
      <c r="C44" s="34">
        <v>1</v>
      </c>
      <c r="D44" s="33" t="s">
        <v>2368</v>
      </c>
      <c r="E44" s="33" t="s">
        <v>2369</v>
      </c>
      <c r="F44" s="34">
        <v>4.5258333400000001</v>
      </c>
      <c r="G44" s="34">
        <v>52.373333340000002</v>
      </c>
      <c r="H44" s="34">
        <v>80</v>
      </c>
      <c r="I44" s="33" t="s">
        <v>116</v>
      </c>
      <c r="J44" s="34">
        <v>10301</v>
      </c>
      <c r="K44" s="34">
        <v>42.4</v>
      </c>
      <c r="L44" s="33" t="s">
        <v>116</v>
      </c>
      <c r="M44" s="33">
        <v>2</v>
      </c>
      <c r="N44" s="37" t="s">
        <v>2376</v>
      </c>
      <c r="O44" s="34">
        <v>962</v>
      </c>
      <c r="P44" s="33">
        <v>955</v>
      </c>
    </row>
    <row r="45" spans="1:16" s="36" customFormat="1" x14ac:dyDescent="0.35">
      <c r="A45" s="33" t="s">
        <v>2325</v>
      </c>
      <c r="B45" s="33" t="s">
        <v>186</v>
      </c>
      <c r="C45" s="34">
        <v>2</v>
      </c>
      <c r="D45" s="33" t="s">
        <v>2368</v>
      </c>
      <c r="E45" s="33" t="s">
        <v>2369</v>
      </c>
      <c r="F45" s="34">
        <v>4.6002260000000001</v>
      </c>
      <c r="G45" s="34">
        <v>52.392288000000001</v>
      </c>
      <c r="H45" s="34">
        <v>235</v>
      </c>
      <c r="I45" s="33" t="s">
        <v>116</v>
      </c>
      <c r="J45" s="34">
        <v>10412</v>
      </c>
      <c r="K45" s="34">
        <v>42.5</v>
      </c>
      <c r="L45" s="33" t="s">
        <v>116</v>
      </c>
      <c r="M45" s="33">
        <v>1</v>
      </c>
      <c r="N45" s="37" t="s">
        <v>2370</v>
      </c>
      <c r="O45" s="34">
        <v>969</v>
      </c>
      <c r="P45" s="33"/>
    </row>
    <row r="46" spans="1:16" s="36" customFormat="1" x14ac:dyDescent="0.35">
      <c r="A46" s="33" t="s">
        <v>2325</v>
      </c>
      <c r="B46" s="33" t="s">
        <v>186</v>
      </c>
      <c r="C46" s="34">
        <v>1</v>
      </c>
      <c r="D46" s="33" t="s">
        <v>2368</v>
      </c>
      <c r="E46" s="33" t="s">
        <v>2369</v>
      </c>
      <c r="F46" s="34">
        <v>4.6002260000000001</v>
      </c>
      <c r="G46" s="34">
        <v>52.392288000000001</v>
      </c>
      <c r="H46" s="34">
        <v>105</v>
      </c>
      <c r="I46" s="33" t="s">
        <v>116</v>
      </c>
      <c r="J46" s="34">
        <v>10411</v>
      </c>
      <c r="K46" s="34">
        <v>42.5</v>
      </c>
      <c r="L46" s="33" t="s">
        <v>116</v>
      </c>
      <c r="M46" s="33">
        <v>1</v>
      </c>
      <c r="N46" s="37" t="s">
        <v>2379</v>
      </c>
      <c r="O46" s="34">
        <v>958</v>
      </c>
      <c r="P46" s="33"/>
    </row>
    <row r="47" spans="1:16" s="36" customFormat="1" x14ac:dyDescent="0.35">
      <c r="A47" s="33" t="s">
        <v>192</v>
      </c>
      <c r="B47" s="33" t="s">
        <v>193</v>
      </c>
      <c r="C47" s="34">
        <v>2</v>
      </c>
      <c r="D47" s="33" t="s">
        <v>2368</v>
      </c>
      <c r="E47" s="33" t="s">
        <v>2369</v>
      </c>
      <c r="F47" s="34">
        <v>4.8378899999999998</v>
      </c>
      <c r="G47" s="34">
        <v>52.389031000000003</v>
      </c>
      <c r="H47" s="34">
        <v>290</v>
      </c>
      <c r="I47" s="33" t="s">
        <v>116</v>
      </c>
      <c r="J47" s="34">
        <v>10262</v>
      </c>
      <c r="K47" s="34">
        <v>25.5</v>
      </c>
      <c r="L47" s="33" t="s">
        <v>116</v>
      </c>
      <c r="M47" s="33">
        <v>2</v>
      </c>
      <c r="N47" s="37" t="s">
        <v>2377</v>
      </c>
      <c r="O47" s="34">
        <v>968</v>
      </c>
      <c r="P47" s="33">
        <v>962</v>
      </c>
    </row>
    <row r="48" spans="1:16" s="36" customFormat="1" x14ac:dyDescent="0.35">
      <c r="A48" s="33" t="s">
        <v>192</v>
      </c>
      <c r="B48" s="33" t="s">
        <v>193</v>
      </c>
      <c r="C48" s="34">
        <v>1</v>
      </c>
      <c r="D48" s="33" t="s">
        <v>2368</v>
      </c>
      <c r="E48" s="33" t="s">
        <v>2369</v>
      </c>
      <c r="F48" s="34">
        <v>4.8378899999999998</v>
      </c>
      <c r="G48" s="34">
        <v>52.389031000000003</v>
      </c>
      <c r="H48" s="34">
        <v>180</v>
      </c>
      <c r="I48" s="33" t="s">
        <v>116</v>
      </c>
      <c r="J48" s="34">
        <v>10261</v>
      </c>
      <c r="K48" s="34">
        <v>25.5</v>
      </c>
      <c r="L48" s="33" t="s">
        <v>116</v>
      </c>
      <c r="M48" s="33">
        <v>2</v>
      </c>
      <c r="N48" s="37" t="s">
        <v>2373</v>
      </c>
      <c r="O48" s="34">
        <v>966</v>
      </c>
      <c r="P48" s="33">
        <v>959</v>
      </c>
    </row>
    <row r="49" spans="1:16" s="36" customFormat="1" x14ac:dyDescent="0.35">
      <c r="A49" s="33" t="s">
        <v>199</v>
      </c>
      <c r="B49" s="33" t="s">
        <v>200</v>
      </c>
      <c r="C49" s="34">
        <v>1</v>
      </c>
      <c r="D49" s="33" t="s">
        <v>2368</v>
      </c>
      <c r="E49" s="33" t="s">
        <v>2369</v>
      </c>
      <c r="F49" s="34">
        <v>4.7527815899999997</v>
      </c>
      <c r="G49" s="34">
        <v>52.385252059999999</v>
      </c>
      <c r="H49" s="34">
        <v>80</v>
      </c>
      <c r="I49" s="33" t="s">
        <v>116</v>
      </c>
      <c r="J49" s="34">
        <v>10271</v>
      </c>
      <c r="K49" s="34">
        <v>39</v>
      </c>
      <c r="L49" s="33" t="s">
        <v>116</v>
      </c>
      <c r="M49" s="33">
        <v>1</v>
      </c>
      <c r="N49" s="37" t="s">
        <v>2377</v>
      </c>
      <c r="O49" s="34">
        <v>970</v>
      </c>
      <c r="P49" s="33"/>
    </row>
    <row r="50" spans="1:16" s="36" customFormat="1" x14ac:dyDescent="0.35">
      <c r="A50" s="33" t="s">
        <v>199</v>
      </c>
      <c r="B50" s="33" t="s">
        <v>200</v>
      </c>
      <c r="C50" s="34">
        <v>2</v>
      </c>
      <c r="D50" s="33" t="s">
        <v>2368</v>
      </c>
      <c r="E50" s="33" t="s">
        <v>2369</v>
      </c>
      <c r="F50" s="34">
        <v>4.7527815899999997</v>
      </c>
      <c r="G50" s="34">
        <v>52.385252059999999</v>
      </c>
      <c r="H50" s="34">
        <v>265</v>
      </c>
      <c r="I50" s="33" t="s">
        <v>116</v>
      </c>
      <c r="J50" s="34">
        <v>10272</v>
      </c>
      <c r="K50" s="34">
        <v>39</v>
      </c>
      <c r="L50" s="33" t="s">
        <v>116</v>
      </c>
      <c r="M50" s="33">
        <v>1</v>
      </c>
      <c r="N50" s="37" t="s">
        <v>2372</v>
      </c>
      <c r="O50" s="34">
        <v>956</v>
      </c>
      <c r="P50" s="33"/>
    </row>
    <row r="51" spans="1:16" s="36" customFormat="1" x14ac:dyDescent="0.35">
      <c r="A51" s="33" t="s">
        <v>206</v>
      </c>
      <c r="B51" s="33" t="s">
        <v>207</v>
      </c>
      <c r="C51" s="34">
        <v>1</v>
      </c>
      <c r="D51" s="33" t="s">
        <v>2368</v>
      </c>
      <c r="E51" s="33" t="s">
        <v>2369</v>
      </c>
      <c r="F51" s="34">
        <v>4.6075840000000001</v>
      </c>
      <c r="G51" s="34">
        <v>52.359963999999998</v>
      </c>
      <c r="H51" s="34">
        <v>15</v>
      </c>
      <c r="I51" s="33" t="s">
        <v>116</v>
      </c>
      <c r="J51" s="34">
        <v>10311</v>
      </c>
      <c r="K51" s="34">
        <v>37.700000000000003</v>
      </c>
      <c r="L51" s="33" t="s">
        <v>116</v>
      </c>
      <c r="M51" s="33">
        <v>2</v>
      </c>
      <c r="N51" s="37" t="s">
        <v>2371</v>
      </c>
      <c r="O51" s="34">
        <v>965</v>
      </c>
      <c r="P51" s="33">
        <v>971</v>
      </c>
    </row>
    <row r="52" spans="1:16" s="36" customFormat="1" x14ac:dyDescent="0.35">
      <c r="A52" s="33" t="s">
        <v>206</v>
      </c>
      <c r="B52" s="33" t="s">
        <v>207</v>
      </c>
      <c r="C52" s="34">
        <v>2</v>
      </c>
      <c r="D52" s="33" t="s">
        <v>2368</v>
      </c>
      <c r="E52" s="33" t="s">
        <v>2369</v>
      </c>
      <c r="F52" s="34">
        <v>4.6075840000000001</v>
      </c>
      <c r="G52" s="34">
        <v>52.359963999999998</v>
      </c>
      <c r="H52" s="34">
        <v>205</v>
      </c>
      <c r="I52" s="33" t="s">
        <v>116</v>
      </c>
      <c r="J52" s="34">
        <v>10312</v>
      </c>
      <c r="K52" s="34">
        <v>37.700000000000003</v>
      </c>
      <c r="L52" s="33" t="s">
        <v>116</v>
      </c>
      <c r="M52" s="33">
        <v>1</v>
      </c>
      <c r="N52" s="37" t="s">
        <v>2373</v>
      </c>
      <c r="O52" s="34">
        <v>959</v>
      </c>
      <c r="P52" s="33"/>
    </row>
    <row r="53" spans="1:16" s="36" customFormat="1" x14ac:dyDescent="0.35">
      <c r="A53" s="33" t="s">
        <v>213</v>
      </c>
      <c r="B53" s="33" t="s">
        <v>214</v>
      </c>
      <c r="C53" s="34">
        <v>1</v>
      </c>
      <c r="D53" s="33" t="s">
        <v>2368</v>
      </c>
      <c r="E53" s="33" t="s">
        <v>2369</v>
      </c>
      <c r="F53" s="34">
        <v>5.1503399999999999</v>
      </c>
      <c r="G53" s="34">
        <v>52.289279999999998</v>
      </c>
      <c r="H53" s="34">
        <v>165</v>
      </c>
      <c r="I53" s="33" t="s">
        <v>116</v>
      </c>
      <c r="J53" s="34">
        <v>11131</v>
      </c>
      <c r="K53" s="34">
        <v>36.1</v>
      </c>
      <c r="L53" s="33" t="s">
        <v>116</v>
      </c>
      <c r="M53" s="33">
        <v>1</v>
      </c>
      <c r="N53" s="37" t="s">
        <v>2371</v>
      </c>
      <c r="O53" s="34">
        <v>959</v>
      </c>
      <c r="P53" s="33"/>
    </row>
    <row r="54" spans="1:16" s="36" customFormat="1" x14ac:dyDescent="0.35">
      <c r="A54" s="33" t="s">
        <v>213</v>
      </c>
      <c r="B54" s="33" t="s">
        <v>214</v>
      </c>
      <c r="C54" s="34">
        <v>2</v>
      </c>
      <c r="D54" s="33" t="s">
        <v>2368</v>
      </c>
      <c r="E54" s="33" t="s">
        <v>2369</v>
      </c>
      <c r="F54" s="34">
        <v>5.1503399999999999</v>
      </c>
      <c r="G54" s="34">
        <v>52.289279999999998</v>
      </c>
      <c r="H54" s="34">
        <v>270</v>
      </c>
      <c r="I54" s="33" t="s">
        <v>116</v>
      </c>
      <c r="J54" s="34">
        <v>11132</v>
      </c>
      <c r="K54" s="34">
        <v>36.1</v>
      </c>
      <c r="L54" s="33" t="s">
        <v>116</v>
      </c>
      <c r="M54" s="33">
        <v>1</v>
      </c>
      <c r="N54" s="37" t="s">
        <v>2376</v>
      </c>
      <c r="O54" s="34">
        <v>956</v>
      </c>
      <c r="P54" s="33"/>
    </row>
    <row r="55" spans="1:16" s="36" customFormat="1" x14ac:dyDescent="0.35">
      <c r="A55" s="33" t="s">
        <v>220</v>
      </c>
      <c r="B55" s="33" t="s">
        <v>221</v>
      </c>
      <c r="C55" s="34">
        <v>1</v>
      </c>
      <c r="D55" s="33" t="s">
        <v>2368</v>
      </c>
      <c r="E55" s="33" t="s">
        <v>2369</v>
      </c>
      <c r="F55" s="34">
        <v>5.2777399999999997</v>
      </c>
      <c r="G55" s="34">
        <v>52.209220000000002</v>
      </c>
      <c r="H55" s="34">
        <v>115</v>
      </c>
      <c r="I55" s="33" t="s">
        <v>116</v>
      </c>
      <c r="J55" s="34">
        <v>11381</v>
      </c>
      <c r="K55" s="34">
        <v>11.3</v>
      </c>
      <c r="L55" s="33" t="s">
        <v>116</v>
      </c>
      <c r="M55" s="33">
        <v>1</v>
      </c>
      <c r="N55" s="37" t="s">
        <v>2372</v>
      </c>
      <c r="O55" s="34">
        <v>970</v>
      </c>
      <c r="P55" s="33"/>
    </row>
    <row r="56" spans="1:16" s="36" customFormat="1" x14ac:dyDescent="0.35">
      <c r="A56" s="33" t="s">
        <v>220</v>
      </c>
      <c r="B56" s="33" t="s">
        <v>221</v>
      </c>
      <c r="C56" s="34">
        <v>2</v>
      </c>
      <c r="D56" s="33" t="s">
        <v>2368</v>
      </c>
      <c r="E56" s="33" t="s">
        <v>2369</v>
      </c>
      <c r="F56" s="34">
        <v>5.2777399999999997</v>
      </c>
      <c r="G56" s="34">
        <v>52.209220000000002</v>
      </c>
      <c r="H56" s="34">
        <v>280</v>
      </c>
      <c r="I56" s="33" t="s">
        <v>116</v>
      </c>
      <c r="J56" s="34">
        <v>11382</v>
      </c>
      <c r="K56" s="34">
        <v>11.3</v>
      </c>
      <c r="L56" s="33" t="s">
        <v>116</v>
      </c>
      <c r="M56" s="33">
        <v>1</v>
      </c>
      <c r="N56" s="37" t="s">
        <v>2376</v>
      </c>
      <c r="O56" s="34">
        <v>961</v>
      </c>
      <c r="P56" s="33"/>
    </row>
    <row r="57" spans="1:16" s="36" customFormat="1" x14ac:dyDescent="0.35">
      <c r="A57" s="33" t="s">
        <v>227</v>
      </c>
      <c r="B57" s="33" t="s">
        <v>228</v>
      </c>
      <c r="C57" s="34">
        <v>2</v>
      </c>
      <c r="D57" s="33" t="s">
        <v>2368</v>
      </c>
      <c r="E57" s="33" t="s">
        <v>2369</v>
      </c>
      <c r="F57" s="34">
        <v>5.2201370000000002</v>
      </c>
      <c r="G57" s="34">
        <v>52.215909000000003</v>
      </c>
      <c r="H57" s="34">
        <v>285</v>
      </c>
      <c r="I57" s="33" t="s">
        <v>116</v>
      </c>
      <c r="J57" s="34">
        <v>11392</v>
      </c>
      <c r="K57" s="34">
        <v>11.3</v>
      </c>
      <c r="L57" s="33" t="s">
        <v>116</v>
      </c>
      <c r="M57" s="33">
        <v>1</v>
      </c>
      <c r="N57" s="37" t="s">
        <v>2370</v>
      </c>
      <c r="O57" s="34">
        <v>958</v>
      </c>
      <c r="P57" s="33"/>
    </row>
    <row r="58" spans="1:16" s="36" customFormat="1" x14ac:dyDescent="0.35">
      <c r="A58" s="33" t="s">
        <v>227</v>
      </c>
      <c r="B58" s="33" t="s">
        <v>228</v>
      </c>
      <c r="C58" s="34">
        <v>1</v>
      </c>
      <c r="D58" s="33" t="s">
        <v>2368</v>
      </c>
      <c r="E58" s="33" t="s">
        <v>2369</v>
      </c>
      <c r="F58" s="34">
        <v>5.2201370000000002</v>
      </c>
      <c r="G58" s="34">
        <v>52.215909000000003</v>
      </c>
      <c r="H58" s="34">
        <v>105</v>
      </c>
      <c r="I58" s="33" t="s">
        <v>116</v>
      </c>
      <c r="J58" s="34">
        <v>11391</v>
      </c>
      <c r="K58" s="34">
        <v>11.3</v>
      </c>
      <c r="L58" s="33" t="s">
        <v>116</v>
      </c>
      <c r="M58" s="33">
        <v>1</v>
      </c>
      <c r="N58" s="37" t="s">
        <v>2373</v>
      </c>
      <c r="O58" s="34">
        <v>963</v>
      </c>
      <c r="P58" s="33"/>
    </row>
    <row r="59" spans="1:16" s="36" customFormat="1" x14ac:dyDescent="0.35">
      <c r="A59" s="33" t="s">
        <v>234</v>
      </c>
      <c r="B59" s="33" t="s">
        <v>235</v>
      </c>
      <c r="C59" s="34">
        <v>3</v>
      </c>
      <c r="D59" s="33" t="s">
        <v>2374</v>
      </c>
      <c r="E59" s="33" t="s">
        <v>2369</v>
      </c>
      <c r="F59" s="34">
        <v>5.272526</v>
      </c>
      <c r="G59" s="34">
        <v>52.148530000000001</v>
      </c>
      <c r="H59" s="34">
        <v>240</v>
      </c>
      <c r="I59" s="33" t="s">
        <v>116</v>
      </c>
      <c r="J59" s="34">
        <v>11323</v>
      </c>
      <c r="K59" s="34">
        <v>30</v>
      </c>
      <c r="L59" s="33" t="s">
        <v>116</v>
      </c>
      <c r="M59" s="33">
        <v>1</v>
      </c>
      <c r="N59" s="37" t="s">
        <v>2376</v>
      </c>
      <c r="O59" s="34">
        <v>969</v>
      </c>
      <c r="P59" s="33"/>
    </row>
    <row r="60" spans="1:16" s="36" customFormat="1" x14ac:dyDescent="0.35">
      <c r="A60" s="33" t="s">
        <v>234</v>
      </c>
      <c r="B60" s="33" t="s">
        <v>235</v>
      </c>
      <c r="C60" s="34">
        <v>1</v>
      </c>
      <c r="D60" s="33" t="s">
        <v>2374</v>
      </c>
      <c r="E60" s="33" t="s">
        <v>2369</v>
      </c>
      <c r="F60" s="34">
        <v>5.272526</v>
      </c>
      <c r="G60" s="34">
        <v>52.148530000000001</v>
      </c>
      <c r="H60" s="34">
        <v>40</v>
      </c>
      <c r="I60" s="33" t="s">
        <v>116</v>
      </c>
      <c r="J60" s="34">
        <v>11321</v>
      </c>
      <c r="K60" s="34">
        <v>30</v>
      </c>
      <c r="L60" s="33" t="s">
        <v>116</v>
      </c>
      <c r="M60" s="33">
        <v>1</v>
      </c>
      <c r="N60" s="37" t="s">
        <v>2372</v>
      </c>
      <c r="O60" s="34">
        <v>960</v>
      </c>
      <c r="P60" s="33"/>
    </row>
    <row r="61" spans="1:16" s="36" customFormat="1" x14ac:dyDescent="0.35">
      <c r="A61" s="33" t="s">
        <v>234</v>
      </c>
      <c r="B61" s="33" t="s">
        <v>235</v>
      </c>
      <c r="C61" s="34">
        <v>2</v>
      </c>
      <c r="D61" s="33" t="s">
        <v>2374</v>
      </c>
      <c r="E61" s="33" t="s">
        <v>2369</v>
      </c>
      <c r="F61" s="34">
        <v>5.272526</v>
      </c>
      <c r="G61" s="34">
        <v>52.148530000000001</v>
      </c>
      <c r="H61" s="34">
        <v>95</v>
      </c>
      <c r="I61" s="33" t="s">
        <v>116</v>
      </c>
      <c r="J61" s="34">
        <v>11322</v>
      </c>
      <c r="K61" s="34">
        <v>30</v>
      </c>
      <c r="L61" s="33" t="s">
        <v>116</v>
      </c>
      <c r="M61" s="33">
        <v>1</v>
      </c>
      <c r="N61" s="37" t="s">
        <v>2371</v>
      </c>
      <c r="O61" s="34">
        <v>964</v>
      </c>
      <c r="P61" s="33"/>
    </row>
    <row r="62" spans="1:16" s="36" customFormat="1" x14ac:dyDescent="0.35">
      <c r="A62" s="33" t="s">
        <v>2327</v>
      </c>
      <c r="B62" s="33" t="s">
        <v>2328</v>
      </c>
      <c r="C62" s="34">
        <v>1</v>
      </c>
      <c r="D62" s="33" t="s">
        <v>2368</v>
      </c>
      <c r="E62" s="33" t="s">
        <v>2369</v>
      </c>
      <c r="F62" s="34">
        <v>5.094722</v>
      </c>
      <c r="G62" s="34">
        <v>52.098674000000003</v>
      </c>
      <c r="H62" s="34">
        <v>75</v>
      </c>
      <c r="I62" s="33" t="s">
        <v>116</v>
      </c>
      <c r="J62" s="34">
        <v>11021</v>
      </c>
      <c r="K62" s="34">
        <v>38</v>
      </c>
      <c r="L62" s="33" t="s">
        <v>116</v>
      </c>
      <c r="M62" s="33">
        <v>2</v>
      </c>
      <c r="N62" s="37" t="s">
        <v>2375</v>
      </c>
      <c r="O62" s="34">
        <v>955</v>
      </c>
      <c r="P62" s="33">
        <v>963</v>
      </c>
    </row>
    <row r="63" spans="1:16" s="36" customFormat="1" x14ac:dyDescent="0.35">
      <c r="A63" s="33" t="s">
        <v>2329</v>
      </c>
      <c r="B63" s="33" t="s">
        <v>2330</v>
      </c>
      <c r="C63" s="34">
        <v>2</v>
      </c>
      <c r="D63" s="33" t="s">
        <v>2368</v>
      </c>
      <c r="E63" s="33" t="s">
        <v>2369</v>
      </c>
      <c r="F63" s="34">
        <v>5.094722</v>
      </c>
      <c r="G63" s="34">
        <v>52.098674000000003</v>
      </c>
      <c r="H63" s="34">
        <v>275</v>
      </c>
      <c r="I63" s="33" t="s">
        <v>116</v>
      </c>
      <c r="J63" s="34">
        <v>11031</v>
      </c>
      <c r="K63" s="34">
        <v>38</v>
      </c>
      <c r="L63" s="33" t="s">
        <v>116</v>
      </c>
      <c r="M63" s="33">
        <v>1</v>
      </c>
      <c r="N63" s="37" t="s">
        <v>2379</v>
      </c>
      <c r="O63" s="34">
        <v>968</v>
      </c>
      <c r="P63" s="33"/>
    </row>
    <row r="64" spans="1:16" s="36" customFormat="1" x14ac:dyDescent="0.35">
      <c r="A64" s="33" t="s">
        <v>2329</v>
      </c>
      <c r="B64" s="33" t="s">
        <v>2330</v>
      </c>
      <c r="C64" s="34">
        <v>3</v>
      </c>
      <c r="D64" s="33" t="s">
        <v>2368</v>
      </c>
      <c r="E64" s="33" t="s">
        <v>2369</v>
      </c>
      <c r="F64" s="34">
        <v>5.094722</v>
      </c>
      <c r="G64" s="34">
        <v>52.098674000000003</v>
      </c>
      <c r="H64" s="34">
        <v>315</v>
      </c>
      <c r="I64" s="33" t="s">
        <v>116</v>
      </c>
      <c r="J64" s="34">
        <v>11032</v>
      </c>
      <c r="K64" s="34">
        <v>38</v>
      </c>
      <c r="L64" s="33" t="s">
        <v>116</v>
      </c>
      <c r="M64" s="33">
        <v>2</v>
      </c>
      <c r="N64" s="37" t="s">
        <v>2379</v>
      </c>
      <c r="O64" s="34">
        <v>960</v>
      </c>
      <c r="P64" s="33">
        <v>966</v>
      </c>
    </row>
    <row r="65" spans="1:16" s="36" customFormat="1" x14ac:dyDescent="0.35">
      <c r="A65" s="33" t="s">
        <v>251</v>
      </c>
      <c r="B65" s="33" t="s">
        <v>252</v>
      </c>
      <c r="C65" s="34">
        <v>1</v>
      </c>
      <c r="D65" s="33" t="s">
        <v>2368</v>
      </c>
      <c r="E65" s="33" t="s">
        <v>2369</v>
      </c>
      <c r="F65" s="34">
        <v>5.1849100000000004</v>
      </c>
      <c r="G65" s="34">
        <v>52.200209999999998</v>
      </c>
      <c r="H65" s="34">
        <v>200</v>
      </c>
      <c r="I65" s="33" t="s">
        <v>116</v>
      </c>
      <c r="J65" s="34">
        <v>11091</v>
      </c>
      <c r="K65" s="34">
        <v>38.5</v>
      </c>
      <c r="L65" s="33" t="s">
        <v>116</v>
      </c>
      <c r="M65" s="33">
        <v>1</v>
      </c>
      <c r="N65" s="37" t="s">
        <v>2377</v>
      </c>
      <c r="O65" s="34">
        <v>964</v>
      </c>
      <c r="P65" s="33"/>
    </row>
    <row r="66" spans="1:16" s="36" customFormat="1" x14ac:dyDescent="0.35">
      <c r="A66" s="33" t="s">
        <v>258</v>
      </c>
      <c r="B66" s="33" t="s">
        <v>259</v>
      </c>
      <c r="C66" s="34">
        <v>1</v>
      </c>
      <c r="D66" s="33" t="s">
        <v>2378</v>
      </c>
      <c r="E66" s="33" t="s">
        <v>2369</v>
      </c>
      <c r="F66" s="34">
        <v>5.5529900000000003</v>
      </c>
      <c r="G66" s="34">
        <v>52.023850000000003</v>
      </c>
      <c r="H66" s="34">
        <v>160</v>
      </c>
      <c r="I66" s="33" t="s">
        <v>116</v>
      </c>
      <c r="J66" s="34">
        <v>11211</v>
      </c>
      <c r="K66" s="34">
        <v>34.200000000000003</v>
      </c>
      <c r="L66" s="33" t="s">
        <v>116</v>
      </c>
      <c r="M66" s="33">
        <v>1</v>
      </c>
      <c r="N66" s="37" t="s">
        <v>2373</v>
      </c>
      <c r="O66" s="34">
        <v>969</v>
      </c>
      <c r="P66" s="33"/>
    </row>
    <row r="67" spans="1:16" s="36" customFormat="1" x14ac:dyDescent="0.35">
      <c r="A67" s="33" t="s">
        <v>258</v>
      </c>
      <c r="B67" s="33" t="s">
        <v>259</v>
      </c>
      <c r="C67" s="34">
        <v>2</v>
      </c>
      <c r="D67" s="33" t="s">
        <v>2378</v>
      </c>
      <c r="E67" s="33" t="s">
        <v>2369</v>
      </c>
      <c r="F67" s="34">
        <v>5.5529900000000003</v>
      </c>
      <c r="G67" s="34">
        <v>52.023850000000003</v>
      </c>
      <c r="H67" s="34">
        <v>290</v>
      </c>
      <c r="I67" s="33" t="s">
        <v>116</v>
      </c>
      <c r="J67" s="34">
        <v>11212</v>
      </c>
      <c r="K67" s="34">
        <v>34.200000000000003</v>
      </c>
      <c r="L67" s="33" t="s">
        <v>116</v>
      </c>
      <c r="M67" s="33">
        <v>1</v>
      </c>
      <c r="N67" s="37" t="s">
        <v>2379</v>
      </c>
      <c r="O67" s="34">
        <v>961</v>
      </c>
      <c r="P67" s="33"/>
    </row>
    <row r="68" spans="1:16" s="36" customFormat="1" x14ac:dyDescent="0.35">
      <c r="A68" s="33" t="s">
        <v>264</v>
      </c>
      <c r="B68" s="33" t="s">
        <v>265</v>
      </c>
      <c r="C68" s="34">
        <v>1</v>
      </c>
      <c r="D68" s="33" t="s">
        <v>2378</v>
      </c>
      <c r="E68" s="33" t="s">
        <v>2369</v>
      </c>
      <c r="F68" s="34">
        <v>5.1713500000000003</v>
      </c>
      <c r="G68" s="34">
        <v>52.0304</v>
      </c>
      <c r="H68" s="34">
        <v>160</v>
      </c>
      <c r="I68" s="33" t="s">
        <v>116</v>
      </c>
      <c r="J68" s="34">
        <v>11061</v>
      </c>
      <c r="K68" s="34">
        <v>19.5</v>
      </c>
      <c r="L68" s="33" t="s">
        <v>116</v>
      </c>
      <c r="M68" s="33">
        <v>1</v>
      </c>
      <c r="N68" s="37" t="s">
        <v>2377</v>
      </c>
      <c r="O68" s="34">
        <v>960</v>
      </c>
      <c r="P68" s="33"/>
    </row>
    <row r="69" spans="1:16" s="36" customFormat="1" x14ac:dyDescent="0.35">
      <c r="A69" s="33" t="s">
        <v>264</v>
      </c>
      <c r="B69" s="33" t="s">
        <v>265</v>
      </c>
      <c r="C69" s="34">
        <v>2</v>
      </c>
      <c r="D69" s="33" t="s">
        <v>2378</v>
      </c>
      <c r="E69" s="33" t="s">
        <v>2369</v>
      </c>
      <c r="F69" s="34">
        <v>5.1713500000000003</v>
      </c>
      <c r="G69" s="34">
        <v>52.0304</v>
      </c>
      <c r="H69" s="34">
        <v>335</v>
      </c>
      <c r="I69" s="33" t="s">
        <v>116</v>
      </c>
      <c r="J69" s="34">
        <v>11062</v>
      </c>
      <c r="K69" s="34">
        <v>19.5</v>
      </c>
      <c r="L69" s="33" t="s">
        <v>116</v>
      </c>
      <c r="M69" s="33">
        <v>1</v>
      </c>
      <c r="N69" s="37" t="s">
        <v>2375</v>
      </c>
      <c r="O69" s="34">
        <v>964</v>
      </c>
      <c r="P69" s="33"/>
    </row>
    <row r="70" spans="1:16" s="36" customFormat="1" x14ac:dyDescent="0.35">
      <c r="A70" s="33" t="s">
        <v>2331</v>
      </c>
      <c r="B70" s="33" t="s">
        <v>2332</v>
      </c>
      <c r="C70" s="34">
        <v>1</v>
      </c>
      <c r="D70" s="33" t="s">
        <v>2381</v>
      </c>
      <c r="E70" s="33" t="s">
        <v>2369</v>
      </c>
      <c r="F70" s="34">
        <v>5.206798</v>
      </c>
      <c r="G70" s="34">
        <v>51.968519999999998</v>
      </c>
      <c r="H70" s="34">
        <v>150</v>
      </c>
      <c r="I70" s="33" t="s">
        <v>116</v>
      </c>
      <c r="J70" s="34">
        <v>11071</v>
      </c>
      <c r="K70" s="34">
        <v>26.4</v>
      </c>
      <c r="L70" s="33" t="s">
        <v>2380</v>
      </c>
      <c r="M70" s="33">
        <v>2</v>
      </c>
      <c r="N70" s="37" t="s">
        <v>2375</v>
      </c>
      <c r="O70" s="34">
        <v>973</v>
      </c>
      <c r="P70" s="33">
        <v>969</v>
      </c>
    </row>
    <row r="71" spans="1:16" s="36" customFormat="1" x14ac:dyDescent="0.35">
      <c r="A71" s="33" t="s">
        <v>2331</v>
      </c>
      <c r="B71" s="33" t="s">
        <v>2332</v>
      </c>
      <c r="C71" s="34">
        <v>2</v>
      </c>
      <c r="D71" s="33" t="s">
        <v>2381</v>
      </c>
      <c r="E71" s="33" t="s">
        <v>2369</v>
      </c>
      <c r="F71" s="34">
        <v>5.206798</v>
      </c>
      <c r="G71" s="34">
        <v>51.968519999999998</v>
      </c>
      <c r="H71" s="34">
        <v>340</v>
      </c>
      <c r="I71" s="33" t="s">
        <v>116</v>
      </c>
      <c r="J71" s="34">
        <v>11071</v>
      </c>
      <c r="K71" s="34">
        <v>26.4</v>
      </c>
      <c r="L71" s="33" t="s">
        <v>2380</v>
      </c>
      <c r="M71" s="33"/>
      <c r="N71" s="37" t="s">
        <v>2375</v>
      </c>
      <c r="O71" s="34">
        <v>973</v>
      </c>
      <c r="P71" s="33">
        <v>969</v>
      </c>
    </row>
    <row r="72" spans="1:16" s="36" customFormat="1" x14ac:dyDescent="0.35">
      <c r="A72" s="33" t="s">
        <v>276</v>
      </c>
      <c r="B72" s="33" t="s">
        <v>277</v>
      </c>
      <c r="C72" s="34">
        <v>2</v>
      </c>
      <c r="D72" s="33" t="s">
        <v>2368</v>
      </c>
      <c r="E72" s="33" t="s">
        <v>2369</v>
      </c>
      <c r="F72" s="34">
        <v>5.0770099999999996</v>
      </c>
      <c r="G72" s="34">
        <v>52.31176</v>
      </c>
      <c r="H72" s="34">
        <v>140</v>
      </c>
      <c r="I72" s="33" t="s">
        <v>116</v>
      </c>
      <c r="J72" s="34">
        <v>11122</v>
      </c>
      <c r="K72" s="34">
        <v>18.7</v>
      </c>
      <c r="L72" s="33" t="s">
        <v>2380</v>
      </c>
      <c r="M72" s="33">
        <v>1</v>
      </c>
      <c r="N72" s="37" t="s">
        <v>2371</v>
      </c>
      <c r="O72" s="34">
        <v>968</v>
      </c>
      <c r="P72" s="33"/>
    </row>
    <row r="73" spans="1:16" s="36" customFormat="1" x14ac:dyDescent="0.35">
      <c r="A73" s="33" t="s">
        <v>276</v>
      </c>
      <c r="B73" s="33" t="s">
        <v>277</v>
      </c>
      <c r="C73" s="34">
        <v>3</v>
      </c>
      <c r="D73" s="33" t="s">
        <v>2368</v>
      </c>
      <c r="E73" s="33" t="s">
        <v>2369</v>
      </c>
      <c r="F73" s="34">
        <v>5.0770099999999996</v>
      </c>
      <c r="G73" s="34">
        <v>52.31176</v>
      </c>
      <c r="H73" s="34">
        <v>280</v>
      </c>
      <c r="I73" s="33" t="s">
        <v>116</v>
      </c>
      <c r="J73" s="34">
        <v>11122</v>
      </c>
      <c r="K73" s="34">
        <v>18.7</v>
      </c>
      <c r="L73" s="33" t="s">
        <v>2380</v>
      </c>
      <c r="M73" s="33"/>
      <c r="N73" s="37" t="s">
        <v>2371</v>
      </c>
      <c r="O73" s="34">
        <v>968</v>
      </c>
      <c r="P73" s="33"/>
    </row>
    <row r="74" spans="1:16" s="36" customFormat="1" x14ac:dyDescent="0.35">
      <c r="A74" s="33" t="s">
        <v>276</v>
      </c>
      <c r="B74" s="33" t="s">
        <v>277</v>
      </c>
      <c r="C74" s="34">
        <v>1</v>
      </c>
      <c r="D74" s="33" t="s">
        <v>2368</v>
      </c>
      <c r="E74" s="33" t="s">
        <v>2369</v>
      </c>
      <c r="F74" s="34">
        <v>5.0770099999999996</v>
      </c>
      <c r="G74" s="34">
        <v>52.31176</v>
      </c>
      <c r="H74" s="34">
        <v>60</v>
      </c>
      <c r="I74" s="33" t="s">
        <v>116</v>
      </c>
      <c r="J74" s="34">
        <v>11121</v>
      </c>
      <c r="K74" s="34">
        <v>18.7</v>
      </c>
      <c r="L74" s="33" t="s">
        <v>116</v>
      </c>
      <c r="M74" s="33">
        <v>1</v>
      </c>
      <c r="N74" s="37" t="s">
        <v>2370</v>
      </c>
      <c r="O74" s="34">
        <v>960</v>
      </c>
      <c r="P74" s="33"/>
    </row>
    <row r="75" spans="1:16" s="36" customFormat="1" x14ac:dyDescent="0.35">
      <c r="A75" s="33" t="s">
        <v>282</v>
      </c>
      <c r="B75" s="33" t="s">
        <v>283</v>
      </c>
      <c r="C75" s="34">
        <v>1</v>
      </c>
      <c r="D75" s="33" t="s">
        <v>2368</v>
      </c>
      <c r="E75" s="33" t="s">
        <v>2369</v>
      </c>
      <c r="F75" s="34">
        <v>4.5636150000000004</v>
      </c>
      <c r="G75" s="34">
        <v>52.240771000000002</v>
      </c>
      <c r="H75" s="34">
        <v>110</v>
      </c>
      <c r="I75" s="33" t="s">
        <v>116</v>
      </c>
      <c r="J75" s="34">
        <v>10011</v>
      </c>
      <c r="K75" s="34">
        <v>41</v>
      </c>
      <c r="L75" s="33" t="s">
        <v>116</v>
      </c>
      <c r="M75" s="33">
        <v>1</v>
      </c>
      <c r="N75" s="37" t="s">
        <v>2373</v>
      </c>
      <c r="O75" s="34">
        <v>970</v>
      </c>
      <c r="P75" s="33"/>
    </row>
    <row r="76" spans="1:16" s="36" customFormat="1" x14ac:dyDescent="0.35">
      <c r="A76" s="33" t="s">
        <v>282</v>
      </c>
      <c r="B76" s="33" t="s">
        <v>283</v>
      </c>
      <c r="C76" s="34">
        <v>2</v>
      </c>
      <c r="D76" s="33" t="s">
        <v>2368</v>
      </c>
      <c r="E76" s="33" t="s">
        <v>2369</v>
      </c>
      <c r="F76" s="34">
        <v>4.5636150000000004</v>
      </c>
      <c r="G76" s="34">
        <v>52.240771000000002</v>
      </c>
      <c r="H76" s="34">
        <v>230</v>
      </c>
      <c r="I76" s="33" t="s">
        <v>116</v>
      </c>
      <c r="J76" s="34">
        <v>10012</v>
      </c>
      <c r="K76" s="34">
        <v>41</v>
      </c>
      <c r="L76" s="33" t="s">
        <v>116</v>
      </c>
      <c r="M76" s="33">
        <v>1</v>
      </c>
      <c r="N76" s="37" t="s">
        <v>2375</v>
      </c>
      <c r="O76" s="34">
        <v>967</v>
      </c>
      <c r="P76" s="33"/>
    </row>
    <row r="77" spans="1:16" s="36" customFormat="1" x14ac:dyDescent="0.35">
      <c r="A77" s="33" t="s">
        <v>289</v>
      </c>
      <c r="B77" s="33" t="s">
        <v>290</v>
      </c>
      <c r="C77" s="34">
        <v>1</v>
      </c>
      <c r="D77" s="33" t="s">
        <v>2368</v>
      </c>
      <c r="E77" s="33" t="s">
        <v>2369</v>
      </c>
      <c r="F77" s="34">
        <v>4.7019887000000002</v>
      </c>
      <c r="G77" s="34">
        <v>52.29340363</v>
      </c>
      <c r="H77" s="34">
        <v>70</v>
      </c>
      <c r="I77" s="33" t="s">
        <v>116</v>
      </c>
      <c r="J77" s="34">
        <v>10021</v>
      </c>
      <c r="K77" s="34">
        <v>43</v>
      </c>
      <c r="L77" s="33" t="s">
        <v>2380</v>
      </c>
      <c r="M77" s="33">
        <v>3</v>
      </c>
      <c r="N77" s="37" t="s">
        <v>2379</v>
      </c>
      <c r="O77" s="34">
        <v>966</v>
      </c>
      <c r="P77" s="33" t="s">
        <v>2382</v>
      </c>
    </row>
    <row r="78" spans="1:16" s="36" customFormat="1" x14ac:dyDescent="0.35">
      <c r="A78" s="33" t="s">
        <v>289</v>
      </c>
      <c r="B78" s="33" t="s">
        <v>290</v>
      </c>
      <c r="C78" s="34">
        <v>2</v>
      </c>
      <c r="D78" s="33" t="s">
        <v>2368</v>
      </c>
      <c r="E78" s="33" t="s">
        <v>2369</v>
      </c>
      <c r="F78" s="34">
        <v>4.7019887000000002</v>
      </c>
      <c r="G78" s="34">
        <v>52.29340363</v>
      </c>
      <c r="H78" s="34">
        <v>230</v>
      </c>
      <c r="I78" s="33" t="s">
        <v>116</v>
      </c>
      <c r="J78" s="34">
        <v>10021</v>
      </c>
      <c r="K78" s="34">
        <v>43</v>
      </c>
      <c r="L78" s="33" t="s">
        <v>2380</v>
      </c>
      <c r="M78" s="33"/>
      <c r="N78" s="37" t="s">
        <v>2379</v>
      </c>
      <c r="O78" s="34">
        <v>966</v>
      </c>
      <c r="P78" s="33" t="s">
        <v>2382</v>
      </c>
    </row>
    <row r="79" spans="1:16" s="36" customFormat="1" x14ac:dyDescent="0.35">
      <c r="A79" s="33" t="s">
        <v>296</v>
      </c>
      <c r="B79" s="33" t="s">
        <v>297</v>
      </c>
      <c r="C79" s="34">
        <v>2</v>
      </c>
      <c r="D79" s="33" t="s">
        <v>2383</v>
      </c>
      <c r="E79" s="33" t="s">
        <v>2369</v>
      </c>
      <c r="F79" s="34">
        <v>4.763738</v>
      </c>
      <c r="G79" s="34">
        <v>52.310765000000004</v>
      </c>
      <c r="H79" s="34">
        <v>0</v>
      </c>
      <c r="I79" s="33" t="s">
        <v>116</v>
      </c>
      <c r="J79" s="34">
        <v>10032</v>
      </c>
      <c r="K79" s="34">
        <v>10</v>
      </c>
      <c r="L79" s="33" t="s">
        <v>116</v>
      </c>
      <c r="M79" s="33"/>
      <c r="N79" s="37" t="s">
        <v>2370</v>
      </c>
      <c r="O79" s="34">
        <v>967</v>
      </c>
      <c r="P79" s="33" t="s">
        <v>2384</v>
      </c>
    </row>
    <row r="80" spans="1:16" s="36" customFormat="1" x14ac:dyDescent="0.35">
      <c r="A80" s="33" t="s">
        <v>296</v>
      </c>
      <c r="B80" s="33" t="s">
        <v>297</v>
      </c>
      <c r="C80" s="34">
        <v>3</v>
      </c>
      <c r="D80" s="33" t="s">
        <v>2383</v>
      </c>
      <c r="E80" s="33" t="s">
        <v>2369</v>
      </c>
      <c r="F80" s="34">
        <v>4.763738</v>
      </c>
      <c r="G80" s="34">
        <v>52.310765000000004</v>
      </c>
      <c r="H80" s="34">
        <v>260</v>
      </c>
      <c r="I80" s="33" t="s">
        <v>116</v>
      </c>
      <c r="J80" s="34">
        <v>10033</v>
      </c>
      <c r="K80" s="34">
        <v>5</v>
      </c>
      <c r="L80" s="33" t="s">
        <v>116</v>
      </c>
      <c r="M80" s="33"/>
      <c r="N80" s="37" t="s">
        <v>2371</v>
      </c>
      <c r="O80" s="34">
        <v>959</v>
      </c>
      <c r="P80" s="33">
        <v>971</v>
      </c>
    </row>
    <row r="81" spans="1:16" s="36" customFormat="1" x14ac:dyDescent="0.35">
      <c r="A81" s="33" t="s">
        <v>296</v>
      </c>
      <c r="B81" s="33" t="s">
        <v>297</v>
      </c>
      <c r="C81" s="34">
        <v>3</v>
      </c>
      <c r="D81" s="33" t="s">
        <v>2383</v>
      </c>
      <c r="E81" s="33" t="s">
        <v>2369</v>
      </c>
      <c r="F81" s="34">
        <v>4.763738</v>
      </c>
      <c r="G81" s="34">
        <v>52.310765000000004</v>
      </c>
      <c r="H81" s="34">
        <v>260</v>
      </c>
      <c r="I81" s="33" t="s">
        <v>116</v>
      </c>
      <c r="J81" s="34">
        <v>10031</v>
      </c>
      <c r="K81" s="34">
        <v>5</v>
      </c>
      <c r="L81" s="33" t="s">
        <v>116</v>
      </c>
      <c r="M81" s="33"/>
      <c r="N81" s="37" t="s">
        <v>2377</v>
      </c>
      <c r="O81" s="34">
        <v>963</v>
      </c>
      <c r="P81" s="33">
        <v>973</v>
      </c>
    </row>
    <row r="82" spans="1:16" s="36" customFormat="1" x14ac:dyDescent="0.35">
      <c r="A82" s="33" t="s">
        <v>296</v>
      </c>
      <c r="B82" s="33" t="s">
        <v>297</v>
      </c>
      <c r="C82" s="34">
        <v>2</v>
      </c>
      <c r="D82" s="33" t="s">
        <v>2383</v>
      </c>
      <c r="E82" s="33" t="s">
        <v>2369</v>
      </c>
      <c r="F82" s="34">
        <v>4.763738</v>
      </c>
      <c r="G82" s="34">
        <v>52.310765000000004</v>
      </c>
      <c r="H82" s="34">
        <v>70</v>
      </c>
      <c r="I82" s="33" t="s">
        <v>116</v>
      </c>
      <c r="J82" s="34">
        <v>10031</v>
      </c>
      <c r="K82" s="34">
        <v>5</v>
      </c>
      <c r="L82" s="33" t="s">
        <v>116</v>
      </c>
      <c r="M82" s="33"/>
      <c r="N82" s="37" t="s">
        <v>2377</v>
      </c>
      <c r="O82" s="34">
        <v>963</v>
      </c>
      <c r="P82" s="33">
        <v>973</v>
      </c>
    </row>
    <row r="83" spans="1:16" s="36" customFormat="1" x14ac:dyDescent="0.35">
      <c r="A83" s="33" t="s">
        <v>296</v>
      </c>
      <c r="B83" s="33" t="s">
        <v>297</v>
      </c>
      <c r="C83" s="34">
        <v>1</v>
      </c>
      <c r="D83" s="33" t="s">
        <v>2383</v>
      </c>
      <c r="E83" s="33" t="s">
        <v>2369</v>
      </c>
      <c r="F83" s="34">
        <v>4.763738</v>
      </c>
      <c r="G83" s="34">
        <v>52.310765000000004</v>
      </c>
      <c r="H83" s="34">
        <v>0</v>
      </c>
      <c r="I83" s="33" t="s">
        <v>116</v>
      </c>
      <c r="J83" s="34">
        <v>10033</v>
      </c>
      <c r="K83" s="34">
        <v>5</v>
      </c>
      <c r="L83" s="33" t="s">
        <v>116</v>
      </c>
      <c r="M83" s="33">
        <v>2</v>
      </c>
      <c r="N83" s="37" t="s">
        <v>2371</v>
      </c>
      <c r="O83" s="34">
        <v>959</v>
      </c>
      <c r="P83" s="33">
        <v>971</v>
      </c>
    </row>
    <row r="84" spans="1:16" s="36" customFormat="1" x14ac:dyDescent="0.35">
      <c r="A84" s="33" t="s">
        <v>296</v>
      </c>
      <c r="B84" s="33" t="s">
        <v>297</v>
      </c>
      <c r="C84" s="34">
        <v>1</v>
      </c>
      <c r="D84" s="33" t="s">
        <v>2383</v>
      </c>
      <c r="E84" s="33" t="s">
        <v>2369</v>
      </c>
      <c r="F84" s="34">
        <v>4.763738</v>
      </c>
      <c r="G84" s="34">
        <v>52.310765000000004</v>
      </c>
      <c r="H84" s="34">
        <v>0</v>
      </c>
      <c r="I84" s="33" t="s">
        <v>116</v>
      </c>
      <c r="J84" s="34">
        <v>10032</v>
      </c>
      <c r="K84" s="34">
        <v>5</v>
      </c>
      <c r="L84" s="33" t="s">
        <v>116</v>
      </c>
      <c r="M84" s="33">
        <v>4</v>
      </c>
      <c r="N84" s="37" t="s">
        <v>2370</v>
      </c>
      <c r="O84" s="34">
        <v>967</v>
      </c>
      <c r="P84" s="33" t="s">
        <v>2384</v>
      </c>
    </row>
    <row r="85" spans="1:16" s="36" customFormat="1" x14ac:dyDescent="0.35">
      <c r="A85" s="33" t="s">
        <v>296</v>
      </c>
      <c r="B85" s="33" t="s">
        <v>297</v>
      </c>
      <c r="C85" s="34">
        <v>1</v>
      </c>
      <c r="D85" s="33" t="s">
        <v>2383</v>
      </c>
      <c r="E85" s="33" t="s">
        <v>2369</v>
      </c>
      <c r="F85" s="34">
        <v>4.763738</v>
      </c>
      <c r="G85" s="34">
        <v>52.310765000000004</v>
      </c>
      <c r="H85" s="34">
        <v>0</v>
      </c>
      <c r="I85" s="33" t="s">
        <v>116</v>
      </c>
      <c r="J85" s="34">
        <v>10031</v>
      </c>
      <c r="K85" s="34">
        <v>5</v>
      </c>
      <c r="L85" s="33" t="s">
        <v>116</v>
      </c>
      <c r="M85" s="33">
        <v>2</v>
      </c>
      <c r="N85" s="37" t="s">
        <v>2377</v>
      </c>
      <c r="O85" s="34">
        <v>963</v>
      </c>
      <c r="P85" s="33">
        <v>973</v>
      </c>
    </row>
    <row r="86" spans="1:16" s="36" customFormat="1" x14ac:dyDescent="0.35">
      <c r="A86" s="33" t="s">
        <v>296</v>
      </c>
      <c r="B86" s="33" t="s">
        <v>297</v>
      </c>
      <c r="C86" s="34">
        <v>2</v>
      </c>
      <c r="D86" s="33" t="s">
        <v>2383</v>
      </c>
      <c r="E86" s="33" t="s">
        <v>2369</v>
      </c>
      <c r="F86" s="34">
        <v>4.763738</v>
      </c>
      <c r="G86" s="34">
        <v>52.310765000000004</v>
      </c>
      <c r="H86" s="34">
        <v>70</v>
      </c>
      <c r="I86" s="33" t="s">
        <v>116</v>
      </c>
      <c r="J86" s="34">
        <v>10033</v>
      </c>
      <c r="K86" s="34">
        <v>5</v>
      </c>
      <c r="L86" s="33" t="s">
        <v>116</v>
      </c>
      <c r="M86" s="33"/>
      <c r="N86" s="37" t="s">
        <v>2371</v>
      </c>
      <c r="O86" s="34">
        <v>959</v>
      </c>
      <c r="P86" s="33">
        <v>971</v>
      </c>
    </row>
    <row r="87" spans="1:16" s="36" customFormat="1" x14ac:dyDescent="0.35">
      <c r="A87" s="33" t="s">
        <v>302</v>
      </c>
      <c r="B87" s="33" t="s">
        <v>303</v>
      </c>
      <c r="C87" s="34">
        <v>1</v>
      </c>
      <c r="D87" s="33" t="s">
        <v>2368</v>
      </c>
      <c r="E87" s="33" t="s">
        <v>2369</v>
      </c>
      <c r="F87" s="34">
        <v>4.80945</v>
      </c>
      <c r="G87" s="34">
        <v>52.337679999999999</v>
      </c>
      <c r="H87" s="34">
        <v>70</v>
      </c>
      <c r="I87" s="33" t="s">
        <v>116</v>
      </c>
      <c r="J87" s="34">
        <v>10041</v>
      </c>
      <c r="K87" s="34">
        <v>26.2</v>
      </c>
      <c r="L87" s="33" t="s">
        <v>116</v>
      </c>
      <c r="M87" s="33">
        <v>1</v>
      </c>
      <c r="N87" s="37" t="s">
        <v>2372</v>
      </c>
      <c r="O87" s="34">
        <v>972</v>
      </c>
      <c r="P87" s="33"/>
    </row>
    <row r="88" spans="1:16" s="36" customFormat="1" x14ac:dyDescent="0.35">
      <c r="A88" s="33" t="s">
        <v>302</v>
      </c>
      <c r="B88" s="33" t="s">
        <v>303</v>
      </c>
      <c r="C88" s="34">
        <v>2</v>
      </c>
      <c r="D88" s="33" t="s">
        <v>2368</v>
      </c>
      <c r="E88" s="33" t="s">
        <v>2369</v>
      </c>
      <c r="F88" s="34">
        <v>4.80945</v>
      </c>
      <c r="G88" s="34">
        <v>52.337679999999999</v>
      </c>
      <c r="H88" s="34">
        <v>230</v>
      </c>
      <c r="I88" s="33" t="s">
        <v>116</v>
      </c>
      <c r="J88" s="34">
        <v>10042</v>
      </c>
      <c r="K88" s="34">
        <v>26.2</v>
      </c>
      <c r="L88" s="33" t="s">
        <v>116</v>
      </c>
      <c r="M88" s="33">
        <v>1</v>
      </c>
      <c r="N88" s="37" t="s">
        <v>2377</v>
      </c>
      <c r="O88" s="34">
        <v>969</v>
      </c>
      <c r="P88" s="33"/>
    </row>
    <row r="89" spans="1:16" s="36" customFormat="1" x14ac:dyDescent="0.35">
      <c r="A89" s="33" t="s">
        <v>308</v>
      </c>
      <c r="B89" s="33" t="s">
        <v>309</v>
      </c>
      <c r="C89" s="34">
        <v>1</v>
      </c>
      <c r="D89" s="33" t="s">
        <v>2368</v>
      </c>
      <c r="E89" s="33" t="s">
        <v>2369</v>
      </c>
      <c r="F89" s="34">
        <v>5.2361899999999997</v>
      </c>
      <c r="G89" s="34">
        <v>52.351300000000002</v>
      </c>
      <c r="H89" s="34">
        <v>0</v>
      </c>
      <c r="I89" s="33" t="s">
        <v>116</v>
      </c>
      <c r="J89" s="34">
        <v>11231</v>
      </c>
      <c r="K89" s="34">
        <v>41</v>
      </c>
      <c r="L89" s="33" t="s">
        <v>2380</v>
      </c>
      <c r="M89" s="33">
        <v>2</v>
      </c>
      <c r="N89" s="37" t="s">
        <v>2376</v>
      </c>
      <c r="O89" s="34">
        <v>966</v>
      </c>
      <c r="P89" s="33">
        <v>964</v>
      </c>
    </row>
    <row r="90" spans="1:16" s="36" customFormat="1" x14ac:dyDescent="0.35">
      <c r="A90" s="33" t="s">
        <v>308</v>
      </c>
      <c r="B90" s="33" t="s">
        <v>309</v>
      </c>
      <c r="C90" s="34">
        <v>2</v>
      </c>
      <c r="D90" s="33" t="s">
        <v>2368</v>
      </c>
      <c r="E90" s="33" t="s">
        <v>2369</v>
      </c>
      <c r="F90" s="34">
        <v>5.2361899999999997</v>
      </c>
      <c r="G90" s="34">
        <v>52.351300000000002</v>
      </c>
      <c r="H90" s="34">
        <v>260</v>
      </c>
      <c r="I90" s="33" t="s">
        <v>116</v>
      </c>
      <c r="J90" s="34">
        <v>11231</v>
      </c>
      <c r="K90" s="34">
        <v>41</v>
      </c>
      <c r="L90" s="33" t="s">
        <v>2380</v>
      </c>
      <c r="M90" s="33"/>
      <c r="N90" s="37" t="s">
        <v>2376</v>
      </c>
      <c r="O90" s="34">
        <v>966</v>
      </c>
      <c r="P90" s="33">
        <v>964</v>
      </c>
    </row>
    <row r="91" spans="1:16" s="36" customFormat="1" x14ac:dyDescent="0.35">
      <c r="A91" s="33" t="s">
        <v>315</v>
      </c>
      <c r="B91" s="33" t="s">
        <v>316</v>
      </c>
      <c r="C91" s="34">
        <v>1</v>
      </c>
      <c r="D91" s="33" t="s">
        <v>2368</v>
      </c>
      <c r="E91" s="33" t="s">
        <v>2369</v>
      </c>
      <c r="F91" s="34">
        <v>5.3722589999999997</v>
      </c>
      <c r="G91" s="34">
        <v>52.414892000000002</v>
      </c>
      <c r="H91" s="34">
        <v>35</v>
      </c>
      <c r="I91" s="33" t="s">
        <v>116</v>
      </c>
      <c r="J91" s="34">
        <v>11241</v>
      </c>
      <c r="K91" s="34">
        <v>47.9</v>
      </c>
      <c r="L91" s="33" t="s">
        <v>116</v>
      </c>
      <c r="M91" s="33">
        <v>1</v>
      </c>
      <c r="N91" s="37" t="s">
        <v>2370</v>
      </c>
      <c r="O91" s="34">
        <v>957</v>
      </c>
      <c r="P91" s="33"/>
    </row>
    <row r="92" spans="1:16" s="36" customFormat="1" x14ac:dyDescent="0.35">
      <c r="A92" s="33" t="s">
        <v>315</v>
      </c>
      <c r="B92" s="33" t="s">
        <v>316</v>
      </c>
      <c r="C92" s="34">
        <v>2</v>
      </c>
      <c r="D92" s="33" t="s">
        <v>2368</v>
      </c>
      <c r="E92" s="33" t="s">
        <v>2369</v>
      </c>
      <c r="F92" s="34">
        <v>5.3722589999999997</v>
      </c>
      <c r="G92" s="34">
        <v>52.414892000000002</v>
      </c>
      <c r="H92" s="34">
        <v>265</v>
      </c>
      <c r="I92" s="33" t="s">
        <v>116</v>
      </c>
      <c r="J92" s="34">
        <v>11242</v>
      </c>
      <c r="K92" s="34">
        <v>47.9</v>
      </c>
      <c r="L92" s="33" t="s">
        <v>116</v>
      </c>
      <c r="M92" s="33">
        <v>1</v>
      </c>
      <c r="N92" s="37" t="s">
        <v>2373</v>
      </c>
      <c r="O92" s="34">
        <v>962</v>
      </c>
      <c r="P92" s="33"/>
    </row>
    <row r="93" spans="1:16" s="36" customFormat="1" x14ac:dyDescent="0.35">
      <c r="A93" s="33" t="s">
        <v>317</v>
      </c>
      <c r="B93" s="33" t="s">
        <v>318</v>
      </c>
      <c r="C93" s="34">
        <v>2</v>
      </c>
      <c r="D93" s="33" t="s">
        <v>2368</v>
      </c>
      <c r="E93" s="33" t="s">
        <v>2369</v>
      </c>
      <c r="F93" s="34">
        <v>5.47614</v>
      </c>
      <c r="G93" s="34">
        <v>52.494979999999998</v>
      </c>
      <c r="H93" s="34">
        <v>355</v>
      </c>
      <c r="I93" s="33" t="s">
        <v>116</v>
      </c>
      <c r="J93" s="34">
        <v>11252</v>
      </c>
      <c r="K93" s="34">
        <v>30.4</v>
      </c>
      <c r="L93" s="33" t="s">
        <v>116</v>
      </c>
      <c r="M93" s="33">
        <v>2</v>
      </c>
      <c r="N93" s="37" t="s">
        <v>2372</v>
      </c>
      <c r="O93" s="34">
        <v>955</v>
      </c>
      <c r="P93" s="33">
        <v>965</v>
      </c>
    </row>
    <row r="94" spans="1:16" s="36" customFormat="1" x14ac:dyDescent="0.35">
      <c r="A94" s="33" t="s">
        <v>317</v>
      </c>
      <c r="B94" s="33" t="s">
        <v>318</v>
      </c>
      <c r="C94" s="34">
        <v>1</v>
      </c>
      <c r="D94" s="33" t="s">
        <v>2368</v>
      </c>
      <c r="E94" s="33" t="s">
        <v>2369</v>
      </c>
      <c r="F94" s="34">
        <v>5.47614</v>
      </c>
      <c r="G94" s="34">
        <v>52.494979999999998</v>
      </c>
      <c r="H94" s="34">
        <v>220</v>
      </c>
      <c r="I94" s="33" t="s">
        <v>116</v>
      </c>
      <c r="J94" s="34">
        <v>11251</v>
      </c>
      <c r="K94" s="34">
        <v>30.4</v>
      </c>
      <c r="L94" s="33" t="s">
        <v>116</v>
      </c>
      <c r="M94" s="33">
        <v>1</v>
      </c>
      <c r="N94" s="37" t="s">
        <v>2376</v>
      </c>
      <c r="O94" s="34">
        <v>970</v>
      </c>
      <c r="P94" s="33"/>
    </row>
    <row r="95" spans="1:16" s="36" customFormat="1" x14ac:dyDescent="0.35">
      <c r="A95" s="33" t="s">
        <v>323</v>
      </c>
      <c r="B95" s="33" t="s">
        <v>324</v>
      </c>
      <c r="C95" s="34">
        <v>2</v>
      </c>
      <c r="D95" s="33" t="s">
        <v>2368</v>
      </c>
      <c r="E95" s="33" t="s">
        <v>2369</v>
      </c>
      <c r="F95" s="34">
        <v>5.4864899999999999</v>
      </c>
      <c r="G95" s="34">
        <v>52.548250000000003</v>
      </c>
      <c r="H95" s="34">
        <v>195</v>
      </c>
      <c r="I95" s="33" t="s">
        <v>116</v>
      </c>
      <c r="J95" s="34">
        <v>11361</v>
      </c>
      <c r="K95" s="34">
        <v>19.5</v>
      </c>
      <c r="L95" s="33" t="s">
        <v>2380</v>
      </c>
      <c r="M95" s="33"/>
      <c r="N95" s="37" t="s">
        <v>2371</v>
      </c>
      <c r="O95" s="34">
        <v>963</v>
      </c>
      <c r="P95" s="33">
        <v>959</v>
      </c>
    </row>
    <row r="96" spans="1:16" s="36" customFormat="1" x14ac:dyDescent="0.35">
      <c r="A96" s="33" t="s">
        <v>323</v>
      </c>
      <c r="B96" s="33" t="s">
        <v>324</v>
      </c>
      <c r="C96" s="34">
        <v>1</v>
      </c>
      <c r="D96" s="33" t="s">
        <v>2368</v>
      </c>
      <c r="E96" s="33" t="s">
        <v>2369</v>
      </c>
      <c r="F96" s="34">
        <v>5.4864899999999999</v>
      </c>
      <c r="G96" s="34">
        <v>52.548250000000003</v>
      </c>
      <c r="H96" s="34">
        <v>90</v>
      </c>
      <c r="I96" s="33" t="s">
        <v>116</v>
      </c>
      <c r="J96" s="34">
        <v>11361</v>
      </c>
      <c r="K96" s="34">
        <v>19.5</v>
      </c>
      <c r="L96" s="33" t="s">
        <v>2380</v>
      </c>
      <c r="M96" s="33">
        <v>2</v>
      </c>
      <c r="N96" s="37" t="s">
        <v>2371</v>
      </c>
      <c r="O96" s="34">
        <v>963</v>
      </c>
      <c r="P96" s="33">
        <v>959</v>
      </c>
    </row>
    <row r="97" spans="1:16" s="36" customFormat="1" x14ac:dyDescent="0.35">
      <c r="A97" s="33" t="s">
        <v>329</v>
      </c>
      <c r="B97" s="33" t="s">
        <v>330</v>
      </c>
      <c r="C97" s="34">
        <v>1</v>
      </c>
      <c r="D97" s="33" t="s">
        <v>2374</v>
      </c>
      <c r="E97" s="33" t="s">
        <v>2369</v>
      </c>
      <c r="F97" s="34">
        <v>4.8147500000000001</v>
      </c>
      <c r="G97" s="34">
        <v>52.427660000000003</v>
      </c>
      <c r="H97" s="34">
        <v>0</v>
      </c>
      <c r="I97" s="33" t="s">
        <v>116</v>
      </c>
      <c r="J97" s="34">
        <v>10351</v>
      </c>
      <c r="K97" s="34">
        <v>5</v>
      </c>
      <c r="L97" s="33" t="s">
        <v>116</v>
      </c>
      <c r="M97" s="33">
        <v>1</v>
      </c>
      <c r="N97" s="37" t="s">
        <v>2375</v>
      </c>
      <c r="O97" s="34">
        <v>965</v>
      </c>
      <c r="P97" s="33"/>
    </row>
    <row r="98" spans="1:16" s="36" customFormat="1" x14ac:dyDescent="0.35">
      <c r="A98" s="33" t="s">
        <v>334</v>
      </c>
      <c r="B98" s="33" t="s">
        <v>335</v>
      </c>
      <c r="C98" s="34">
        <v>1</v>
      </c>
      <c r="D98" s="33" t="s">
        <v>2378</v>
      </c>
      <c r="E98" s="33" t="s">
        <v>2369</v>
      </c>
      <c r="F98" s="34">
        <v>4.8886799999999999</v>
      </c>
      <c r="G98" s="34">
        <v>52.335099999999997</v>
      </c>
      <c r="H98" s="34">
        <v>0</v>
      </c>
      <c r="I98" s="33" t="s">
        <v>116</v>
      </c>
      <c r="J98" s="34">
        <v>10051</v>
      </c>
      <c r="K98" s="34">
        <v>49.3</v>
      </c>
      <c r="L98" s="33" t="s">
        <v>2380</v>
      </c>
      <c r="M98" s="33">
        <v>1</v>
      </c>
      <c r="N98" s="37" t="s">
        <v>2379</v>
      </c>
      <c r="O98" s="34">
        <v>967</v>
      </c>
      <c r="P98" s="33"/>
    </row>
    <row r="99" spans="1:16" s="36" customFormat="1" x14ac:dyDescent="0.35">
      <c r="A99" s="33" t="s">
        <v>334</v>
      </c>
      <c r="B99" s="33" t="s">
        <v>335</v>
      </c>
      <c r="C99" s="34">
        <v>2</v>
      </c>
      <c r="D99" s="33" t="s">
        <v>2378</v>
      </c>
      <c r="E99" s="33" t="s">
        <v>2369</v>
      </c>
      <c r="F99" s="34">
        <v>4.8886799999999999</v>
      </c>
      <c r="G99" s="34">
        <v>52.335099999999997</v>
      </c>
      <c r="H99" s="34">
        <v>100</v>
      </c>
      <c r="I99" s="33" t="s">
        <v>116</v>
      </c>
      <c r="J99" s="34">
        <v>10051</v>
      </c>
      <c r="K99" s="34">
        <v>49.3</v>
      </c>
      <c r="L99" s="33" t="s">
        <v>2380</v>
      </c>
      <c r="M99" s="33"/>
      <c r="N99" s="37" t="s">
        <v>2379</v>
      </c>
      <c r="O99" s="34">
        <v>967</v>
      </c>
      <c r="P99" s="33"/>
    </row>
    <row r="100" spans="1:16" s="36" customFormat="1" x14ac:dyDescent="0.35">
      <c r="A100" s="33" t="s">
        <v>334</v>
      </c>
      <c r="B100" s="33" t="s">
        <v>335</v>
      </c>
      <c r="C100" s="34">
        <v>3</v>
      </c>
      <c r="D100" s="33" t="s">
        <v>2378</v>
      </c>
      <c r="E100" s="33" t="s">
        <v>2369</v>
      </c>
      <c r="F100" s="34">
        <v>4.8886799999999999</v>
      </c>
      <c r="G100" s="34">
        <v>52.335099999999997</v>
      </c>
      <c r="H100" s="34">
        <v>300</v>
      </c>
      <c r="I100" s="33" t="s">
        <v>116</v>
      </c>
      <c r="J100" s="34">
        <v>10052</v>
      </c>
      <c r="K100" s="34">
        <v>49.3</v>
      </c>
      <c r="L100" s="33" t="s">
        <v>116</v>
      </c>
      <c r="M100" s="33">
        <v>2</v>
      </c>
      <c r="N100" s="37" t="s">
        <v>2370</v>
      </c>
      <c r="O100" s="34">
        <v>964</v>
      </c>
      <c r="P100" s="33">
        <v>958</v>
      </c>
    </row>
    <row r="101" spans="1:16" s="36" customFormat="1" x14ac:dyDescent="0.35">
      <c r="A101" s="33" t="s">
        <v>340</v>
      </c>
      <c r="B101" s="33" t="s">
        <v>341</v>
      </c>
      <c r="C101" s="34">
        <v>1</v>
      </c>
      <c r="D101" s="33" t="s">
        <v>2385</v>
      </c>
      <c r="E101" s="33" t="s">
        <v>2369</v>
      </c>
      <c r="F101" s="34">
        <v>5.6016769999999996</v>
      </c>
      <c r="G101" s="34">
        <v>52.548696</v>
      </c>
      <c r="H101" s="34">
        <v>90</v>
      </c>
      <c r="I101" s="33" t="s">
        <v>116</v>
      </c>
      <c r="J101" s="34">
        <v>50021</v>
      </c>
      <c r="K101" s="34">
        <v>20</v>
      </c>
      <c r="L101" s="33" t="s">
        <v>2380</v>
      </c>
      <c r="M101" s="33">
        <v>2</v>
      </c>
      <c r="N101" s="37" t="s">
        <v>2370</v>
      </c>
      <c r="O101" s="34">
        <v>968</v>
      </c>
      <c r="P101" s="33">
        <v>961</v>
      </c>
    </row>
    <row r="102" spans="1:16" s="36" customFormat="1" x14ac:dyDescent="0.35">
      <c r="A102" s="33" t="s">
        <v>340</v>
      </c>
      <c r="B102" s="33" t="s">
        <v>341</v>
      </c>
      <c r="C102" s="34">
        <v>2</v>
      </c>
      <c r="D102" s="33" t="s">
        <v>2385</v>
      </c>
      <c r="E102" s="33" t="s">
        <v>2369</v>
      </c>
      <c r="F102" s="34">
        <v>5.6016769999999996</v>
      </c>
      <c r="G102" s="34">
        <v>52.548696</v>
      </c>
      <c r="H102" s="34">
        <v>270</v>
      </c>
      <c r="I102" s="33" t="s">
        <v>116</v>
      </c>
      <c r="J102" s="34">
        <v>50021</v>
      </c>
      <c r="K102" s="34">
        <v>20</v>
      </c>
      <c r="L102" s="33" t="s">
        <v>2380</v>
      </c>
      <c r="M102" s="33"/>
      <c r="N102" s="37" t="s">
        <v>2370</v>
      </c>
      <c r="O102" s="34">
        <v>968</v>
      </c>
      <c r="P102" s="33">
        <v>961</v>
      </c>
    </row>
    <row r="103" spans="1:16" s="36" customFormat="1" x14ac:dyDescent="0.35">
      <c r="A103" s="33" t="s">
        <v>346</v>
      </c>
      <c r="B103" s="33" t="s">
        <v>347</v>
      </c>
      <c r="C103" s="34">
        <v>1</v>
      </c>
      <c r="D103" s="33" t="s">
        <v>2385</v>
      </c>
      <c r="E103" s="33" t="s">
        <v>2369</v>
      </c>
      <c r="F103" s="34">
        <v>5.7275329900000003</v>
      </c>
      <c r="G103" s="34">
        <v>52.533838359999997</v>
      </c>
      <c r="H103" s="34">
        <v>100</v>
      </c>
      <c r="I103" s="33" t="s">
        <v>116</v>
      </c>
      <c r="J103" s="34">
        <v>50041</v>
      </c>
      <c r="K103" s="34">
        <v>32</v>
      </c>
      <c r="L103" s="33" t="s">
        <v>2380</v>
      </c>
      <c r="M103" s="33">
        <v>2</v>
      </c>
      <c r="N103" s="37" t="s">
        <v>2372</v>
      </c>
      <c r="O103" s="34">
        <v>966</v>
      </c>
      <c r="P103" s="33">
        <v>964</v>
      </c>
    </row>
    <row r="104" spans="1:16" s="36" customFormat="1" x14ac:dyDescent="0.35">
      <c r="A104" s="33" t="s">
        <v>346</v>
      </c>
      <c r="B104" s="33" t="s">
        <v>347</v>
      </c>
      <c r="C104" s="34">
        <v>2</v>
      </c>
      <c r="D104" s="33" t="s">
        <v>2385</v>
      </c>
      <c r="E104" s="33" t="s">
        <v>2369</v>
      </c>
      <c r="F104" s="34">
        <v>5.7275329900000003</v>
      </c>
      <c r="G104" s="34">
        <v>52.533838359999997</v>
      </c>
      <c r="H104" s="34">
        <v>290</v>
      </c>
      <c r="I104" s="33" t="s">
        <v>116</v>
      </c>
      <c r="J104" s="34">
        <v>50041</v>
      </c>
      <c r="K104" s="34">
        <v>32</v>
      </c>
      <c r="L104" s="33" t="s">
        <v>2380</v>
      </c>
      <c r="M104" s="33"/>
      <c r="N104" s="37" t="s">
        <v>2372</v>
      </c>
      <c r="O104" s="34">
        <v>966</v>
      </c>
      <c r="P104" s="33">
        <v>964</v>
      </c>
    </row>
    <row r="105" spans="1:16" s="36" customFormat="1" x14ac:dyDescent="0.35">
      <c r="A105" s="33" t="s">
        <v>352</v>
      </c>
      <c r="B105" s="33" t="s">
        <v>353</v>
      </c>
      <c r="C105" s="34">
        <v>2</v>
      </c>
      <c r="D105" s="33" t="s">
        <v>2385</v>
      </c>
      <c r="E105" s="33" t="s">
        <v>2369</v>
      </c>
      <c r="F105" s="34">
        <v>5.8525752999999998</v>
      </c>
      <c r="G105" s="34">
        <v>52.524702300000001</v>
      </c>
      <c r="H105" s="34">
        <v>270</v>
      </c>
      <c r="I105" s="33" t="s">
        <v>116</v>
      </c>
      <c r="J105" s="34">
        <v>50061</v>
      </c>
      <c r="K105" s="34">
        <v>28</v>
      </c>
      <c r="L105" s="33" t="s">
        <v>2380</v>
      </c>
      <c r="M105" s="33"/>
      <c r="N105" s="37" t="s">
        <v>2373</v>
      </c>
      <c r="O105" s="34">
        <v>960</v>
      </c>
      <c r="P105" s="33">
        <v>971</v>
      </c>
    </row>
    <row r="106" spans="1:16" s="36" customFormat="1" x14ac:dyDescent="0.35">
      <c r="A106" s="33" t="s">
        <v>352</v>
      </c>
      <c r="B106" s="33" t="s">
        <v>353</v>
      </c>
      <c r="C106" s="34">
        <v>1</v>
      </c>
      <c r="D106" s="33" t="s">
        <v>2385</v>
      </c>
      <c r="E106" s="33" t="s">
        <v>2369</v>
      </c>
      <c r="F106" s="34">
        <v>5.8525752999999998</v>
      </c>
      <c r="G106" s="34">
        <v>52.524702300000001</v>
      </c>
      <c r="H106" s="34">
        <v>60</v>
      </c>
      <c r="I106" s="33" t="s">
        <v>116</v>
      </c>
      <c r="J106" s="34">
        <v>50061</v>
      </c>
      <c r="K106" s="34">
        <v>21</v>
      </c>
      <c r="L106" s="33" t="s">
        <v>2380</v>
      </c>
      <c r="M106" s="33">
        <v>2</v>
      </c>
      <c r="N106" s="37" t="s">
        <v>2373</v>
      </c>
      <c r="O106" s="34">
        <v>960</v>
      </c>
      <c r="P106" s="33">
        <v>971</v>
      </c>
    </row>
    <row r="107" spans="1:16" s="36" customFormat="1" x14ac:dyDescent="0.35">
      <c r="A107" s="33" t="s">
        <v>2386</v>
      </c>
      <c r="B107" s="33" t="s">
        <v>2387</v>
      </c>
      <c r="C107" s="34">
        <v>1</v>
      </c>
      <c r="D107" s="33" t="s">
        <v>2385</v>
      </c>
      <c r="E107" s="33" t="s">
        <v>2369</v>
      </c>
      <c r="F107" s="34">
        <v>5.8525752999999998</v>
      </c>
      <c r="G107" s="34">
        <v>52.524702300000001</v>
      </c>
      <c r="H107" s="34">
        <v>60</v>
      </c>
      <c r="I107" s="33" t="s">
        <v>116</v>
      </c>
      <c r="J107" s="34">
        <v>50071</v>
      </c>
      <c r="K107" s="34">
        <v>21</v>
      </c>
      <c r="L107" s="33" t="s">
        <v>2380</v>
      </c>
      <c r="M107" s="33">
        <v>2</v>
      </c>
      <c r="N107" s="37" t="s">
        <v>2379</v>
      </c>
      <c r="O107" s="34">
        <v>962</v>
      </c>
      <c r="P107" s="33">
        <v>973</v>
      </c>
    </row>
    <row r="108" spans="1:16" s="36" customFormat="1" x14ac:dyDescent="0.35">
      <c r="A108" s="33" t="s">
        <v>2386</v>
      </c>
      <c r="B108" s="33" t="s">
        <v>2387</v>
      </c>
      <c r="C108" s="34">
        <v>2</v>
      </c>
      <c r="D108" s="33" t="s">
        <v>2385</v>
      </c>
      <c r="E108" s="33" t="s">
        <v>2369</v>
      </c>
      <c r="F108" s="34">
        <v>5.8525752999999998</v>
      </c>
      <c r="G108" s="34">
        <v>52.524702300000001</v>
      </c>
      <c r="H108" s="34">
        <v>270</v>
      </c>
      <c r="I108" s="33" t="s">
        <v>116</v>
      </c>
      <c r="J108" s="34">
        <v>50071</v>
      </c>
      <c r="K108" s="34">
        <v>28</v>
      </c>
      <c r="L108" s="33" t="s">
        <v>2380</v>
      </c>
      <c r="M108" s="33"/>
      <c r="N108" s="37" t="s">
        <v>2379</v>
      </c>
      <c r="O108" s="34">
        <v>962</v>
      </c>
      <c r="P108" s="33">
        <v>973</v>
      </c>
    </row>
    <row r="109" spans="1:16" s="36" customFormat="1" x14ac:dyDescent="0.35">
      <c r="A109" s="33" t="s">
        <v>354</v>
      </c>
      <c r="B109" s="33" t="s">
        <v>355</v>
      </c>
      <c r="C109" s="34">
        <v>1</v>
      </c>
      <c r="D109" s="33" t="s">
        <v>2385</v>
      </c>
      <c r="E109" s="33" t="s">
        <v>2369</v>
      </c>
      <c r="F109" s="34">
        <v>5.9437733599999998</v>
      </c>
      <c r="G109" s="34">
        <v>52.511387020000001</v>
      </c>
      <c r="H109" s="34">
        <v>105</v>
      </c>
      <c r="I109" s="33" t="s">
        <v>116</v>
      </c>
      <c r="J109" s="34">
        <v>50081</v>
      </c>
      <c r="K109" s="34">
        <v>20</v>
      </c>
      <c r="L109" s="33" t="s">
        <v>2380</v>
      </c>
      <c r="M109" s="33">
        <v>2</v>
      </c>
      <c r="N109" s="37" t="s">
        <v>2375</v>
      </c>
      <c r="O109" s="34">
        <v>957</v>
      </c>
      <c r="P109" s="33">
        <v>965</v>
      </c>
    </row>
    <row r="110" spans="1:16" s="36" customFormat="1" x14ac:dyDescent="0.35">
      <c r="A110" s="33" t="s">
        <v>354</v>
      </c>
      <c r="B110" s="33" t="s">
        <v>355</v>
      </c>
      <c r="C110" s="34">
        <v>2</v>
      </c>
      <c r="D110" s="33" t="s">
        <v>2385</v>
      </c>
      <c r="E110" s="33" t="s">
        <v>2369</v>
      </c>
      <c r="F110" s="34">
        <v>5.9437733599999998</v>
      </c>
      <c r="G110" s="34">
        <v>52.511387020000001</v>
      </c>
      <c r="H110" s="34">
        <v>310</v>
      </c>
      <c r="I110" s="33" t="s">
        <v>116</v>
      </c>
      <c r="J110" s="34">
        <v>50081</v>
      </c>
      <c r="K110" s="34">
        <v>20</v>
      </c>
      <c r="L110" s="33" t="s">
        <v>2380</v>
      </c>
      <c r="M110" s="33"/>
      <c r="N110" s="37" t="s">
        <v>2375</v>
      </c>
      <c r="O110" s="34">
        <v>957</v>
      </c>
      <c r="P110" s="33">
        <v>965</v>
      </c>
    </row>
    <row r="111" spans="1:16" s="36" customFormat="1" x14ac:dyDescent="0.35">
      <c r="A111" s="33" t="s">
        <v>360</v>
      </c>
      <c r="B111" s="33" t="s">
        <v>362</v>
      </c>
      <c r="C111" s="34">
        <v>1</v>
      </c>
      <c r="D111" s="33" t="s">
        <v>2385</v>
      </c>
      <c r="E111" s="33" t="s">
        <v>2369</v>
      </c>
      <c r="F111" s="34">
        <v>6.046691</v>
      </c>
      <c r="G111" s="34">
        <v>52.486815999999997</v>
      </c>
      <c r="H111" s="34">
        <v>70</v>
      </c>
      <c r="I111" s="33" t="s">
        <v>116</v>
      </c>
      <c r="J111" s="34">
        <v>50091</v>
      </c>
      <c r="K111" s="34">
        <v>32</v>
      </c>
      <c r="L111" s="33" t="s">
        <v>2388</v>
      </c>
      <c r="M111" s="33">
        <v>2</v>
      </c>
      <c r="N111" s="37" t="s">
        <v>2377</v>
      </c>
      <c r="O111" s="34">
        <v>955</v>
      </c>
      <c r="P111" s="33">
        <v>970</v>
      </c>
    </row>
    <row r="112" spans="1:16" s="36" customFormat="1" x14ac:dyDescent="0.35">
      <c r="A112" s="33" t="s">
        <v>360</v>
      </c>
      <c r="B112" s="33" t="s">
        <v>362</v>
      </c>
      <c r="C112" s="34">
        <v>2</v>
      </c>
      <c r="D112" s="33" t="s">
        <v>2385</v>
      </c>
      <c r="E112" s="33" t="s">
        <v>2369</v>
      </c>
      <c r="F112" s="34">
        <v>6.046691</v>
      </c>
      <c r="G112" s="34">
        <v>52.486815999999997</v>
      </c>
      <c r="H112" s="34">
        <v>225</v>
      </c>
      <c r="I112" s="33" t="s">
        <v>116</v>
      </c>
      <c r="J112" s="34">
        <v>50091</v>
      </c>
      <c r="K112" s="34">
        <v>32</v>
      </c>
      <c r="L112" s="33" t="s">
        <v>2388</v>
      </c>
      <c r="M112" s="33"/>
      <c r="N112" s="37" t="s">
        <v>2377</v>
      </c>
      <c r="O112" s="34">
        <v>955</v>
      </c>
      <c r="P112" s="33">
        <v>970</v>
      </c>
    </row>
    <row r="113" spans="1:16" s="36" customFormat="1" x14ac:dyDescent="0.35">
      <c r="A113" s="33" t="s">
        <v>360</v>
      </c>
      <c r="B113" s="33" t="s">
        <v>362</v>
      </c>
      <c r="C113" s="34">
        <v>3</v>
      </c>
      <c r="D113" s="33" t="s">
        <v>2385</v>
      </c>
      <c r="E113" s="33" t="s">
        <v>2369</v>
      </c>
      <c r="F113" s="34">
        <v>6.046691</v>
      </c>
      <c r="G113" s="34">
        <v>52.486815999999997</v>
      </c>
      <c r="H113" s="34">
        <v>290</v>
      </c>
      <c r="I113" s="33" t="s">
        <v>116</v>
      </c>
      <c r="J113" s="34">
        <v>50091</v>
      </c>
      <c r="K113" s="34">
        <v>32</v>
      </c>
      <c r="L113" s="33" t="s">
        <v>2388</v>
      </c>
      <c r="M113" s="33"/>
      <c r="N113" s="37" t="s">
        <v>2377</v>
      </c>
      <c r="O113" s="34">
        <v>955</v>
      </c>
      <c r="P113" s="33">
        <v>970</v>
      </c>
    </row>
    <row r="114" spans="1:16" s="36" customFormat="1" x14ac:dyDescent="0.35">
      <c r="A114" s="33" t="s">
        <v>368</v>
      </c>
      <c r="B114" s="33" t="s">
        <v>369</v>
      </c>
      <c r="C114" s="34">
        <v>1</v>
      </c>
      <c r="D114" s="33" t="s">
        <v>2378</v>
      </c>
      <c r="E114" s="33" t="s">
        <v>2369</v>
      </c>
      <c r="F114" s="34">
        <v>4.90923</v>
      </c>
      <c r="G114" s="34">
        <v>52.676209999999998</v>
      </c>
      <c r="H114" s="34">
        <v>0</v>
      </c>
      <c r="I114" s="33" t="s">
        <v>116</v>
      </c>
      <c r="J114" s="34">
        <v>10151</v>
      </c>
      <c r="K114" s="34">
        <v>19</v>
      </c>
      <c r="L114" s="33" t="s">
        <v>2380</v>
      </c>
      <c r="M114" s="33">
        <v>1</v>
      </c>
      <c r="N114" s="37" t="s">
        <v>2379</v>
      </c>
      <c r="O114" s="34">
        <v>955</v>
      </c>
      <c r="P114" s="33"/>
    </row>
    <row r="115" spans="1:16" s="36" customFormat="1" x14ac:dyDescent="0.35">
      <c r="A115" s="33" t="s">
        <v>368</v>
      </c>
      <c r="B115" s="33" t="s">
        <v>369</v>
      </c>
      <c r="C115" s="34">
        <v>2</v>
      </c>
      <c r="D115" s="33" t="s">
        <v>2378</v>
      </c>
      <c r="E115" s="33" t="s">
        <v>2369</v>
      </c>
      <c r="F115" s="34">
        <v>4.90923</v>
      </c>
      <c r="G115" s="34">
        <v>52.676209999999998</v>
      </c>
      <c r="H115" s="34">
        <v>105</v>
      </c>
      <c r="I115" s="33" t="s">
        <v>116</v>
      </c>
      <c r="J115" s="34">
        <v>10152</v>
      </c>
      <c r="K115" s="34">
        <v>19</v>
      </c>
      <c r="L115" s="33" t="s">
        <v>116</v>
      </c>
      <c r="M115" s="33">
        <v>1</v>
      </c>
      <c r="N115" s="37" t="s">
        <v>2377</v>
      </c>
      <c r="O115" s="34">
        <v>969</v>
      </c>
      <c r="P115" s="33"/>
    </row>
    <row r="116" spans="1:16" s="36" customFormat="1" x14ac:dyDescent="0.35">
      <c r="A116" s="33" t="s">
        <v>368</v>
      </c>
      <c r="B116" s="33" t="s">
        <v>369</v>
      </c>
      <c r="C116" s="34">
        <v>3</v>
      </c>
      <c r="D116" s="33" t="s">
        <v>2378</v>
      </c>
      <c r="E116" s="33" t="s">
        <v>2369</v>
      </c>
      <c r="F116" s="34">
        <v>4.90923</v>
      </c>
      <c r="G116" s="34">
        <v>52.676209999999998</v>
      </c>
      <c r="H116" s="34">
        <v>275</v>
      </c>
      <c r="I116" s="33" t="s">
        <v>116</v>
      </c>
      <c r="J116" s="34">
        <v>10151</v>
      </c>
      <c r="K116" s="34">
        <v>19</v>
      </c>
      <c r="L116" s="33" t="s">
        <v>2380</v>
      </c>
      <c r="M116" s="33"/>
      <c r="N116" s="37" t="s">
        <v>2379</v>
      </c>
      <c r="O116" s="34">
        <v>955</v>
      </c>
      <c r="P116" s="33"/>
    </row>
    <row r="117" spans="1:16" s="36" customFormat="1" x14ac:dyDescent="0.35">
      <c r="A117" s="33" t="s">
        <v>375</v>
      </c>
      <c r="B117" s="33" t="s">
        <v>376</v>
      </c>
      <c r="C117" s="34">
        <v>2</v>
      </c>
      <c r="D117" s="33" t="s">
        <v>2368</v>
      </c>
      <c r="E117" s="33" t="s">
        <v>2369</v>
      </c>
      <c r="F117" s="34">
        <v>5.2793380000000001</v>
      </c>
      <c r="G117" s="34">
        <v>52.693002999999997</v>
      </c>
      <c r="H117" s="34">
        <v>270</v>
      </c>
      <c r="I117" s="33" t="s">
        <v>116</v>
      </c>
      <c r="J117" s="34">
        <v>10161</v>
      </c>
      <c r="K117" s="34">
        <v>48</v>
      </c>
      <c r="L117" s="33" t="s">
        <v>2380</v>
      </c>
      <c r="M117" s="33"/>
      <c r="N117" s="37" t="s">
        <v>2371</v>
      </c>
      <c r="O117" s="34">
        <v>961</v>
      </c>
      <c r="P117" s="33"/>
    </row>
    <row r="118" spans="1:16" s="36" customFormat="1" x14ac:dyDescent="0.35">
      <c r="A118" s="33" t="s">
        <v>375</v>
      </c>
      <c r="B118" s="33" t="s">
        <v>376</v>
      </c>
      <c r="C118" s="34">
        <v>1</v>
      </c>
      <c r="D118" s="33" t="s">
        <v>2368</v>
      </c>
      <c r="E118" s="33" t="s">
        <v>2369</v>
      </c>
      <c r="F118" s="34">
        <v>5.2793380000000001</v>
      </c>
      <c r="G118" s="34">
        <v>52.693002999999997</v>
      </c>
      <c r="H118" s="34">
        <v>0</v>
      </c>
      <c r="I118" s="33" t="s">
        <v>116</v>
      </c>
      <c r="J118" s="34">
        <v>10161</v>
      </c>
      <c r="K118" s="34">
        <v>48</v>
      </c>
      <c r="L118" s="33" t="s">
        <v>2380</v>
      </c>
      <c r="M118" s="33">
        <v>1</v>
      </c>
      <c r="N118" s="37" t="s">
        <v>2371</v>
      </c>
      <c r="O118" s="34">
        <v>961</v>
      </c>
      <c r="P118" s="33"/>
    </row>
    <row r="119" spans="1:16" s="36" customFormat="1" x14ac:dyDescent="0.35">
      <c r="A119" s="33" t="s">
        <v>381</v>
      </c>
      <c r="B119" s="33" t="s">
        <v>382</v>
      </c>
      <c r="C119" s="34">
        <v>2</v>
      </c>
      <c r="D119" s="33" t="s">
        <v>2368</v>
      </c>
      <c r="E119" s="33" t="s">
        <v>2369</v>
      </c>
      <c r="F119" s="34">
        <v>5.1388800000000003</v>
      </c>
      <c r="G119" s="34">
        <v>52.679119999999998</v>
      </c>
      <c r="H119" s="34">
        <v>235</v>
      </c>
      <c r="I119" s="33" t="s">
        <v>116</v>
      </c>
      <c r="J119" s="34">
        <v>10172</v>
      </c>
      <c r="K119" s="34">
        <v>24.6</v>
      </c>
      <c r="L119" s="33" t="s">
        <v>116</v>
      </c>
      <c r="M119" s="33">
        <v>1</v>
      </c>
      <c r="N119" s="37" t="s">
        <v>2373</v>
      </c>
      <c r="O119" s="34">
        <v>967</v>
      </c>
      <c r="P119" s="33"/>
    </row>
    <row r="120" spans="1:16" s="36" customFormat="1" x14ac:dyDescent="0.35">
      <c r="A120" s="33" t="s">
        <v>381</v>
      </c>
      <c r="B120" s="33" t="s">
        <v>382</v>
      </c>
      <c r="C120" s="34">
        <v>1</v>
      </c>
      <c r="D120" s="33" t="s">
        <v>2368</v>
      </c>
      <c r="E120" s="33" t="s">
        <v>2369</v>
      </c>
      <c r="F120" s="34">
        <v>5.1388800000000003</v>
      </c>
      <c r="G120" s="34">
        <v>52.679119999999998</v>
      </c>
      <c r="H120" s="34">
        <v>60</v>
      </c>
      <c r="I120" s="33" t="s">
        <v>116</v>
      </c>
      <c r="J120" s="34">
        <v>10171</v>
      </c>
      <c r="K120" s="34">
        <v>24.6</v>
      </c>
      <c r="L120" s="33" t="s">
        <v>116</v>
      </c>
      <c r="M120" s="33">
        <v>1</v>
      </c>
      <c r="N120" s="37" t="s">
        <v>2372</v>
      </c>
      <c r="O120" s="34">
        <v>959</v>
      </c>
      <c r="P120" s="33"/>
    </row>
    <row r="121" spans="1:16" s="36" customFormat="1" x14ac:dyDescent="0.35">
      <c r="A121" s="33" t="s">
        <v>387</v>
      </c>
      <c r="B121" s="33" t="s">
        <v>388</v>
      </c>
      <c r="C121" s="34">
        <v>1</v>
      </c>
      <c r="D121" s="33" t="s">
        <v>2368</v>
      </c>
      <c r="E121" s="33" t="s">
        <v>2369</v>
      </c>
      <c r="F121" s="34">
        <v>5.0537700000000001</v>
      </c>
      <c r="G121" s="34">
        <v>52.64996</v>
      </c>
      <c r="H121" s="34">
        <v>90</v>
      </c>
      <c r="I121" s="33" t="s">
        <v>116</v>
      </c>
      <c r="J121" s="34">
        <v>10181</v>
      </c>
      <c r="K121" s="34">
        <v>43.2</v>
      </c>
      <c r="L121" s="33" t="s">
        <v>116</v>
      </c>
      <c r="M121" s="33">
        <v>1</v>
      </c>
      <c r="N121" s="37" t="s">
        <v>2373</v>
      </c>
      <c r="O121" s="34">
        <v>965</v>
      </c>
      <c r="P121" s="33"/>
    </row>
    <row r="122" spans="1:16" s="36" customFormat="1" x14ac:dyDescent="0.35">
      <c r="A122" s="33" t="s">
        <v>387</v>
      </c>
      <c r="B122" s="33" t="s">
        <v>388</v>
      </c>
      <c r="C122" s="34">
        <v>2</v>
      </c>
      <c r="D122" s="33" t="s">
        <v>2368</v>
      </c>
      <c r="E122" s="33" t="s">
        <v>2369</v>
      </c>
      <c r="F122" s="34">
        <v>5.0537700000000001</v>
      </c>
      <c r="G122" s="34">
        <v>52.64996</v>
      </c>
      <c r="H122" s="34">
        <v>270</v>
      </c>
      <c r="I122" s="33" t="s">
        <v>116</v>
      </c>
      <c r="J122" s="34">
        <v>10182</v>
      </c>
      <c r="K122" s="34">
        <v>43.2</v>
      </c>
      <c r="L122" s="33" t="s">
        <v>116</v>
      </c>
      <c r="M122" s="33">
        <v>1</v>
      </c>
      <c r="N122" s="37" t="s">
        <v>2370</v>
      </c>
      <c r="O122" s="34">
        <v>959</v>
      </c>
      <c r="P122" s="33"/>
    </row>
    <row r="123" spans="1:16" s="36" customFormat="1" x14ac:dyDescent="0.35">
      <c r="A123" s="33" t="s">
        <v>394</v>
      </c>
      <c r="B123" s="33" t="s">
        <v>395</v>
      </c>
      <c r="C123" s="34">
        <v>1</v>
      </c>
      <c r="D123" s="33" t="s">
        <v>2368</v>
      </c>
      <c r="E123" s="33" t="s">
        <v>2369</v>
      </c>
      <c r="F123" s="34">
        <v>5.3914239999999998</v>
      </c>
      <c r="G123" s="34">
        <v>52.168464999999998</v>
      </c>
      <c r="H123" s="34">
        <v>50</v>
      </c>
      <c r="I123" s="33" t="s">
        <v>116</v>
      </c>
      <c r="J123" s="34">
        <v>11181</v>
      </c>
      <c r="K123" s="34">
        <v>33</v>
      </c>
      <c r="L123" s="33" t="s">
        <v>2380</v>
      </c>
      <c r="M123" s="33">
        <v>2</v>
      </c>
      <c r="N123" s="37" t="s">
        <v>2375</v>
      </c>
      <c r="O123" s="34">
        <v>966</v>
      </c>
      <c r="P123" s="33">
        <v>959</v>
      </c>
    </row>
    <row r="124" spans="1:16" s="36" customFormat="1" x14ac:dyDescent="0.35">
      <c r="A124" s="33" t="s">
        <v>394</v>
      </c>
      <c r="B124" s="33" t="s">
        <v>395</v>
      </c>
      <c r="C124" s="34">
        <v>2</v>
      </c>
      <c r="D124" s="33" t="s">
        <v>2368</v>
      </c>
      <c r="E124" s="33" t="s">
        <v>2369</v>
      </c>
      <c r="F124" s="34">
        <v>5.3914239999999998</v>
      </c>
      <c r="G124" s="34">
        <v>52.168464999999998</v>
      </c>
      <c r="H124" s="34">
        <v>95</v>
      </c>
      <c r="I124" s="33" t="s">
        <v>116</v>
      </c>
      <c r="J124" s="34">
        <v>11181</v>
      </c>
      <c r="K124" s="34">
        <v>33</v>
      </c>
      <c r="L124" s="33" t="s">
        <v>2380</v>
      </c>
      <c r="M124" s="33"/>
      <c r="N124" s="37" t="s">
        <v>2375</v>
      </c>
      <c r="O124" s="34">
        <v>966</v>
      </c>
      <c r="P124" s="33">
        <v>959</v>
      </c>
    </row>
    <row r="125" spans="1:16" s="36" customFormat="1" x14ac:dyDescent="0.35">
      <c r="A125" s="33" t="s">
        <v>401</v>
      </c>
      <c r="B125" s="33" t="s">
        <v>400</v>
      </c>
      <c r="C125" s="34">
        <v>1</v>
      </c>
      <c r="D125" s="33" t="s">
        <v>2378</v>
      </c>
      <c r="E125" s="33" t="s">
        <v>2369</v>
      </c>
      <c r="F125" s="34">
        <v>5.3778499999999996</v>
      </c>
      <c r="G125" s="34">
        <v>52.15372</v>
      </c>
      <c r="H125" s="34">
        <v>60</v>
      </c>
      <c r="I125" s="33" t="s">
        <v>116</v>
      </c>
      <c r="J125" s="34">
        <v>11171</v>
      </c>
      <c r="K125" s="34">
        <v>45.9</v>
      </c>
      <c r="L125" s="33" t="s">
        <v>2380</v>
      </c>
      <c r="M125" s="33"/>
      <c r="N125" s="37" t="s">
        <v>2371</v>
      </c>
      <c r="O125" s="34">
        <v>962</v>
      </c>
      <c r="P125" s="33">
        <v>958</v>
      </c>
    </row>
    <row r="126" spans="1:16" s="36" customFormat="1" x14ac:dyDescent="0.35">
      <c r="A126" s="33" t="s">
        <v>401</v>
      </c>
      <c r="B126" s="33" t="s">
        <v>400</v>
      </c>
      <c r="C126" s="34">
        <v>2</v>
      </c>
      <c r="D126" s="33" t="s">
        <v>2378</v>
      </c>
      <c r="E126" s="33" t="s">
        <v>2369</v>
      </c>
      <c r="F126" s="34">
        <v>5.3778499999999996</v>
      </c>
      <c r="G126" s="34">
        <v>52.15372</v>
      </c>
      <c r="H126" s="34">
        <v>250</v>
      </c>
      <c r="I126" s="33" t="s">
        <v>116</v>
      </c>
      <c r="J126" s="34">
        <v>11172</v>
      </c>
      <c r="K126" s="34">
        <v>45.9</v>
      </c>
      <c r="L126" s="33" t="s">
        <v>116</v>
      </c>
      <c r="M126" s="33">
        <v>2</v>
      </c>
      <c r="N126" s="37" t="s">
        <v>2376</v>
      </c>
      <c r="O126" s="34">
        <v>972</v>
      </c>
      <c r="P126" s="33">
        <v>968</v>
      </c>
    </row>
    <row r="127" spans="1:16" s="36" customFormat="1" x14ac:dyDescent="0.35">
      <c r="A127" s="33" t="s">
        <v>401</v>
      </c>
      <c r="B127" s="33" t="s">
        <v>400</v>
      </c>
      <c r="C127" s="34">
        <v>3</v>
      </c>
      <c r="D127" s="33" t="s">
        <v>2378</v>
      </c>
      <c r="E127" s="33" t="s">
        <v>2369</v>
      </c>
      <c r="F127" s="34">
        <v>5.3778499999999996</v>
      </c>
      <c r="G127" s="34">
        <v>52.15372</v>
      </c>
      <c r="H127" s="34">
        <v>300</v>
      </c>
      <c r="I127" s="33" t="s">
        <v>116</v>
      </c>
      <c r="J127" s="34">
        <v>11171</v>
      </c>
      <c r="K127" s="34">
        <v>45.9</v>
      </c>
      <c r="L127" s="33" t="s">
        <v>2380</v>
      </c>
      <c r="M127" s="33">
        <v>2</v>
      </c>
      <c r="N127" s="37" t="s">
        <v>2371</v>
      </c>
      <c r="O127" s="34">
        <v>962</v>
      </c>
      <c r="P127" s="33">
        <v>958</v>
      </c>
    </row>
    <row r="128" spans="1:16" s="36" customFormat="1" x14ac:dyDescent="0.35">
      <c r="A128" s="33" t="s">
        <v>406</v>
      </c>
      <c r="B128" s="33" t="s">
        <v>407</v>
      </c>
      <c r="C128" s="34">
        <v>1</v>
      </c>
      <c r="D128" s="33" t="s">
        <v>2368</v>
      </c>
      <c r="E128" s="33" t="s">
        <v>2369</v>
      </c>
      <c r="F128" s="34">
        <v>5.2975899999999996</v>
      </c>
      <c r="G128" s="34">
        <v>52.195790000000002</v>
      </c>
      <c r="H128" s="34">
        <v>160</v>
      </c>
      <c r="I128" s="33" t="s">
        <v>116</v>
      </c>
      <c r="J128" s="34">
        <v>11141</v>
      </c>
      <c r="K128" s="34">
        <v>18.899999999999999</v>
      </c>
      <c r="L128" s="33" t="s">
        <v>116</v>
      </c>
      <c r="M128" s="33">
        <v>1</v>
      </c>
      <c r="N128" s="37" t="s">
        <v>2371</v>
      </c>
      <c r="O128" s="34">
        <v>957</v>
      </c>
      <c r="P128" s="33"/>
    </row>
    <row r="129" spans="1:16" s="36" customFormat="1" x14ac:dyDescent="0.35">
      <c r="A129" s="33" t="s">
        <v>406</v>
      </c>
      <c r="B129" s="33" t="s">
        <v>407</v>
      </c>
      <c r="C129" s="34">
        <v>2</v>
      </c>
      <c r="D129" s="33" t="s">
        <v>2368</v>
      </c>
      <c r="E129" s="33" t="s">
        <v>2369</v>
      </c>
      <c r="F129" s="34">
        <v>5.2975899999999996</v>
      </c>
      <c r="G129" s="34">
        <v>52.195790000000002</v>
      </c>
      <c r="H129" s="34">
        <v>315</v>
      </c>
      <c r="I129" s="33" t="s">
        <v>116</v>
      </c>
      <c r="J129" s="34">
        <v>11142</v>
      </c>
      <c r="K129" s="34">
        <v>18.899999999999999</v>
      </c>
      <c r="L129" s="33" t="s">
        <v>116</v>
      </c>
      <c r="M129" s="33">
        <v>1</v>
      </c>
      <c r="N129" s="37" t="s">
        <v>2376</v>
      </c>
      <c r="O129" s="34">
        <v>965</v>
      </c>
      <c r="P129" s="33"/>
    </row>
    <row r="130" spans="1:16" s="36" customFormat="1" x14ac:dyDescent="0.35">
      <c r="A130" s="33" t="s">
        <v>412</v>
      </c>
      <c r="B130" s="33" t="s">
        <v>413</v>
      </c>
      <c r="C130" s="34">
        <v>1</v>
      </c>
      <c r="D130" s="33" t="s">
        <v>2378</v>
      </c>
      <c r="E130" s="33" t="s">
        <v>2369</v>
      </c>
      <c r="F130" s="34">
        <v>4.8168248</v>
      </c>
      <c r="G130" s="34">
        <v>52.438988960000003</v>
      </c>
      <c r="H130" s="34">
        <v>190</v>
      </c>
      <c r="I130" s="33" t="s">
        <v>116</v>
      </c>
      <c r="J130" s="34">
        <v>10331</v>
      </c>
      <c r="K130" s="34">
        <v>65</v>
      </c>
      <c r="L130" s="33" t="s">
        <v>116</v>
      </c>
      <c r="M130" s="33">
        <v>1</v>
      </c>
      <c r="N130" s="37" t="s">
        <v>2379</v>
      </c>
      <c r="O130" s="34">
        <v>960</v>
      </c>
      <c r="P130" s="33"/>
    </row>
    <row r="131" spans="1:16" s="36" customFormat="1" x14ac:dyDescent="0.35">
      <c r="A131" s="33" t="s">
        <v>412</v>
      </c>
      <c r="B131" s="33" t="s">
        <v>413</v>
      </c>
      <c r="C131" s="34">
        <v>2</v>
      </c>
      <c r="D131" s="33" t="s">
        <v>2378</v>
      </c>
      <c r="E131" s="33" t="s">
        <v>2369</v>
      </c>
      <c r="F131" s="34">
        <v>4.8168248</v>
      </c>
      <c r="G131" s="34">
        <v>52.438988960000003</v>
      </c>
      <c r="H131" s="34">
        <v>300</v>
      </c>
      <c r="I131" s="33" t="s">
        <v>116</v>
      </c>
      <c r="J131" s="34">
        <v>10332</v>
      </c>
      <c r="K131" s="34">
        <v>65</v>
      </c>
      <c r="L131" s="33" t="s">
        <v>116</v>
      </c>
      <c r="M131" s="33">
        <v>1</v>
      </c>
      <c r="N131" s="37" t="s">
        <v>2373</v>
      </c>
      <c r="O131" s="34">
        <v>973</v>
      </c>
      <c r="P131" s="33"/>
    </row>
    <row r="132" spans="1:16" s="36" customFormat="1" x14ac:dyDescent="0.35">
      <c r="A132" s="33" t="s">
        <v>418</v>
      </c>
      <c r="B132" s="33" t="s">
        <v>419</v>
      </c>
      <c r="C132" s="34">
        <v>2</v>
      </c>
      <c r="D132" s="33" t="s">
        <v>2374</v>
      </c>
      <c r="E132" s="33" t="s">
        <v>2369</v>
      </c>
      <c r="F132" s="34">
        <v>4.9312699999999996</v>
      </c>
      <c r="G132" s="34">
        <v>52.360959999999999</v>
      </c>
      <c r="H132" s="34">
        <v>140</v>
      </c>
      <c r="I132" s="33" t="s">
        <v>116</v>
      </c>
      <c r="J132" s="34">
        <v>10062</v>
      </c>
      <c r="K132" s="34">
        <v>17.2</v>
      </c>
      <c r="L132" s="33" t="s">
        <v>116</v>
      </c>
      <c r="M132" s="33">
        <v>1</v>
      </c>
      <c r="N132" s="37" t="s">
        <v>2370</v>
      </c>
      <c r="O132" s="34">
        <v>955</v>
      </c>
      <c r="P132" s="33"/>
    </row>
    <row r="133" spans="1:16" s="36" customFormat="1" x14ac:dyDescent="0.35">
      <c r="A133" s="33" t="s">
        <v>418</v>
      </c>
      <c r="B133" s="33" t="s">
        <v>419</v>
      </c>
      <c r="C133" s="34">
        <v>3</v>
      </c>
      <c r="D133" s="33" t="s">
        <v>2374</v>
      </c>
      <c r="E133" s="33" t="s">
        <v>2369</v>
      </c>
      <c r="F133" s="34">
        <v>4.9312699999999996</v>
      </c>
      <c r="G133" s="34">
        <v>52.360959999999999</v>
      </c>
      <c r="H133" s="34">
        <v>210</v>
      </c>
      <c r="I133" s="33" t="s">
        <v>116</v>
      </c>
      <c r="J133" s="34">
        <v>10063</v>
      </c>
      <c r="K133" s="34">
        <v>17.2</v>
      </c>
      <c r="L133" s="33" t="s">
        <v>116</v>
      </c>
      <c r="M133" s="33">
        <v>1</v>
      </c>
      <c r="N133" s="37" t="s">
        <v>2379</v>
      </c>
      <c r="O133" s="34">
        <v>959</v>
      </c>
      <c r="P133" s="33"/>
    </row>
    <row r="134" spans="1:16" s="36" customFormat="1" x14ac:dyDescent="0.35">
      <c r="A134" s="33" t="s">
        <v>418</v>
      </c>
      <c r="B134" s="33" t="s">
        <v>419</v>
      </c>
      <c r="C134" s="34">
        <v>1</v>
      </c>
      <c r="D134" s="33" t="s">
        <v>2374</v>
      </c>
      <c r="E134" s="33" t="s">
        <v>2369</v>
      </c>
      <c r="F134" s="34">
        <v>4.9312699999999996</v>
      </c>
      <c r="G134" s="34">
        <v>52.360959999999999</v>
      </c>
      <c r="H134" s="34">
        <v>0</v>
      </c>
      <c r="I134" s="33" t="s">
        <v>116</v>
      </c>
      <c r="J134" s="34">
        <v>10061</v>
      </c>
      <c r="K134" s="34">
        <v>17.2</v>
      </c>
      <c r="L134" s="33" t="s">
        <v>116</v>
      </c>
      <c r="M134" s="33">
        <v>1</v>
      </c>
      <c r="N134" s="37" t="s">
        <v>2375</v>
      </c>
      <c r="O134" s="34">
        <v>961</v>
      </c>
      <c r="P134" s="33"/>
    </row>
    <row r="135" spans="1:16" s="36" customFormat="1" x14ac:dyDescent="0.35">
      <c r="A135" s="33" t="s">
        <v>424</v>
      </c>
      <c r="B135" s="33" t="s">
        <v>425</v>
      </c>
      <c r="C135" s="34">
        <v>1</v>
      </c>
      <c r="D135" s="33" t="s">
        <v>2374</v>
      </c>
      <c r="E135" s="33" t="s">
        <v>2369</v>
      </c>
      <c r="F135" s="34">
        <v>4.6292049999999998</v>
      </c>
      <c r="G135" s="34">
        <v>52.388758000000003</v>
      </c>
      <c r="H135" s="34">
        <v>0</v>
      </c>
      <c r="I135" s="33" t="s">
        <v>116</v>
      </c>
      <c r="J135" s="34">
        <v>10291</v>
      </c>
      <c r="K135" s="34">
        <v>14.1</v>
      </c>
      <c r="L135" s="33" t="s">
        <v>116</v>
      </c>
      <c r="M135" s="33">
        <v>1</v>
      </c>
      <c r="N135" s="37" t="s">
        <v>2373</v>
      </c>
      <c r="O135" s="34">
        <v>960</v>
      </c>
      <c r="P135" s="33"/>
    </row>
    <row r="136" spans="1:16" s="36" customFormat="1" x14ac:dyDescent="0.35">
      <c r="A136" s="33" t="s">
        <v>424</v>
      </c>
      <c r="B136" s="33" t="s">
        <v>425</v>
      </c>
      <c r="C136" s="34">
        <v>2</v>
      </c>
      <c r="D136" s="33" t="s">
        <v>2374</v>
      </c>
      <c r="E136" s="33" t="s">
        <v>2369</v>
      </c>
      <c r="F136" s="34">
        <v>4.6292049999999998</v>
      </c>
      <c r="G136" s="34">
        <v>52.388758000000003</v>
      </c>
      <c r="H136" s="34">
        <v>90</v>
      </c>
      <c r="I136" s="33" t="s">
        <v>116</v>
      </c>
      <c r="J136" s="34">
        <v>10292</v>
      </c>
      <c r="K136" s="34">
        <v>14.1</v>
      </c>
      <c r="L136" s="33" t="s">
        <v>2380</v>
      </c>
      <c r="M136" s="33">
        <v>2</v>
      </c>
      <c r="N136" s="37" t="s">
        <v>2379</v>
      </c>
      <c r="O136" s="34">
        <v>969</v>
      </c>
      <c r="P136" s="33">
        <v>963</v>
      </c>
    </row>
    <row r="137" spans="1:16" s="36" customFormat="1" x14ac:dyDescent="0.35">
      <c r="A137" s="33" t="s">
        <v>424</v>
      </c>
      <c r="B137" s="33" t="s">
        <v>425</v>
      </c>
      <c r="C137" s="34">
        <v>3</v>
      </c>
      <c r="D137" s="33" t="s">
        <v>2374</v>
      </c>
      <c r="E137" s="33" t="s">
        <v>2369</v>
      </c>
      <c r="F137" s="34">
        <v>4.6292049999999998</v>
      </c>
      <c r="G137" s="34">
        <v>52.388758000000003</v>
      </c>
      <c r="H137" s="34">
        <v>210</v>
      </c>
      <c r="I137" s="33" t="s">
        <v>116</v>
      </c>
      <c r="J137" s="34">
        <v>10292</v>
      </c>
      <c r="K137" s="34">
        <v>14.1</v>
      </c>
      <c r="L137" s="33" t="s">
        <v>2380</v>
      </c>
      <c r="M137" s="33"/>
      <c r="N137" s="37" t="s">
        <v>2379</v>
      </c>
      <c r="O137" s="34">
        <v>969</v>
      </c>
      <c r="P137" s="33">
        <v>963</v>
      </c>
    </row>
    <row r="138" spans="1:16" s="36" customFormat="1" x14ac:dyDescent="0.35">
      <c r="A138" s="33" t="s">
        <v>424</v>
      </c>
      <c r="B138" s="33" t="s">
        <v>425</v>
      </c>
      <c r="C138" s="34">
        <v>4</v>
      </c>
      <c r="D138" s="33" t="s">
        <v>2374</v>
      </c>
      <c r="E138" s="33" t="s">
        <v>2369</v>
      </c>
      <c r="F138" s="34">
        <v>4.6292049999999998</v>
      </c>
      <c r="G138" s="34">
        <v>52.388758000000003</v>
      </c>
      <c r="H138" s="34">
        <v>280</v>
      </c>
      <c r="I138" s="33" t="s">
        <v>116</v>
      </c>
      <c r="J138" s="34">
        <v>10293</v>
      </c>
      <c r="K138" s="34">
        <v>14.1</v>
      </c>
      <c r="L138" s="33" t="s">
        <v>116</v>
      </c>
      <c r="M138" s="33">
        <v>1</v>
      </c>
      <c r="N138" s="37" t="s">
        <v>2371</v>
      </c>
      <c r="O138" s="34">
        <v>967</v>
      </c>
      <c r="P138" s="33"/>
    </row>
    <row r="139" spans="1:16" s="36" customFormat="1" x14ac:dyDescent="0.35">
      <c r="A139" s="33" t="s">
        <v>430</v>
      </c>
      <c r="B139" s="33" t="s">
        <v>257</v>
      </c>
      <c r="C139" s="34">
        <v>1</v>
      </c>
      <c r="D139" s="33" t="s">
        <v>2378</v>
      </c>
      <c r="E139" s="33" t="s">
        <v>2369</v>
      </c>
      <c r="F139" s="34">
        <v>5.1826100000000004</v>
      </c>
      <c r="G139" s="34">
        <v>52.225000000000001</v>
      </c>
      <c r="H139" s="34">
        <v>150</v>
      </c>
      <c r="I139" s="33" t="s">
        <v>116</v>
      </c>
      <c r="J139" s="34">
        <v>11111</v>
      </c>
      <c r="K139" s="34">
        <v>29.5</v>
      </c>
      <c r="L139" s="33" t="s">
        <v>116</v>
      </c>
      <c r="M139" s="33">
        <v>1</v>
      </c>
      <c r="N139" s="37" t="s">
        <v>2372</v>
      </c>
      <c r="O139" s="34">
        <v>967</v>
      </c>
      <c r="P139" s="33"/>
    </row>
    <row r="140" spans="1:16" s="36" customFormat="1" x14ac:dyDescent="0.35">
      <c r="A140" s="33" t="s">
        <v>430</v>
      </c>
      <c r="B140" s="33" t="s">
        <v>257</v>
      </c>
      <c r="C140" s="34">
        <v>2</v>
      </c>
      <c r="D140" s="33" t="s">
        <v>2378</v>
      </c>
      <c r="E140" s="33" t="s">
        <v>2369</v>
      </c>
      <c r="F140" s="34">
        <v>5.1826100000000004</v>
      </c>
      <c r="G140" s="34">
        <v>52.225000000000001</v>
      </c>
      <c r="H140" s="34">
        <v>350</v>
      </c>
      <c r="I140" s="33" t="s">
        <v>116</v>
      </c>
      <c r="J140" s="34">
        <v>11112</v>
      </c>
      <c r="K140" s="34">
        <v>29.5</v>
      </c>
      <c r="L140" s="33" t="s">
        <v>116</v>
      </c>
      <c r="M140" s="33">
        <v>2</v>
      </c>
      <c r="N140" s="37" t="s">
        <v>2375</v>
      </c>
      <c r="O140" s="34">
        <v>971</v>
      </c>
      <c r="P140" s="33">
        <v>969</v>
      </c>
    </row>
    <row r="141" spans="1:16" s="36" customFormat="1" x14ac:dyDescent="0.35">
      <c r="A141" s="33" t="s">
        <v>435</v>
      </c>
      <c r="B141" s="33" t="s">
        <v>436</v>
      </c>
      <c r="C141" s="34">
        <v>2</v>
      </c>
      <c r="D141" s="33" t="s">
        <v>2368</v>
      </c>
      <c r="E141" s="33" t="s">
        <v>2369</v>
      </c>
      <c r="F141" s="34">
        <v>4.9899690000000003</v>
      </c>
      <c r="G141" s="34">
        <v>52.177335999999997</v>
      </c>
      <c r="H141" s="34">
        <v>160</v>
      </c>
      <c r="I141" s="33" t="s">
        <v>116</v>
      </c>
      <c r="J141" s="34">
        <v>11291</v>
      </c>
      <c r="K141" s="34">
        <v>26.5</v>
      </c>
      <c r="L141" s="33" t="s">
        <v>2380</v>
      </c>
      <c r="M141" s="33"/>
      <c r="N141" s="37" t="s">
        <v>2370</v>
      </c>
      <c r="O141" s="34">
        <v>955</v>
      </c>
      <c r="P141" s="33">
        <v>973</v>
      </c>
    </row>
    <row r="142" spans="1:16" s="36" customFormat="1" x14ac:dyDescent="0.35">
      <c r="A142" s="33" t="s">
        <v>435</v>
      </c>
      <c r="B142" s="33" t="s">
        <v>436</v>
      </c>
      <c r="C142" s="34">
        <v>1</v>
      </c>
      <c r="D142" s="33" t="s">
        <v>2368</v>
      </c>
      <c r="E142" s="33" t="s">
        <v>2369</v>
      </c>
      <c r="F142" s="34">
        <v>4.9899690000000003</v>
      </c>
      <c r="G142" s="34">
        <v>52.177335999999997</v>
      </c>
      <c r="H142" s="34">
        <v>20</v>
      </c>
      <c r="I142" s="33" t="s">
        <v>116</v>
      </c>
      <c r="J142" s="34">
        <v>11291</v>
      </c>
      <c r="K142" s="34">
        <v>26.5</v>
      </c>
      <c r="L142" s="33" t="s">
        <v>2380</v>
      </c>
      <c r="M142" s="33">
        <v>2</v>
      </c>
      <c r="N142" s="37" t="s">
        <v>2370</v>
      </c>
      <c r="O142" s="34">
        <v>955</v>
      </c>
      <c r="P142" s="33">
        <v>973</v>
      </c>
    </row>
    <row r="143" spans="1:16" s="36" customFormat="1" x14ac:dyDescent="0.35">
      <c r="A143" s="33" t="s">
        <v>441</v>
      </c>
      <c r="B143" s="33" t="s">
        <v>442</v>
      </c>
      <c r="C143" s="34">
        <v>2</v>
      </c>
      <c r="D143" s="33" t="s">
        <v>2378</v>
      </c>
      <c r="E143" s="33" t="s">
        <v>2369</v>
      </c>
      <c r="F143" s="34">
        <v>5.1101599999999996</v>
      </c>
      <c r="G143" s="34">
        <v>52.089599999999997</v>
      </c>
      <c r="H143" s="34">
        <v>325</v>
      </c>
      <c r="I143" s="33" t="s">
        <v>116</v>
      </c>
      <c r="J143" s="34">
        <v>11351</v>
      </c>
      <c r="K143" s="34">
        <v>14.5</v>
      </c>
      <c r="L143" s="33" t="s">
        <v>2380</v>
      </c>
      <c r="M143" s="33"/>
      <c r="N143" s="37" t="s">
        <v>2379</v>
      </c>
      <c r="O143" s="34">
        <v>958</v>
      </c>
      <c r="P143" s="33">
        <v>965</v>
      </c>
    </row>
    <row r="144" spans="1:16" s="36" customFormat="1" x14ac:dyDescent="0.35">
      <c r="A144" s="33" t="s">
        <v>441</v>
      </c>
      <c r="B144" s="33" t="s">
        <v>442</v>
      </c>
      <c r="C144" s="34">
        <v>1</v>
      </c>
      <c r="D144" s="33" t="s">
        <v>2378</v>
      </c>
      <c r="E144" s="33" t="s">
        <v>2369</v>
      </c>
      <c r="F144" s="34">
        <v>5.1101599999999996</v>
      </c>
      <c r="G144" s="34">
        <v>52.089599999999997</v>
      </c>
      <c r="H144" s="34">
        <v>325</v>
      </c>
      <c r="I144" s="33" t="s">
        <v>116</v>
      </c>
      <c r="J144" s="34">
        <v>11351</v>
      </c>
      <c r="K144" s="34">
        <v>14.5</v>
      </c>
      <c r="L144" s="33" t="s">
        <v>2380</v>
      </c>
      <c r="M144" s="33">
        <v>2</v>
      </c>
      <c r="N144" s="37" t="s">
        <v>2379</v>
      </c>
      <c r="O144" s="34">
        <v>958</v>
      </c>
      <c r="P144" s="33">
        <v>965</v>
      </c>
    </row>
    <row r="145" spans="1:16" s="36" customFormat="1" x14ac:dyDescent="0.35">
      <c r="A145" s="33" t="s">
        <v>448</v>
      </c>
      <c r="B145" s="33" t="s">
        <v>2335</v>
      </c>
      <c r="C145" s="34">
        <v>1</v>
      </c>
      <c r="D145" s="33" t="s">
        <v>2389</v>
      </c>
      <c r="E145" s="33" t="s">
        <v>2369</v>
      </c>
      <c r="F145" s="34">
        <v>5.1101599999999996</v>
      </c>
      <c r="G145" s="34">
        <v>52.089599999999997</v>
      </c>
      <c r="H145" s="34">
        <v>0</v>
      </c>
      <c r="I145" s="33" t="s">
        <v>116</v>
      </c>
      <c r="J145" s="34">
        <v>11372</v>
      </c>
      <c r="K145" s="34">
        <v>6</v>
      </c>
      <c r="L145" s="33" t="s">
        <v>116</v>
      </c>
      <c r="M145" s="33">
        <v>3</v>
      </c>
      <c r="N145" s="37" t="s">
        <v>2377</v>
      </c>
      <c r="O145" s="34">
        <v>969</v>
      </c>
      <c r="P145" s="38" t="s">
        <v>2390</v>
      </c>
    </row>
    <row r="146" spans="1:16" s="36" customFormat="1" x14ac:dyDescent="0.35">
      <c r="A146" s="33" t="s">
        <v>448</v>
      </c>
      <c r="B146" s="33" t="s">
        <v>2335</v>
      </c>
      <c r="C146" s="34">
        <v>2</v>
      </c>
      <c r="D146" s="33" t="s">
        <v>2389</v>
      </c>
      <c r="E146" s="33" t="s">
        <v>2369</v>
      </c>
      <c r="F146" s="34">
        <v>5.1101599999999996</v>
      </c>
      <c r="G146" s="34">
        <v>52.089599999999997</v>
      </c>
      <c r="H146" s="34">
        <v>0</v>
      </c>
      <c r="I146" s="33" t="s">
        <v>116</v>
      </c>
      <c r="J146" s="34">
        <v>11372</v>
      </c>
      <c r="K146" s="34">
        <v>6</v>
      </c>
      <c r="L146" s="33" t="s">
        <v>116</v>
      </c>
      <c r="M146" s="33"/>
      <c r="N146" s="37" t="s">
        <v>2377</v>
      </c>
      <c r="O146" s="34">
        <v>969</v>
      </c>
      <c r="P146" s="38" t="s">
        <v>2390</v>
      </c>
    </row>
    <row r="147" spans="1:16" s="36" customFormat="1" x14ac:dyDescent="0.35">
      <c r="A147" s="33" t="s">
        <v>448</v>
      </c>
      <c r="B147" s="33" t="s">
        <v>2335</v>
      </c>
      <c r="C147" s="34">
        <v>3</v>
      </c>
      <c r="D147" s="33" t="s">
        <v>2389</v>
      </c>
      <c r="E147" s="33" t="s">
        <v>2369</v>
      </c>
      <c r="F147" s="34">
        <v>5.1101599999999996</v>
      </c>
      <c r="G147" s="34">
        <v>52.089599999999997</v>
      </c>
      <c r="H147" s="34">
        <v>0</v>
      </c>
      <c r="I147" s="33" t="s">
        <v>116</v>
      </c>
      <c r="J147" s="34">
        <v>11372</v>
      </c>
      <c r="K147" s="34">
        <v>6</v>
      </c>
      <c r="L147" s="33" t="s">
        <v>116</v>
      </c>
      <c r="M147" s="33"/>
      <c r="N147" s="37" t="s">
        <v>2377</v>
      </c>
      <c r="O147" s="34">
        <v>969</v>
      </c>
      <c r="P147" s="38" t="s">
        <v>2390</v>
      </c>
    </row>
    <row r="148" spans="1:16" s="36" customFormat="1" x14ac:dyDescent="0.35">
      <c r="A148" s="33" t="s">
        <v>448</v>
      </c>
      <c r="B148" s="33" t="s">
        <v>2335</v>
      </c>
      <c r="C148" s="34">
        <v>4</v>
      </c>
      <c r="D148" s="33" t="s">
        <v>2389</v>
      </c>
      <c r="E148" s="33" t="s">
        <v>2369</v>
      </c>
      <c r="F148" s="34">
        <v>5.1101599999999996</v>
      </c>
      <c r="G148" s="34">
        <v>52.089599999999997</v>
      </c>
      <c r="H148" s="34">
        <v>145</v>
      </c>
      <c r="I148" s="33" t="s">
        <v>116</v>
      </c>
      <c r="J148" s="34">
        <v>11371</v>
      </c>
      <c r="K148" s="34">
        <v>14.5</v>
      </c>
      <c r="L148" s="33" t="s">
        <v>2380</v>
      </c>
      <c r="M148" s="33">
        <v>2</v>
      </c>
      <c r="N148" s="37" t="s">
        <v>2375</v>
      </c>
      <c r="O148" s="34">
        <v>961</v>
      </c>
      <c r="P148" s="33">
        <v>967</v>
      </c>
    </row>
    <row r="149" spans="1:16" s="36" customFormat="1" x14ac:dyDescent="0.35">
      <c r="A149" s="33" t="s">
        <v>448</v>
      </c>
      <c r="B149" s="33" t="s">
        <v>2335</v>
      </c>
      <c r="C149" s="34">
        <v>5</v>
      </c>
      <c r="D149" s="33" t="s">
        <v>2389</v>
      </c>
      <c r="E149" s="33" t="s">
        <v>2369</v>
      </c>
      <c r="F149" s="34">
        <v>5.1101599999999996</v>
      </c>
      <c r="G149" s="34">
        <v>52.089599999999997</v>
      </c>
      <c r="H149" s="34">
        <v>145</v>
      </c>
      <c r="I149" s="33" t="s">
        <v>116</v>
      </c>
      <c r="J149" s="34">
        <v>11371</v>
      </c>
      <c r="K149" s="34">
        <v>14.5</v>
      </c>
      <c r="L149" s="33" t="s">
        <v>2380</v>
      </c>
      <c r="M149" s="33"/>
      <c r="N149" s="37" t="s">
        <v>2375</v>
      </c>
      <c r="O149" s="34">
        <v>961</v>
      </c>
      <c r="P149" s="33">
        <v>967</v>
      </c>
    </row>
    <row r="150" spans="1:16" s="36" customFormat="1" x14ac:dyDescent="0.35">
      <c r="A150" s="33" t="s">
        <v>452</v>
      </c>
      <c r="B150" s="33" t="s">
        <v>453</v>
      </c>
      <c r="C150" s="34">
        <v>1</v>
      </c>
      <c r="D150" s="33" t="s">
        <v>2368</v>
      </c>
      <c r="E150" s="33" t="s">
        <v>2369</v>
      </c>
      <c r="F150" s="34">
        <v>4.9459499999999998</v>
      </c>
      <c r="G150" s="34">
        <v>52.108199999999997</v>
      </c>
      <c r="H150" s="34">
        <v>35</v>
      </c>
      <c r="I150" s="33" t="s">
        <v>116</v>
      </c>
      <c r="J150" s="34">
        <v>11011</v>
      </c>
      <c r="K150" s="34">
        <v>36.4</v>
      </c>
      <c r="L150" s="33" t="s">
        <v>2380</v>
      </c>
      <c r="M150" s="33">
        <v>2</v>
      </c>
      <c r="N150" s="37" t="s">
        <v>2377</v>
      </c>
      <c r="O150" s="34">
        <v>957</v>
      </c>
      <c r="P150" s="33">
        <v>964</v>
      </c>
    </row>
    <row r="151" spans="1:16" s="36" customFormat="1" x14ac:dyDescent="0.35">
      <c r="A151" s="33" t="s">
        <v>452</v>
      </c>
      <c r="B151" s="33" t="s">
        <v>453</v>
      </c>
      <c r="C151" s="34">
        <v>2</v>
      </c>
      <c r="D151" s="33" t="s">
        <v>2368</v>
      </c>
      <c r="E151" s="33" t="s">
        <v>2369</v>
      </c>
      <c r="F151" s="34">
        <v>4.9459499999999998</v>
      </c>
      <c r="G151" s="34">
        <v>52.108199999999997</v>
      </c>
      <c r="H151" s="34">
        <v>95</v>
      </c>
      <c r="I151" s="33" t="s">
        <v>116</v>
      </c>
      <c r="J151" s="34">
        <v>11012</v>
      </c>
      <c r="K151" s="34">
        <v>36.4</v>
      </c>
      <c r="L151" s="33" t="s">
        <v>116</v>
      </c>
      <c r="M151" s="33">
        <v>1</v>
      </c>
      <c r="N151" s="37" t="s">
        <v>2377</v>
      </c>
      <c r="O151" s="34">
        <v>972</v>
      </c>
      <c r="P151" s="33"/>
    </row>
    <row r="152" spans="1:16" s="36" customFormat="1" x14ac:dyDescent="0.35">
      <c r="A152" s="33" t="s">
        <v>452</v>
      </c>
      <c r="B152" s="33" t="s">
        <v>453</v>
      </c>
      <c r="C152" s="34">
        <v>3</v>
      </c>
      <c r="D152" s="33" t="s">
        <v>2368</v>
      </c>
      <c r="E152" s="33" t="s">
        <v>2369</v>
      </c>
      <c r="F152" s="34">
        <v>4.9459499999999998</v>
      </c>
      <c r="G152" s="34">
        <v>52.108199999999997</v>
      </c>
      <c r="H152" s="34">
        <v>230</v>
      </c>
      <c r="I152" s="33" t="s">
        <v>116</v>
      </c>
      <c r="J152" s="34">
        <v>11011</v>
      </c>
      <c r="K152" s="34">
        <v>48.6</v>
      </c>
      <c r="L152" s="33" t="s">
        <v>2380</v>
      </c>
      <c r="M152" s="33"/>
      <c r="N152" s="37" t="s">
        <v>2377</v>
      </c>
      <c r="O152" s="34">
        <v>957</v>
      </c>
      <c r="P152" s="33">
        <v>964</v>
      </c>
    </row>
    <row r="153" spans="1:16" s="36" customFormat="1" x14ac:dyDescent="0.35">
      <c r="A153" s="33" t="s">
        <v>459</v>
      </c>
      <c r="B153" s="33" t="s">
        <v>460</v>
      </c>
      <c r="C153" s="34">
        <v>2</v>
      </c>
      <c r="D153" s="33" t="s">
        <v>2368</v>
      </c>
      <c r="E153" s="33" t="s">
        <v>2369</v>
      </c>
      <c r="F153" s="34">
        <v>4.9544699999999997</v>
      </c>
      <c r="G153" s="34">
        <v>52.328049999999998</v>
      </c>
      <c r="H153" s="34">
        <v>90</v>
      </c>
      <c r="I153" s="33" t="s">
        <v>116</v>
      </c>
      <c r="J153" s="34">
        <v>11281</v>
      </c>
      <c r="K153" s="34">
        <v>37.4</v>
      </c>
      <c r="L153" s="33" t="s">
        <v>2380</v>
      </c>
      <c r="M153" s="33"/>
      <c r="N153" s="37" t="s">
        <v>2375</v>
      </c>
      <c r="O153" s="34">
        <v>972</v>
      </c>
      <c r="P153" s="33"/>
    </row>
    <row r="154" spans="1:16" s="36" customFormat="1" x14ac:dyDescent="0.35">
      <c r="A154" s="33" t="s">
        <v>459</v>
      </c>
      <c r="B154" s="33" t="s">
        <v>460</v>
      </c>
      <c r="C154" s="34">
        <v>3</v>
      </c>
      <c r="D154" s="33" t="s">
        <v>2368</v>
      </c>
      <c r="E154" s="33" t="s">
        <v>2369</v>
      </c>
      <c r="F154" s="34">
        <v>4.9544699999999997</v>
      </c>
      <c r="G154" s="34">
        <v>52.328049999999998</v>
      </c>
      <c r="H154" s="34">
        <v>170</v>
      </c>
      <c r="I154" s="33" t="s">
        <v>116</v>
      </c>
      <c r="J154" s="34">
        <v>11282</v>
      </c>
      <c r="K154" s="34">
        <v>35</v>
      </c>
      <c r="L154" s="33" t="s">
        <v>2380</v>
      </c>
      <c r="M154" s="33">
        <v>2</v>
      </c>
      <c r="N154" s="37" t="s">
        <v>2377</v>
      </c>
      <c r="O154" s="34">
        <v>961</v>
      </c>
      <c r="P154" s="33">
        <v>970</v>
      </c>
    </row>
    <row r="155" spans="1:16" s="36" customFormat="1" x14ac:dyDescent="0.35">
      <c r="A155" s="33" t="s">
        <v>459</v>
      </c>
      <c r="B155" s="33" t="s">
        <v>460</v>
      </c>
      <c r="C155" s="34">
        <v>1</v>
      </c>
      <c r="D155" s="33" t="s">
        <v>2368</v>
      </c>
      <c r="E155" s="33" t="s">
        <v>2369</v>
      </c>
      <c r="F155" s="34">
        <v>4.9544699999999997</v>
      </c>
      <c r="G155" s="34">
        <v>52.328049999999998</v>
      </c>
      <c r="H155" s="34">
        <v>30</v>
      </c>
      <c r="I155" s="33" t="s">
        <v>116</v>
      </c>
      <c r="J155" s="34">
        <v>11281</v>
      </c>
      <c r="K155" s="34">
        <v>37.4</v>
      </c>
      <c r="L155" s="33" t="s">
        <v>2380</v>
      </c>
      <c r="M155" s="33">
        <v>1</v>
      </c>
      <c r="N155" s="37" t="s">
        <v>2375</v>
      </c>
      <c r="O155" s="34">
        <v>972</v>
      </c>
      <c r="P155" s="33"/>
    </row>
    <row r="156" spans="1:16" s="36" customFormat="1" x14ac:dyDescent="0.35">
      <c r="A156" s="33" t="s">
        <v>459</v>
      </c>
      <c r="B156" s="33" t="s">
        <v>460</v>
      </c>
      <c r="C156" s="34">
        <v>4</v>
      </c>
      <c r="D156" s="33" t="s">
        <v>2368</v>
      </c>
      <c r="E156" s="33" t="s">
        <v>2369</v>
      </c>
      <c r="F156" s="34">
        <v>4.9544699999999997</v>
      </c>
      <c r="G156" s="34">
        <v>52.328049999999998</v>
      </c>
      <c r="H156" s="34">
        <v>250</v>
      </c>
      <c r="I156" s="33" t="s">
        <v>116</v>
      </c>
      <c r="J156" s="34">
        <v>11282</v>
      </c>
      <c r="K156" s="34">
        <v>35</v>
      </c>
      <c r="L156" s="33" t="s">
        <v>2380</v>
      </c>
      <c r="M156" s="33"/>
      <c r="N156" s="37" t="s">
        <v>2377</v>
      </c>
      <c r="O156" s="34">
        <v>961</v>
      </c>
      <c r="P156" s="33">
        <v>970</v>
      </c>
    </row>
    <row r="157" spans="1:16" s="36" customFormat="1" x14ac:dyDescent="0.35">
      <c r="A157" s="33" t="s">
        <v>2336</v>
      </c>
      <c r="B157" s="33" t="s">
        <v>467</v>
      </c>
      <c r="C157" s="34">
        <v>1</v>
      </c>
      <c r="D157" s="33" t="s">
        <v>2381</v>
      </c>
      <c r="E157" s="33" t="s">
        <v>2369</v>
      </c>
      <c r="F157" s="34">
        <v>5.1390760000000002</v>
      </c>
      <c r="G157" s="34">
        <v>52.112735999999998</v>
      </c>
      <c r="H157" s="34">
        <v>20</v>
      </c>
      <c r="I157" s="33" t="s">
        <v>116</v>
      </c>
      <c r="J157" s="34">
        <v>11081</v>
      </c>
      <c r="K157" s="34">
        <v>37.4</v>
      </c>
      <c r="L157" s="33" t="s">
        <v>2391</v>
      </c>
      <c r="M157" s="33">
        <v>1</v>
      </c>
      <c r="N157" s="37" t="s">
        <v>2370</v>
      </c>
      <c r="O157" s="34">
        <v>959</v>
      </c>
      <c r="P157" s="33"/>
    </row>
    <row r="158" spans="1:16" s="36" customFormat="1" x14ac:dyDescent="0.35">
      <c r="A158" s="33" t="s">
        <v>2336</v>
      </c>
      <c r="B158" s="33" t="s">
        <v>467</v>
      </c>
      <c r="C158" s="34">
        <v>2</v>
      </c>
      <c r="D158" s="33" t="s">
        <v>2381</v>
      </c>
      <c r="E158" s="33" t="s">
        <v>2369</v>
      </c>
      <c r="F158" s="34">
        <v>5.1390760000000002</v>
      </c>
      <c r="G158" s="34">
        <v>52.112735999999998</v>
      </c>
      <c r="H158" s="34">
        <v>65</v>
      </c>
      <c r="I158" s="33" t="s">
        <v>116</v>
      </c>
      <c r="J158" s="34">
        <v>11082</v>
      </c>
      <c r="K158" s="34">
        <v>37.4</v>
      </c>
      <c r="L158" s="33" t="s">
        <v>116</v>
      </c>
      <c r="M158" s="33">
        <v>1</v>
      </c>
      <c r="N158" s="37" t="s">
        <v>2371</v>
      </c>
      <c r="O158" s="34">
        <v>961</v>
      </c>
      <c r="P158" s="33"/>
    </row>
    <row r="159" spans="1:16" s="36" customFormat="1" x14ac:dyDescent="0.35">
      <c r="A159" s="33" t="s">
        <v>2336</v>
      </c>
      <c r="B159" s="33" t="s">
        <v>467</v>
      </c>
      <c r="C159" s="34">
        <v>3</v>
      </c>
      <c r="D159" s="33" t="s">
        <v>2381</v>
      </c>
      <c r="E159" s="33" t="s">
        <v>2369</v>
      </c>
      <c r="F159" s="34">
        <v>5.1390760000000002</v>
      </c>
      <c r="G159" s="34">
        <v>52.112735999999998</v>
      </c>
      <c r="H159" s="34">
        <v>185</v>
      </c>
      <c r="I159" s="33" t="s">
        <v>116</v>
      </c>
      <c r="J159" s="34">
        <v>11081</v>
      </c>
      <c r="K159" s="34">
        <v>37.4</v>
      </c>
      <c r="L159" s="33" t="s">
        <v>2391</v>
      </c>
      <c r="M159" s="33"/>
      <c r="N159" s="37" t="s">
        <v>2370</v>
      </c>
      <c r="O159" s="34">
        <v>959</v>
      </c>
      <c r="P159" s="33"/>
    </row>
    <row r="160" spans="1:16" s="36" customFormat="1" x14ac:dyDescent="0.35">
      <c r="A160" s="33" t="s">
        <v>2337</v>
      </c>
      <c r="B160" s="33" t="s">
        <v>473</v>
      </c>
      <c r="C160" s="34">
        <v>1</v>
      </c>
      <c r="D160" s="33" t="s">
        <v>2368</v>
      </c>
      <c r="E160" s="33" t="s">
        <v>2369</v>
      </c>
      <c r="F160" s="34">
        <v>5.1398999999999999</v>
      </c>
      <c r="G160" s="34">
        <v>52.070500000000003</v>
      </c>
      <c r="H160" s="34">
        <v>115</v>
      </c>
      <c r="I160" s="33" t="s">
        <v>116</v>
      </c>
      <c r="J160" s="34">
        <v>11051</v>
      </c>
      <c r="K160" s="34">
        <v>30.75</v>
      </c>
      <c r="L160" s="33" t="s">
        <v>2380</v>
      </c>
      <c r="M160" s="33">
        <v>1</v>
      </c>
      <c r="N160" s="37" t="s">
        <v>2373</v>
      </c>
      <c r="O160" s="34">
        <v>956</v>
      </c>
      <c r="P160" s="33"/>
    </row>
    <row r="161" spans="1:16" s="36" customFormat="1" x14ac:dyDescent="0.35">
      <c r="A161" s="33" t="s">
        <v>2337</v>
      </c>
      <c r="B161" s="33" t="s">
        <v>473</v>
      </c>
      <c r="C161" s="34">
        <v>2</v>
      </c>
      <c r="D161" s="33" t="s">
        <v>2368</v>
      </c>
      <c r="E161" s="33" t="s">
        <v>2369</v>
      </c>
      <c r="F161" s="34">
        <v>5.1398999999999999</v>
      </c>
      <c r="G161" s="34">
        <v>52.070500000000003</v>
      </c>
      <c r="H161" s="34">
        <v>150</v>
      </c>
      <c r="I161" s="33" t="s">
        <v>116</v>
      </c>
      <c r="J161" s="34">
        <v>11052</v>
      </c>
      <c r="K161" s="34">
        <v>30.75</v>
      </c>
      <c r="L161" s="33" t="s">
        <v>116</v>
      </c>
      <c r="M161" s="33">
        <v>1</v>
      </c>
      <c r="N161" s="37" t="s">
        <v>2370</v>
      </c>
      <c r="O161" s="34">
        <v>971</v>
      </c>
      <c r="P161" s="33"/>
    </row>
    <row r="162" spans="1:16" s="36" customFormat="1" x14ac:dyDescent="0.35">
      <c r="A162" s="33" t="s">
        <v>2337</v>
      </c>
      <c r="B162" s="33" t="s">
        <v>473</v>
      </c>
      <c r="C162" s="34">
        <v>3</v>
      </c>
      <c r="D162" s="33" t="s">
        <v>2368</v>
      </c>
      <c r="E162" s="33" t="s">
        <v>2369</v>
      </c>
      <c r="F162" s="34">
        <v>5.1398999999999999</v>
      </c>
      <c r="G162" s="34">
        <v>52.070500000000003</v>
      </c>
      <c r="H162" s="34">
        <v>310</v>
      </c>
      <c r="I162" s="33" t="s">
        <v>116</v>
      </c>
      <c r="J162" s="34">
        <v>11051</v>
      </c>
      <c r="K162" s="34">
        <v>30.75</v>
      </c>
      <c r="L162" s="33" t="s">
        <v>2380</v>
      </c>
      <c r="M162" s="33"/>
      <c r="N162" s="37" t="s">
        <v>2373</v>
      </c>
      <c r="O162" s="34">
        <v>956</v>
      </c>
      <c r="P162" s="33"/>
    </row>
    <row r="163" spans="1:16" s="36" customFormat="1" x14ac:dyDescent="0.35">
      <c r="A163" s="33" t="s">
        <v>479</v>
      </c>
      <c r="B163" s="33" t="s">
        <v>480</v>
      </c>
      <c r="C163" s="34">
        <v>1</v>
      </c>
      <c r="D163" s="33" t="s">
        <v>2378</v>
      </c>
      <c r="E163" s="33" t="s">
        <v>2369</v>
      </c>
      <c r="F163" s="34">
        <v>4.8956200000000001</v>
      </c>
      <c r="G163" s="34">
        <v>52.381439999999998</v>
      </c>
      <c r="H163" s="34">
        <v>120</v>
      </c>
      <c r="I163" s="33" t="s">
        <v>116</v>
      </c>
      <c r="J163" s="34">
        <v>10071</v>
      </c>
      <c r="K163" s="34">
        <v>56.6</v>
      </c>
      <c r="L163" s="33" t="s">
        <v>116</v>
      </c>
      <c r="M163" s="33">
        <v>1</v>
      </c>
      <c r="N163" s="37" t="s">
        <v>2375</v>
      </c>
      <c r="O163" s="34">
        <v>973</v>
      </c>
      <c r="P163" s="33"/>
    </row>
    <row r="164" spans="1:16" s="36" customFormat="1" x14ac:dyDescent="0.35">
      <c r="A164" s="33" t="s">
        <v>479</v>
      </c>
      <c r="B164" s="33" t="s">
        <v>480</v>
      </c>
      <c r="C164" s="34">
        <v>2</v>
      </c>
      <c r="D164" s="33" t="s">
        <v>2378</v>
      </c>
      <c r="E164" s="33" t="s">
        <v>2369</v>
      </c>
      <c r="F164" s="34">
        <v>4.8956200000000001</v>
      </c>
      <c r="G164" s="34">
        <v>52.381439999999998</v>
      </c>
      <c r="H164" s="34">
        <v>300</v>
      </c>
      <c r="I164" s="33" t="s">
        <v>116</v>
      </c>
      <c r="J164" s="34">
        <v>10072</v>
      </c>
      <c r="K164" s="34">
        <v>56.6</v>
      </c>
      <c r="L164" s="33" t="s">
        <v>116</v>
      </c>
      <c r="M164" s="33">
        <v>1</v>
      </c>
      <c r="N164" s="37" t="s">
        <v>2376</v>
      </c>
      <c r="O164" s="34">
        <v>955</v>
      </c>
      <c r="P164" s="33"/>
    </row>
    <row r="165" spans="1:16" s="36" customFormat="1" x14ac:dyDescent="0.35">
      <c r="A165" s="33" t="s">
        <v>485</v>
      </c>
      <c r="B165" s="33" t="s">
        <v>486</v>
      </c>
      <c r="C165" s="34">
        <v>2</v>
      </c>
      <c r="D165" s="33" t="s">
        <v>2383</v>
      </c>
      <c r="E165" s="33" t="s">
        <v>2369</v>
      </c>
      <c r="F165" s="34">
        <v>4.9008226300000004</v>
      </c>
      <c r="G165" s="34">
        <v>52.379204960000003</v>
      </c>
      <c r="H165" s="34">
        <v>0</v>
      </c>
      <c r="I165" s="33" t="s">
        <v>116</v>
      </c>
      <c r="J165" s="34">
        <v>41432</v>
      </c>
      <c r="K165" s="34">
        <v>10</v>
      </c>
      <c r="L165" s="33" t="s">
        <v>116</v>
      </c>
      <c r="M165" s="33">
        <v>3</v>
      </c>
      <c r="N165" s="37" t="s">
        <v>2379</v>
      </c>
      <c r="O165" s="34">
        <v>965</v>
      </c>
      <c r="P165" s="33" t="s">
        <v>2392</v>
      </c>
    </row>
    <row r="166" spans="1:16" s="36" customFormat="1" x14ac:dyDescent="0.35">
      <c r="A166" s="33" t="s">
        <v>485</v>
      </c>
      <c r="B166" s="33" t="s">
        <v>486</v>
      </c>
      <c r="C166" s="34">
        <v>1</v>
      </c>
      <c r="D166" s="33" t="s">
        <v>2383</v>
      </c>
      <c r="E166" s="33" t="s">
        <v>2369</v>
      </c>
      <c r="F166" s="34">
        <v>4.9008226300000004</v>
      </c>
      <c r="G166" s="34">
        <v>52.379204960000003</v>
      </c>
      <c r="H166" s="34">
        <v>0</v>
      </c>
      <c r="I166" s="33" t="s">
        <v>116</v>
      </c>
      <c r="J166" s="34">
        <v>41431</v>
      </c>
      <c r="K166" s="34">
        <v>10</v>
      </c>
      <c r="L166" s="33" t="s">
        <v>116</v>
      </c>
      <c r="M166" s="33">
        <v>4</v>
      </c>
      <c r="N166" s="37" t="s">
        <v>2373</v>
      </c>
      <c r="O166" s="34">
        <v>959</v>
      </c>
      <c r="P166" s="33" t="s">
        <v>2393</v>
      </c>
    </row>
    <row r="167" spans="1:16" s="36" customFormat="1" x14ac:dyDescent="0.35">
      <c r="A167" s="33" t="s">
        <v>490</v>
      </c>
      <c r="B167" s="33" t="s">
        <v>491</v>
      </c>
      <c r="C167" s="34">
        <v>2</v>
      </c>
      <c r="D167" s="33" t="s">
        <v>2374</v>
      </c>
      <c r="E167" s="33" t="s">
        <v>2369</v>
      </c>
      <c r="F167" s="34">
        <v>6.1370380000000004</v>
      </c>
      <c r="G167" s="34">
        <v>51.901909000000003</v>
      </c>
      <c r="H167" s="34">
        <v>305</v>
      </c>
      <c r="I167" s="33" t="s">
        <v>116</v>
      </c>
      <c r="J167" s="34">
        <v>20011</v>
      </c>
      <c r="K167" s="34">
        <v>20</v>
      </c>
      <c r="L167" s="33" t="s">
        <v>2380</v>
      </c>
      <c r="M167" s="33"/>
      <c r="N167" s="37" t="s">
        <v>2375</v>
      </c>
      <c r="O167" s="34">
        <v>961</v>
      </c>
      <c r="P167" s="33"/>
    </row>
    <row r="168" spans="1:16" s="36" customFormat="1" x14ac:dyDescent="0.35">
      <c r="A168" s="33" t="s">
        <v>490</v>
      </c>
      <c r="B168" s="33" t="s">
        <v>491</v>
      </c>
      <c r="C168" s="34">
        <v>1</v>
      </c>
      <c r="D168" s="33" t="s">
        <v>2374</v>
      </c>
      <c r="E168" s="33" t="s">
        <v>2369</v>
      </c>
      <c r="F168" s="34">
        <v>6.1370380000000004</v>
      </c>
      <c r="G168" s="34">
        <v>51.901909000000003</v>
      </c>
      <c r="H168" s="34">
        <v>150</v>
      </c>
      <c r="I168" s="33" t="s">
        <v>116</v>
      </c>
      <c r="J168" s="34">
        <v>20011</v>
      </c>
      <c r="K168" s="34">
        <v>24</v>
      </c>
      <c r="L168" s="33" t="s">
        <v>2380</v>
      </c>
      <c r="M168" s="33">
        <v>1</v>
      </c>
      <c r="N168" s="37" t="s">
        <v>2375</v>
      </c>
      <c r="O168" s="34">
        <v>961</v>
      </c>
      <c r="P168" s="33"/>
    </row>
    <row r="169" spans="1:16" s="36" customFormat="1" x14ac:dyDescent="0.35">
      <c r="A169" s="33" t="s">
        <v>496</v>
      </c>
      <c r="B169" s="33" t="s">
        <v>497</v>
      </c>
      <c r="C169" s="34">
        <v>1</v>
      </c>
      <c r="D169" s="33" t="s">
        <v>2368</v>
      </c>
      <c r="E169" s="33" t="s">
        <v>2369</v>
      </c>
      <c r="F169" s="34">
        <v>5.9987820000000003</v>
      </c>
      <c r="G169" s="34">
        <v>51.924542000000002</v>
      </c>
      <c r="H169" s="34">
        <v>85</v>
      </c>
      <c r="I169" s="33" t="s">
        <v>116</v>
      </c>
      <c r="J169" s="34">
        <v>20031</v>
      </c>
      <c r="K169" s="34">
        <v>29</v>
      </c>
      <c r="L169" s="33" t="s">
        <v>2380</v>
      </c>
      <c r="M169" s="33">
        <v>1</v>
      </c>
      <c r="N169" s="37" t="s">
        <v>2379</v>
      </c>
      <c r="O169" s="34">
        <v>964</v>
      </c>
      <c r="P169" s="33"/>
    </row>
    <row r="170" spans="1:16" s="36" customFormat="1" x14ac:dyDescent="0.35">
      <c r="A170" s="33" t="s">
        <v>496</v>
      </c>
      <c r="B170" s="33" t="s">
        <v>497</v>
      </c>
      <c r="C170" s="34">
        <v>2</v>
      </c>
      <c r="D170" s="33" t="s">
        <v>2368</v>
      </c>
      <c r="E170" s="33" t="s">
        <v>2369</v>
      </c>
      <c r="F170" s="34">
        <v>5.9987820000000003</v>
      </c>
      <c r="G170" s="34">
        <v>51.924542000000002</v>
      </c>
      <c r="H170" s="34">
        <v>245</v>
      </c>
      <c r="I170" s="33" t="s">
        <v>116</v>
      </c>
      <c r="J170" s="34">
        <v>20031</v>
      </c>
      <c r="K170" s="34">
        <v>42</v>
      </c>
      <c r="L170" s="33" t="s">
        <v>2380</v>
      </c>
      <c r="M170" s="33"/>
      <c r="N170" s="37" t="s">
        <v>2379</v>
      </c>
      <c r="O170" s="34">
        <v>964</v>
      </c>
      <c r="P170" s="33"/>
    </row>
    <row r="171" spans="1:16" s="36" customFormat="1" x14ac:dyDescent="0.35">
      <c r="A171" s="33" t="s">
        <v>502</v>
      </c>
      <c r="B171" s="33" t="s">
        <v>503</v>
      </c>
      <c r="C171" s="34">
        <v>1</v>
      </c>
      <c r="D171" s="33" t="s">
        <v>2368</v>
      </c>
      <c r="E171" s="33" t="s">
        <v>2369</v>
      </c>
      <c r="F171" s="34">
        <v>5.9043279999999996</v>
      </c>
      <c r="G171" s="34">
        <v>51.903063000000003</v>
      </c>
      <c r="H171" s="34">
        <v>90</v>
      </c>
      <c r="I171" s="33" t="s">
        <v>116</v>
      </c>
      <c r="J171" s="34">
        <v>20051</v>
      </c>
      <c r="K171" s="34">
        <v>33</v>
      </c>
      <c r="L171" s="33" t="s">
        <v>2394</v>
      </c>
      <c r="M171" s="33">
        <v>1</v>
      </c>
      <c r="N171" s="37" t="s">
        <v>2376</v>
      </c>
      <c r="O171" s="34">
        <v>962</v>
      </c>
      <c r="P171" s="33"/>
    </row>
    <row r="172" spans="1:16" s="36" customFormat="1" x14ac:dyDescent="0.35">
      <c r="A172" s="33" t="s">
        <v>502</v>
      </c>
      <c r="B172" s="33" t="s">
        <v>503</v>
      </c>
      <c r="C172" s="34">
        <v>2</v>
      </c>
      <c r="D172" s="33" t="s">
        <v>2368</v>
      </c>
      <c r="E172" s="33" t="s">
        <v>2369</v>
      </c>
      <c r="F172" s="34">
        <v>5.9043279999999996</v>
      </c>
      <c r="G172" s="34">
        <v>51.903063000000003</v>
      </c>
      <c r="H172" s="34">
        <v>260</v>
      </c>
      <c r="I172" s="33" t="s">
        <v>116</v>
      </c>
      <c r="J172" s="34">
        <v>20051</v>
      </c>
      <c r="K172" s="34">
        <v>45.6</v>
      </c>
      <c r="L172" s="33" t="s">
        <v>2394</v>
      </c>
      <c r="M172" s="33"/>
      <c r="N172" s="37" t="s">
        <v>2376</v>
      </c>
      <c r="O172" s="34">
        <v>962</v>
      </c>
      <c r="P172" s="33"/>
    </row>
    <row r="173" spans="1:16" s="36" customFormat="1" x14ac:dyDescent="0.35">
      <c r="A173" s="33" t="s">
        <v>509</v>
      </c>
      <c r="B173" s="33" t="s">
        <v>510</v>
      </c>
      <c r="C173" s="34">
        <v>1</v>
      </c>
      <c r="D173" s="33" t="s">
        <v>2368</v>
      </c>
      <c r="E173" s="33" t="s">
        <v>2369</v>
      </c>
      <c r="F173" s="34">
        <v>5.8059192399999997</v>
      </c>
      <c r="G173" s="34">
        <v>51.895440069999999</v>
      </c>
      <c r="H173" s="34">
        <v>90</v>
      </c>
      <c r="I173" s="33" t="s">
        <v>116</v>
      </c>
      <c r="J173" s="34">
        <v>20071</v>
      </c>
      <c r="K173" s="34">
        <v>40</v>
      </c>
      <c r="L173" s="33" t="s">
        <v>2380</v>
      </c>
      <c r="M173" s="33">
        <v>2</v>
      </c>
      <c r="N173" s="37" t="s">
        <v>2375</v>
      </c>
      <c r="O173" s="34">
        <v>971</v>
      </c>
      <c r="P173" s="33">
        <v>969</v>
      </c>
    </row>
    <row r="174" spans="1:16" s="36" customFormat="1" x14ac:dyDescent="0.35">
      <c r="A174" s="33" t="s">
        <v>509</v>
      </c>
      <c r="B174" s="33" t="s">
        <v>510</v>
      </c>
      <c r="C174" s="34">
        <v>2</v>
      </c>
      <c r="D174" s="33" t="s">
        <v>2368</v>
      </c>
      <c r="E174" s="33" t="s">
        <v>2369</v>
      </c>
      <c r="F174" s="34">
        <v>5.8059192399999997</v>
      </c>
      <c r="G174" s="34">
        <v>51.895440069999999</v>
      </c>
      <c r="H174" s="34">
        <v>305</v>
      </c>
      <c r="I174" s="33" t="s">
        <v>116</v>
      </c>
      <c r="J174" s="34">
        <v>20071</v>
      </c>
      <c r="K174" s="34">
        <v>51.8</v>
      </c>
      <c r="L174" s="33" t="s">
        <v>2380</v>
      </c>
      <c r="M174" s="33"/>
      <c r="N174" s="37" t="s">
        <v>2375</v>
      </c>
      <c r="O174" s="34">
        <v>971</v>
      </c>
      <c r="P174" s="33">
        <v>969</v>
      </c>
    </row>
    <row r="175" spans="1:16" s="36" customFormat="1" x14ac:dyDescent="0.35">
      <c r="A175" s="33" t="s">
        <v>516</v>
      </c>
      <c r="B175" s="33" t="s">
        <v>517</v>
      </c>
      <c r="C175" s="34">
        <v>1</v>
      </c>
      <c r="D175" s="33" t="s">
        <v>2368</v>
      </c>
      <c r="E175" s="33" t="s">
        <v>2369</v>
      </c>
      <c r="F175" s="34">
        <v>5.6657560900000004</v>
      </c>
      <c r="G175" s="34">
        <v>51.927083949999997</v>
      </c>
      <c r="H175" s="34">
        <v>110</v>
      </c>
      <c r="I175" s="33" t="s">
        <v>116</v>
      </c>
      <c r="J175" s="34">
        <v>20081</v>
      </c>
      <c r="K175" s="34">
        <v>48</v>
      </c>
      <c r="L175" s="33" t="s">
        <v>2380</v>
      </c>
      <c r="M175" s="33">
        <v>2</v>
      </c>
      <c r="N175" s="37" t="s">
        <v>2373</v>
      </c>
      <c r="O175" s="34">
        <v>965</v>
      </c>
      <c r="P175" s="33">
        <v>967</v>
      </c>
    </row>
    <row r="176" spans="1:16" s="36" customFormat="1" x14ac:dyDescent="0.35">
      <c r="A176" s="33" t="s">
        <v>516</v>
      </c>
      <c r="B176" s="33" t="s">
        <v>517</v>
      </c>
      <c r="C176" s="34">
        <v>2</v>
      </c>
      <c r="D176" s="33" t="s">
        <v>2368</v>
      </c>
      <c r="E176" s="33" t="s">
        <v>2369</v>
      </c>
      <c r="F176" s="34">
        <v>5.6657560900000004</v>
      </c>
      <c r="G176" s="34">
        <v>51.927083949999997</v>
      </c>
      <c r="H176" s="34">
        <v>255</v>
      </c>
      <c r="I176" s="33" t="s">
        <v>116</v>
      </c>
      <c r="J176" s="34">
        <v>20081</v>
      </c>
      <c r="K176" s="34">
        <v>48</v>
      </c>
      <c r="L176" s="33" t="s">
        <v>2380</v>
      </c>
      <c r="M176" s="33"/>
      <c r="N176" s="37" t="s">
        <v>2373</v>
      </c>
      <c r="O176" s="34">
        <v>965</v>
      </c>
      <c r="P176" s="33">
        <v>967</v>
      </c>
    </row>
    <row r="177" spans="1:16" s="36" customFormat="1" x14ac:dyDescent="0.35">
      <c r="A177" s="33" t="s">
        <v>523</v>
      </c>
      <c r="B177" s="33" t="s">
        <v>524</v>
      </c>
      <c r="C177" s="34">
        <v>2</v>
      </c>
      <c r="D177" s="33" t="s">
        <v>2368</v>
      </c>
      <c r="E177" s="33" t="s">
        <v>2369</v>
      </c>
      <c r="F177" s="34">
        <v>5.5309630800000003</v>
      </c>
      <c r="G177" s="34">
        <v>51.915618039999998</v>
      </c>
      <c r="H177" s="34">
        <v>245</v>
      </c>
      <c r="I177" s="33" t="s">
        <v>116</v>
      </c>
      <c r="J177" s="34">
        <v>20092</v>
      </c>
      <c r="K177" s="34">
        <v>36</v>
      </c>
      <c r="L177" s="33" t="s">
        <v>116</v>
      </c>
      <c r="M177" s="33">
        <v>1</v>
      </c>
      <c r="N177" s="37" t="s">
        <v>2377</v>
      </c>
      <c r="O177" s="34">
        <v>958</v>
      </c>
      <c r="P177" s="33"/>
    </row>
    <row r="178" spans="1:16" s="36" customFormat="1" x14ac:dyDescent="0.35">
      <c r="A178" s="33" t="s">
        <v>523</v>
      </c>
      <c r="B178" s="33" t="s">
        <v>524</v>
      </c>
      <c r="C178" s="34">
        <v>1</v>
      </c>
      <c r="D178" s="33" t="s">
        <v>2368</v>
      </c>
      <c r="E178" s="33" t="s">
        <v>2369</v>
      </c>
      <c r="F178" s="34">
        <v>5.5309630800000003</v>
      </c>
      <c r="G178" s="34">
        <v>51.915618039999998</v>
      </c>
      <c r="H178" s="34">
        <v>90</v>
      </c>
      <c r="I178" s="33" t="s">
        <v>116</v>
      </c>
      <c r="J178" s="34">
        <v>20091</v>
      </c>
      <c r="K178" s="34">
        <v>36</v>
      </c>
      <c r="L178" s="33" t="s">
        <v>116</v>
      </c>
      <c r="M178" s="33">
        <v>1</v>
      </c>
      <c r="N178" s="37" t="s">
        <v>2377</v>
      </c>
      <c r="O178" s="34">
        <v>968</v>
      </c>
      <c r="P178" s="33"/>
    </row>
    <row r="179" spans="1:16" s="36" customFormat="1" x14ac:dyDescent="0.35">
      <c r="A179" s="33" t="s">
        <v>530</v>
      </c>
      <c r="B179" s="33" t="s">
        <v>531</v>
      </c>
      <c r="C179" s="34">
        <v>1</v>
      </c>
      <c r="D179" s="33" t="s">
        <v>2378</v>
      </c>
      <c r="E179" s="33" t="s">
        <v>2369</v>
      </c>
      <c r="F179" s="34">
        <v>5.3261070000000004</v>
      </c>
      <c r="G179" s="34">
        <v>51.868935</v>
      </c>
      <c r="H179" s="34">
        <v>53</v>
      </c>
      <c r="I179" s="33" t="s">
        <v>116</v>
      </c>
      <c r="J179" s="34">
        <v>20111</v>
      </c>
      <c r="K179" s="34">
        <v>24.7</v>
      </c>
      <c r="L179" s="33" t="s">
        <v>116</v>
      </c>
      <c r="M179" s="33">
        <v>1</v>
      </c>
      <c r="N179" s="37" t="s">
        <v>2373</v>
      </c>
      <c r="O179" s="34">
        <v>964</v>
      </c>
      <c r="P179" s="33"/>
    </row>
    <row r="180" spans="1:16" s="36" customFormat="1" x14ac:dyDescent="0.35">
      <c r="A180" s="33" t="s">
        <v>530</v>
      </c>
      <c r="B180" s="33" t="s">
        <v>531</v>
      </c>
      <c r="C180" s="34">
        <v>2</v>
      </c>
      <c r="D180" s="33" t="s">
        <v>2378</v>
      </c>
      <c r="E180" s="33" t="s">
        <v>2369</v>
      </c>
      <c r="F180" s="34">
        <v>5.3261070000000004</v>
      </c>
      <c r="G180" s="34">
        <v>51.868935</v>
      </c>
      <c r="H180" s="34">
        <v>243</v>
      </c>
      <c r="I180" s="33" t="s">
        <v>116</v>
      </c>
      <c r="J180" s="34">
        <v>20112</v>
      </c>
      <c r="K180" s="34">
        <v>24.7</v>
      </c>
      <c r="L180" s="33" t="s">
        <v>116</v>
      </c>
      <c r="M180" s="33">
        <v>1</v>
      </c>
      <c r="N180" s="37" t="s">
        <v>2376</v>
      </c>
      <c r="O180" s="34">
        <v>957</v>
      </c>
      <c r="P180" s="33"/>
    </row>
    <row r="181" spans="1:16" s="36" customFormat="1" x14ac:dyDescent="0.35">
      <c r="A181" s="33" t="s">
        <v>537</v>
      </c>
      <c r="B181" s="33" t="s">
        <v>538</v>
      </c>
      <c r="C181" s="34">
        <v>1</v>
      </c>
      <c r="D181" s="33" t="s">
        <v>2368</v>
      </c>
      <c r="E181" s="33" t="s">
        <v>2369</v>
      </c>
      <c r="F181" s="34">
        <v>5.1955900000000002</v>
      </c>
      <c r="G181" s="34">
        <v>51.848619999999997</v>
      </c>
      <c r="H181" s="34">
        <v>65</v>
      </c>
      <c r="I181" s="33" t="s">
        <v>116</v>
      </c>
      <c r="J181" s="34">
        <v>20121</v>
      </c>
      <c r="K181" s="34">
        <v>38.5</v>
      </c>
      <c r="L181" s="33" t="s">
        <v>2380</v>
      </c>
      <c r="M181" s="33">
        <v>2</v>
      </c>
      <c r="N181" s="37" t="s">
        <v>2375</v>
      </c>
      <c r="O181" s="34">
        <v>962</v>
      </c>
      <c r="P181" s="33">
        <v>960</v>
      </c>
    </row>
    <row r="182" spans="1:16" s="36" customFormat="1" x14ac:dyDescent="0.35">
      <c r="A182" s="33" t="s">
        <v>537</v>
      </c>
      <c r="B182" s="33" t="s">
        <v>538</v>
      </c>
      <c r="C182" s="34">
        <v>2</v>
      </c>
      <c r="D182" s="33" t="s">
        <v>2368</v>
      </c>
      <c r="E182" s="33" t="s">
        <v>2369</v>
      </c>
      <c r="F182" s="34">
        <v>5.1955900000000002</v>
      </c>
      <c r="G182" s="34">
        <v>51.848619999999997</v>
      </c>
      <c r="H182" s="34">
        <v>270</v>
      </c>
      <c r="I182" s="33" t="s">
        <v>116</v>
      </c>
      <c r="J182" s="34">
        <v>20121</v>
      </c>
      <c r="K182" s="34">
        <v>38.5</v>
      </c>
      <c r="L182" s="33" t="s">
        <v>2380</v>
      </c>
      <c r="M182" s="33"/>
      <c r="N182" s="37" t="s">
        <v>2375</v>
      </c>
      <c r="O182" s="34">
        <v>962</v>
      </c>
      <c r="P182" s="33">
        <v>960</v>
      </c>
    </row>
    <row r="183" spans="1:16" s="36" customFormat="1" x14ac:dyDescent="0.35">
      <c r="A183" s="33" t="s">
        <v>543</v>
      </c>
      <c r="B183" s="33" t="s">
        <v>544</v>
      </c>
      <c r="C183" s="34">
        <v>1</v>
      </c>
      <c r="D183" s="33" t="s">
        <v>2378</v>
      </c>
      <c r="E183" s="33" t="s">
        <v>2369</v>
      </c>
      <c r="F183" s="34">
        <v>5.1472600000000002</v>
      </c>
      <c r="G183" s="34">
        <v>51.848239999999997</v>
      </c>
      <c r="H183" s="34">
        <v>85</v>
      </c>
      <c r="I183" s="33" t="s">
        <v>116</v>
      </c>
      <c r="J183" s="34">
        <v>20131</v>
      </c>
      <c r="K183" s="34">
        <v>31</v>
      </c>
      <c r="L183" s="33" t="s">
        <v>116</v>
      </c>
      <c r="M183" s="33">
        <v>1</v>
      </c>
      <c r="N183" s="37" t="s">
        <v>2370</v>
      </c>
      <c r="O183" s="34">
        <v>970</v>
      </c>
      <c r="P183" s="33"/>
    </row>
    <row r="184" spans="1:16" s="36" customFormat="1" x14ac:dyDescent="0.35">
      <c r="A184" s="33" t="s">
        <v>543</v>
      </c>
      <c r="B184" s="33" t="s">
        <v>544</v>
      </c>
      <c r="C184" s="34">
        <v>2</v>
      </c>
      <c r="D184" s="33" t="s">
        <v>2378</v>
      </c>
      <c r="E184" s="33" t="s">
        <v>2369</v>
      </c>
      <c r="F184" s="34">
        <v>5.1472600000000002</v>
      </c>
      <c r="G184" s="34">
        <v>51.848239999999997</v>
      </c>
      <c r="H184" s="34">
        <v>252</v>
      </c>
      <c r="I184" s="33" t="s">
        <v>116</v>
      </c>
      <c r="J184" s="34">
        <v>20132</v>
      </c>
      <c r="K184" s="34">
        <v>31</v>
      </c>
      <c r="L184" s="33" t="s">
        <v>116</v>
      </c>
      <c r="M184" s="33">
        <v>1</v>
      </c>
      <c r="N184" s="37" t="s">
        <v>2372</v>
      </c>
      <c r="O184" s="34">
        <v>956</v>
      </c>
      <c r="P184" s="33"/>
    </row>
    <row r="185" spans="1:16" s="36" customFormat="1" x14ac:dyDescent="0.35">
      <c r="A185" s="33" t="s">
        <v>550</v>
      </c>
      <c r="B185" s="33" t="s">
        <v>551</v>
      </c>
      <c r="C185" s="34">
        <v>1</v>
      </c>
      <c r="D185" s="33" t="s">
        <v>2368</v>
      </c>
      <c r="E185" s="33" t="s">
        <v>2369</v>
      </c>
      <c r="F185" s="34">
        <v>5.0450330000000001</v>
      </c>
      <c r="G185" s="34">
        <v>51.839280000000002</v>
      </c>
      <c r="H185" s="34">
        <v>94</v>
      </c>
      <c r="I185" s="33" t="s">
        <v>116</v>
      </c>
      <c r="J185" s="34">
        <v>20141</v>
      </c>
      <c r="K185" s="34">
        <v>31.2</v>
      </c>
      <c r="L185" s="33" t="s">
        <v>116</v>
      </c>
      <c r="M185" s="33">
        <v>1</v>
      </c>
      <c r="N185" s="37" t="s">
        <v>2375</v>
      </c>
      <c r="O185" s="34">
        <v>959</v>
      </c>
      <c r="P185" s="33"/>
    </row>
    <row r="186" spans="1:16" s="36" customFormat="1" x14ac:dyDescent="0.35">
      <c r="A186" s="33" t="s">
        <v>550</v>
      </c>
      <c r="B186" s="33" t="s">
        <v>551</v>
      </c>
      <c r="C186" s="34">
        <v>2</v>
      </c>
      <c r="D186" s="33" t="s">
        <v>2368</v>
      </c>
      <c r="E186" s="33" t="s">
        <v>2369</v>
      </c>
      <c r="F186" s="34">
        <v>5.0450330000000001</v>
      </c>
      <c r="G186" s="34">
        <v>51.839280000000002</v>
      </c>
      <c r="H186" s="34">
        <v>275</v>
      </c>
      <c r="I186" s="33" t="s">
        <v>116</v>
      </c>
      <c r="J186" s="34">
        <v>20142</v>
      </c>
      <c r="K186" s="34">
        <v>31.2</v>
      </c>
      <c r="L186" s="33" t="s">
        <v>116</v>
      </c>
      <c r="M186" s="33">
        <v>1</v>
      </c>
      <c r="N186" s="37" t="s">
        <v>2377</v>
      </c>
      <c r="O186" s="34">
        <v>973</v>
      </c>
      <c r="P186" s="33"/>
    </row>
    <row r="187" spans="1:16" s="36" customFormat="1" x14ac:dyDescent="0.35">
      <c r="A187" s="33" t="s">
        <v>557</v>
      </c>
      <c r="B187" s="33" t="s">
        <v>558</v>
      </c>
      <c r="C187" s="34">
        <v>1</v>
      </c>
      <c r="D187" s="33" t="s">
        <v>2368</v>
      </c>
      <c r="E187" s="33" t="s">
        <v>2369</v>
      </c>
      <c r="F187" s="34">
        <v>4.9282620000000001</v>
      </c>
      <c r="G187" s="34">
        <v>51.843895099999997</v>
      </c>
      <c r="H187" s="34">
        <v>70</v>
      </c>
      <c r="I187" s="33" t="s">
        <v>116</v>
      </c>
      <c r="J187" s="34">
        <v>20151</v>
      </c>
      <c r="K187" s="34">
        <v>25</v>
      </c>
      <c r="L187" s="33" t="s">
        <v>116</v>
      </c>
      <c r="M187" s="33">
        <v>1</v>
      </c>
      <c r="N187" s="37" t="s">
        <v>2375</v>
      </c>
      <c r="O187" s="34">
        <v>957</v>
      </c>
      <c r="P187" s="33"/>
    </row>
    <row r="188" spans="1:16" s="36" customFormat="1" x14ac:dyDescent="0.35">
      <c r="A188" s="33" t="s">
        <v>557</v>
      </c>
      <c r="B188" s="33" t="s">
        <v>558</v>
      </c>
      <c r="C188" s="34">
        <v>2</v>
      </c>
      <c r="D188" s="33" t="s">
        <v>2368</v>
      </c>
      <c r="E188" s="33" t="s">
        <v>2369</v>
      </c>
      <c r="F188" s="34">
        <v>4.9282620000000001</v>
      </c>
      <c r="G188" s="34">
        <v>51.843895099999997</v>
      </c>
      <c r="H188" s="34">
        <v>260</v>
      </c>
      <c r="I188" s="33" t="s">
        <v>116</v>
      </c>
      <c r="J188" s="34">
        <v>20152</v>
      </c>
      <c r="K188" s="34">
        <v>25</v>
      </c>
      <c r="L188" s="33" t="s">
        <v>116</v>
      </c>
      <c r="M188" s="33">
        <v>1</v>
      </c>
      <c r="N188" s="37" t="s">
        <v>2373</v>
      </c>
      <c r="O188" s="34">
        <v>968</v>
      </c>
      <c r="P188" s="33"/>
    </row>
    <row r="189" spans="1:16" s="36" customFormat="1" x14ac:dyDescent="0.35">
      <c r="A189" s="33" t="s">
        <v>563</v>
      </c>
      <c r="B189" s="33" t="s">
        <v>565</v>
      </c>
      <c r="C189" s="34">
        <v>3</v>
      </c>
      <c r="D189" s="33" t="s">
        <v>2381</v>
      </c>
      <c r="E189" s="33" t="s">
        <v>2369</v>
      </c>
      <c r="F189" s="34">
        <v>4.8637879999999996</v>
      </c>
      <c r="G189" s="34">
        <v>51.835853999999998</v>
      </c>
      <c r="H189" s="34">
        <v>280</v>
      </c>
      <c r="I189" s="33" t="s">
        <v>116</v>
      </c>
      <c r="J189" s="34">
        <v>20161</v>
      </c>
      <c r="K189" s="34">
        <v>8</v>
      </c>
      <c r="L189" s="33" t="s">
        <v>2380</v>
      </c>
      <c r="M189" s="33"/>
      <c r="N189" s="37" t="s">
        <v>2372</v>
      </c>
      <c r="O189" s="34">
        <v>972</v>
      </c>
      <c r="P189" s="33">
        <v>955</v>
      </c>
    </row>
    <row r="190" spans="1:16" s="36" customFormat="1" x14ac:dyDescent="0.35">
      <c r="A190" s="33" t="s">
        <v>563</v>
      </c>
      <c r="B190" s="33" t="s">
        <v>565</v>
      </c>
      <c r="C190" s="34">
        <v>2</v>
      </c>
      <c r="D190" s="33" t="s">
        <v>2381</v>
      </c>
      <c r="E190" s="33" t="s">
        <v>2369</v>
      </c>
      <c r="F190" s="34">
        <v>4.8637879999999996</v>
      </c>
      <c r="G190" s="34">
        <v>51.835853999999998</v>
      </c>
      <c r="H190" s="34">
        <v>100</v>
      </c>
      <c r="I190" s="33" t="s">
        <v>116</v>
      </c>
      <c r="J190" s="34">
        <v>20161</v>
      </c>
      <c r="K190" s="34">
        <v>5</v>
      </c>
      <c r="L190" s="33" t="s">
        <v>2380</v>
      </c>
      <c r="M190" s="33"/>
      <c r="N190" s="37" t="s">
        <v>2372</v>
      </c>
      <c r="O190" s="34">
        <v>972</v>
      </c>
      <c r="P190" s="33">
        <v>955</v>
      </c>
    </row>
    <row r="191" spans="1:16" s="36" customFormat="1" x14ac:dyDescent="0.35">
      <c r="A191" s="33" t="s">
        <v>563</v>
      </c>
      <c r="B191" s="33" t="s">
        <v>565</v>
      </c>
      <c r="C191" s="34">
        <v>1</v>
      </c>
      <c r="D191" s="33" t="s">
        <v>2381</v>
      </c>
      <c r="E191" s="33" t="s">
        <v>2369</v>
      </c>
      <c r="F191" s="34">
        <v>4.8637879999999996</v>
      </c>
      <c r="G191" s="34">
        <v>51.835853999999998</v>
      </c>
      <c r="H191" s="34">
        <v>0</v>
      </c>
      <c r="I191" s="33" t="s">
        <v>116</v>
      </c>
      <c r="J191" s="34">
        <v>20161</v>
      </c>
      <c r="K191" s="34">
        <v>5</v>
      </c>
      <c r="L191" s="33" t="s">
        <v>2380</v>
      </c>
      <c r="M191" s="33">
        <v>2</v>
      </c>
      <c r="N191" s="37" t="s">
        <v>2372</v>
      </c>
      <c r="O191" s="34">
        <v>972</v>
      </c>
      <c r="P191" s="33">
        <v>955</v>
      </c>
    </row>
    <row r="192" spans="1:16" s="36" customFormat="1" x14ac:dyDescent="0.35">
      <c r="A192" s="33" t="s">
        <v>571</v>
      </c>
      <c r="B192" s="33" t="s">
        <v>572</v>
      </c>
      <c r="C192" s="34">
        <v>2</v>
      </c>
      <c r="D192" s="33" t="s">
        <v>2368</v>
      </c>
      <c r="E192" s="33" t="s">
        <v>2369</v>
      </c>
      <c r="F192" s="34">
        <v>4.7318829999999998</v>
      </c>
      <c r="G192" s="34">
        <v>51.833897</v>
      </c>
      <c r="H192" s="34">
        <v>291</v>
      </c>
      <c r="I192" s="33" t="s">
        <v>116</v>
      </c>
      <c r="J192" s="34">
        <v>20182</v>
      </c>
      <c r="K192" s="34">
        <v>17.399999999999999</v>
      </c>
      <c r="L192" s="33" t="s">
        <v>116</v>
      </c>
      <c r="M192" s="33">
        <v>1</v>
      </c>
      <c r="N192" s="37" t="s">
        <v>2371</v>
      </c>
      <c r="O192" s="34">
        <v>957</v>
      </c>
      <c r="P192" s="33"/>
    </row>
    <row r="193" spans="1:16" s="36" customFormat="1" x14ac:dyDescent="0.35">
      <c r="A193" s="33" t="s">
        <v>571</v>
      </c>
      <c r="B193" s="33" t="s">
        <v>572</v>
      </c>
      <c r="C193" s="34">
        <v>1</v>
      </c>
      <c r="D193" s="33" t="s">
        <v>2368</v>
      </c>
      <c r="E193" s="33" t="s">
        <v>2369</v>
      </c>
      <c r="F193" s="34">
        <v>4.7318829999999998</v>
      </c>
      <c r="G193" s="34">
        <v>51.833897</v>
      </c>
      <c r="H193" s="34">
        <v>102</v>
      </c>
      <c r="I193" s="33" t="s">
        <v>116</v>
      </c>
      <c r="J193" s="34">
        <v>20181</v>
      </c>
      <c r="K193" s="34">
        <v>17.399999999999999</v>
      </c>
      <c r="L193" s="33" t="s">
        <v>116</v>
      </c>
      <c r="M193" s="33">
        <v>1</v>
      </c>
      <c r="N193" s="37" t="s">
        <v>2370</v>
      </c>
      <c r="O193" s="34">
        <v>967</v>
      </c>
      <c r="P193" s="33"/>
    </row>
    <row r="194" spans="1:16" s="36" customFormat="1" x14ac:dyDescent="0.35">
      <c r="A194" s="33" t="s">
        <v>577</v>
      </c>
      <c r="B194" s="33" t="s">
        <v>579</v>
      </c>
      <c r="C194" s="34">
        <v>1</v>
      </c>
      <c r="D194" s="33" t="s">
        <v>2381</v>
      </c>
      <c r="E194" s="33" t="s">
        <v>2369</v>
      </c>
      <c r="F194" s="34">
        <v>4.6909380000000001</v>
      </c>
      <c r="G194" s="34">
        <v>51.846523400000002</v>
      </c>
      <c r="H194" s="34">
        <v>0</v>
      </c>
      <c r="I194" s="33" t="s">
        <v>116</v>
      </c>
      <c r="J194" s="34">
        <v>20191</v>
      </c>
      <c r="K194" s="34">
        <v>5</v>
      </c>
      <c r="L194" s="33" t="s">
        <v>116</v>
      </c>
      <c r="M194" s="33">
        <v>2</v>
      </c>
      <c r="N194" s="37" t="s">
        <v>2370</v>
      </c>
      <c r="O194" s="34">
        <v>969</v>
      </c>
      <c r="P194" s="33">
        <v>971</v>
      </c>
    </row>
    <row r="195" spans="1:16" s="36" customFormat="1" x14ac:dyDescent="0.35">
      <c r="A195" s="33" t="s">
        <v>584</v>
      </c>
      <c r="B195" s="33" t="s">
        <v>579</v>
      </c>
      <c r="C195" s="34">
        <v>1</v>
      </c>
      <c r="D195" s="33" t="s">
        <v>2381</v>
      </c>
      <c r="E195" s="33" t="s">
        <v>2369</v>
      </c>
      <c r="F195" s="34">
        <v>4.6374094000000001</v>
      </c>
      <c r="G195" s="34">
        <v>51.830283799999997</v>
      </c>
      <c r="H195" s="34">
        <v>0</v>
      </c>
      <c r="I195" s="33" t="s">
        <v>116</v>
      </c>
      <c r="J195" s="34">
        <v>20201</v>
      </c>
      <c r="K195" s="34">
        <v>5</v>
      </c>
      <c r="L195" s="33" t="s">
        <v>116</v>
      </c>
      <c r="M195" s="33">
        <v>2</v>
      </c>
      <c r="N195" s="37" t="s">
        <v>2379</v>
      </c>
      <c r="O195" s="34">
        <v>955</v>
      </c>
      <c r="P195" s="33">
        <v>966</v>
      </c>
    </row>
    <row r="196" spans="1:16" s="36" customFormat="1" x14ac:dyDescent="0.35">
      <c r="A196" s="33" t="s">
        <v>590</v>
      </c>
      <c r="B196" s="33" t="s">
        <v>592</v>
      </c>
      <c r="C196" s="34">
        <v>1</v>
      </c>
      <c r="D196" s="33" t="s">
        <v>2381</v>
      </c>
      <c r="E196" s="33" t="s">
        <v>2369</v>
      </c>
      <c r="F196" s="34">
        <v>4.3180209999999999</v>
      </c>
      <c r="G196" s="34">
        <v>51.870064999999997</v>
      </c>
      <c r="H196" s="34">
        <v>0</v>
      </c>
      <c r="I196" s="33" t="s">
        <v>116</v>
      </c>
      <c r="J196" s="34">
        <v>20221</v>
      </c>
      <c r="K196" s="34">
        <v>5</v>
      </c>
      <c r="L196" s="33" t="s">
        <v>2380</v>
      </c>
      <c r="M196" s="33">
        <v>2</v>
      </c>
      <c r="N196" s="37" t="s">
        <v>2371</v>
      </c>
      <c r="O196" s="34">
        <v>969</v>
      </c>
      <c r="P196" s="33">
        <v>956</v>
      </c>
    </row>
    <row r="197" spans="1:16" s="36" customFormat="1" x14ac:dyDescent="0.35">
      <c r="A197" s="33" t="s">
        <v>597</v>
      </c>
      <c r="B197" s="33" t="s">
        <v>598</v>
      </c>
      <c r="C197" s="34">
        <v>1</v>
      </c>
      <c r="D197" s="33" t="s">
        <v>2378</v>
      </c>
      <c r="E197" s="33" t="s">
        <v>2369</v>
      </c>
      <c r="F197" s="34">
        <v>5.2679600000000004</v>
      </c>
      <c r="G197" s="34">
        <v>51.802050000000001</v>
      </c>
      <c r="H197" s="34">
        <v>170</v>
      </c>
      <c r="I197" s="33" t="s">
        <v>116</v>
      </c>
      <c r="J197" s="34">
        <v>14511</v>
      </c>
      <c r="K197" s="34">
        <v>32</v>
      </c>
      <c r="L197" s="33" t="s">
        <v>116</v>
      </c>
      <c r="M197" s="33">
        <v>1</v>
      </c>
      <c r="N197" s="37" t="s">
        <v>2375</v>
      </c>
      <c r="O197" s="34">
        <v>956</v>
      </c>
      <c r="P197" s="33"/>
    </row>
    <row r="198" spans="1:16" s="36" customFormat="1" x14ac:dyDescent="0.35">
      <c r="A198" s="33" t="s">
        <v>597</v>
      </c>
      <c r="B198" s="33" t="s">
        <v>598</v>
      </c>
      <c r="C198" s="34">
        <v>2</v>
      </c>
      <c r="D198" s="33" t="s">
        <v>2378</v>
      </c>
      <c r="E198" s="33" t="s">
        <v>2369</v>
      </c>
      <c r="F198" s="34">
        <v>5.2679600000000004</v>
      </c>
      <c r="G198" s="34">
        <v>51.802050000000001</v>
      </c>
      <c r="H198" s="34">
        <v>350</v>
      </c>
      <c r="I198" s="33" t="s">
        <v>116</v>
      </c>
      <c r="J198" s="34">
        <v>14512</v>
      </c>
      <c r="K198" s="34">
        <v>32</v>
      </c>
      <c r="L198" s="33" t="s">
        <v>116</v>
      </c>
      <c r="M198" s="33">
        <v>1</v>
      </c>
      <c r="N198" s="37" t="s">
        <v>2373</v>
      </c>
      <c r="O198" s="34">
        <v>972</v>
      </c>
      <c r="P198" s="33"/>
    </row>
    <row r="199" spans="1:16" s="36" customFormat="1" x14ac:dyDescent="0.35">
      <c r="A199" s="33" t="s">
        <v>2338</v>
      </c>
      <c r="B199" s="33" t="s">
        <v>536</v>
      </c>
      <c r="C199" s="34">
        <v>3</v>
      </c>
      <c r="D199" s="33" t="s">
        <v>2383</v>
      </c>
      <c r="E199" s="33" t="s">
        <v>2369</v>
      </c>
      <c r="F199" s="34">
        <v>5.2695498900000004</v>
      </c>
      <c r="G199" s="34">
        <v>51.886222500000002</v>
      </c>
      <c r="H199" s="34">
        <v>320</v>
      </c>
      <c r="I199" s="33" t="s">
        <v>116</v>
      </c>
      <c r="J199" s="34">
        <v>14523</v>
      </c>
      <c r="K199" s="34">
        <v>31</v>
      </c>
      <c r="L199" s="33" t="s">
        <v>116</v>
      </c>
      <c r="M199" s="33">
        <v>1</v>
      </c>
      <c r="N199" s="37" t="s">
        <v>2372</v>
      </c>
      <c r="O199" s="34">
        <v>965</v>
      </c>
      <c r="P199" s="33"/>
    </row>
    <row r="200" spans="1:16" s="36" customFormat="1" x14ac:dyDescent="0.35">
      <c r="A200" s="33" t="s">
        <v>2338</v>
      </c>
      <c r="B200" s="33" t="s">
        <v>536</v>
      </c>
      <c r="C200" s="34">
        <v>1</v>
      </c>
      <c r="D200" s="33" t="s">
        <v>2383</v>
      </c>
      <c r="E200" s="33" t="s">
        <v>2369</v>
      </c>
      <c r="F200" s="34">
        <v>5.2695498900000004</v>
      </c>
      <c r="G200" s="34">
        <v>51.886222500000002</v>
      </c>
      <c r="H200" s="34">
        <v>100</v>
      </c>
      <c r="I200" s="33" t="s">
        <v>116</v>
      </c>
      <c r="J200" s="34">
        <v>14521</v>
      </c>
      <c r="K200" s="34">
        <v>31</v>
      </c>
      <c r="L200" s="33" t="s">
        <v>116</v>
      </c>
      <c r="M200" s="33">
        <v>1</v>
      </c>
      <c r="N200" s="37" t="s">
        <v>2371</v>
      </c>
      <c r="O200" s="34">
        <v>955</v>
      </c>
      <c r="P200" s="33"/>
    </row>
    <row r="201" spans="1:16" s="36" customFormat="1" x14ac:dyDescent="0.35">
      <c r="A201" s="33" t="s">
        <v>2338</v>
      </c>
      <c r="B201" s="33" t="s">
        <v>536</v>
      </c>
      <c r="C201" s="34">
        <v>2</v>
      </c>
      <c r="D201" s="33" t="s">
        <v>2383</v>
      </c>
      <c r="E201" s="33" t="s">
        <v>2369</v>
      </c>
      <c r="F201" s="34">
        <v>5.2695498900000004</v>
      </c>
      <c r="G201" s="34">
        <v>51.886222500000002</v>
      </c>
      <c r="H201" s="34">
        <v>180</v>
      </c>
      <c r="I201" s="33" t="s">
        <v>116</v>
      </c>
      <c r="J201" s="34">
        <v>14522</v>
      </c>
      <c r="K201" s="34">
        <v>31</v>
      </c>
      <c r="L201" s="33" t="s">
        <v>116</v>
      </c>
      <c r="M201" s="33">
        <v>1</v>
      </c>
      <c r="N201" s="37" t="s">
        <v>2373</v>
      </c>
      <c r="O201" s="34">
        <v>968</v>
      </c>
      <c r="P201" s="33"/>
    </row>
    <row r="202" spans="1:16" s="36" customFormat="1" x14ac:dyDescent="0.35">
      <c r="A202" s="33" t="s">
        <v>610</v>
      </c>
      <c r="B202" s="33" t="s">
        <v>611</v>
      </c>
      <c r="C202" s="34">
        <v>1</v>
      </c>
      <c r="D202" s="33" t="s">
        <v>2378</v>
      </c>
      <c r="E202" s="33" t="s">
        <v>2369</v>
      </c>
      <c r="F202" s="34">
        <v>5.3526625499999998</v>
      </c>
      <c r="G202" s="34">
        <v>51.711831840000002</v>
      </c>
      <c r="H202" s="34">
        <v>60</v>
      </c>
      <c r="I202" s="33" t="s">
        <v>116</v>
      </c>
      <c r="J202" s="34">
        <v>14541</v>
      </c>
      <c r="K202" s="34">
        <v>35.5</v>
      </c>
      <c r="L202" s="33" t="s">
        <v>116</v>
      </c>
      <c r="M202" s="33">
        <v>1</v>
      </c>
      <c r="N202" s="37" t="s">
        <v>2376</v>
      </c>
      <c r="O202" s="34">
        <v>959</v>
      </c>
      <c r="P202" s="33"/>
    </row>
    <row r="203" spans="1:16" s="36" customFormat="1" x14ac:dyDescent="0.35">
      <c r="A203" s="33" t="s">
        <v>610</v>
      </c>
      <c r="B203" s="33" t="s">
        <v>611</v>
      </c>
      <c r="C203" s="34">
        <v>2</v>
      </c>
      <c r="D203" s="33" t="s">
        <v>2378</v>
      </c>
      <c r="E203" s="33" t="s">
        <v>2369</v>
      </c>
      <c r="F203" s="34">
        <v>5.3526625499999998</v>
      </c>
      <c r="G203" s="34">
        <v>51.711831840000002</v>
      </c>
      <c r="H203" s="34">
        <v>250</v>
      </c>
      <c r="I203" s="33" t="s">
        <v>116</v>
      </c>
      <c r="J203" s="34">
        <v>14542</v>
      </c>
      <c r="K203" s="34">
        <v>35.5</v>
      </c>
      <c r="L203" s="33" t="s">
        <v>116</v>
      </c>
      <c r="M203" s="33">
        <v>1</v>
      </c>
      <c r="N203" s="37" t="s">
        <v>2373</v>
      </c>
      <c r="O203" s="34">
        <v>970</v>
      </c>
      <c r="P203" s="33"/>
    </row>
    <row r="204" spans="1:16" s="36" customFormat="1" x14ac:dyDescent="0.35">
      <c r="A204" s="33" t="s">
        <v>616</v>
      </c>
      <c r="B204" s="33" t="s">
        <v>617</v>
      </c>
      <c r="C204" s="34">
        <v>1</v>
      </c>
      <c r="D204" s="33" t="s">
        <v>2378</v>
      </c>
      <c r="E204" s="33" t="s">
        <v>2369</v>
      </c>
      <c r="F204" s="34">
        <v>5.5202799999999996</v>
      </c>
      <c r="G204" s="34">
        <v>51.762990000000002</v>
      </c>
      <c r="H204" s="34">
        <v>75</v>
      </c>
      <c r="I204" s="33" t="s">
        <v>116</v>
      </c>
      <c r="J204" s="34">
        <v>14551</v>
      </c>
      <c r="K204" s="34">
        <v>21.9</v>
      </c>
      <c r="L204" s="33" t="s">
        <v>116</v>
      </c>
      <c r="M204" s="33">
        <v>1</v>
      </c>
      <c r="N204" s="37" t="s">
        <v>2372</v>
      </c>
      <c r="O204" s="34">
        <v>962</v>
      </c>
      <c r="P204" s="33"/>
    </row>
    <row r="205" spans="1:16" s="36" customFormat="1" x14ac:dyDescent="0.35">
      <c r="A205" s="33" t="s">
        <v>616</v>
      </c>
      <c r="B205" s="33" t="s">
        <v>617</v>
      </c>
      <c r="C205" s="34">
        <v>2</v>
      </c>
      <c r="D205" s="33" t="s">
        <v>2378</v>
      </c>
      <c r="E205" s="33" t="s">
        <v>2369</v>
      </c>
      <c r="F205" s="34">
        <v>5.5202799999999996</v>
      </c>
      <c r="G205" s="34">
        <v>51.762990000000002</v>
      </c>
      <c r="H205" s="34">
        <v>245</v>
      </c>
      <c r="I205" s="33" t="s">
        <v>116</v>
      </c>
      <c r="J205" s="34">
        <v>14552</v>
      </c>
      <c r="K205" s="34">
        <v>21.9</v>
      </c>
      <c r="L205" s="33" t="s">
        <v>116</v>
      </c>
      <c r="M205" s="33">
        <v>1</v>
      </c>
      <c r="N205" s="37" t="s">
        <v>2376</v>
      </c>
      <c r="O205" s="34">
        <v>964</v>
      </c>
      <c r="P205" s="33"/>
    </row>
    <row r="206" spans="1:16" s="36" customFormat="1" x14ac:dyDescent="0.35">
      <c r="A206" s="33" t="s">
        <v>623</v>
      </c>
      <c r="B206" s="33" t="s">
        <v>624</v>
      </c>
      <c r="C206" s="34">
        <v>1</v>
      </c>
      <c r="D206" s="33" t="s">
        <v>2368</v>
      </c>
      <c r="E206" s="33" t="s">
        <v>2369</v>
      </c>
      <c r="F206" s="34">
        <v>5.6534119199999999</v>
      </c>
      <c r="G206" s="34">
        <v>51.799134369999997</v>
      </c>
      <c r="H206" s="34">
        <v>80</v>
      </c>
      <c r="I206" s="33" t="s">
        <v>116</v>
      </c>
      <c r="J206" s="34">
        <v>14561</v>
      </c>
      <c r="K206" s="34">
        <v>39</v>
      </c>
      <c r="L206" s="33" t="s">
        <v>116</v>
      </c>
      <c r="M206" s="33">
        <v>1</v>
      </c>
      <c r="N206" s="37" t="s">
        <v>2379</v>
      </c>
      <c r="O206" s="34">
        <v>956</v>
      </c>
      <c r="P206" s="33"/>
    </row>
    <row r="207" spans="1:16" s="36" customFormat="1" x14ac:dyDescent="0.35">
      <c r="A207" s="33" t="s">
        <v>623</v>
      </c>
      <c r="B207" s="33" t="s">
        <v>624</v>
      </c>
      <c r="C207" s="34">
        <v>2</v>
      </c>
      <c r="D207" s="33" t="s">
        <v>2368</v>
      </c>
      <c r="E207" s="33" t="s">
        <v>2369</v>
      </c>
      <c r="F207" s="34">
        <v>5.6534119199999999</v>
      </c>
      <c r="G207" s="34">
        <v>51.799134369999997</v>
      </c>
      <c r="H207" s="34">
        <v>230</v>
      </c>
      <c r="I207" s="33" t="s">
        <v>116</v>
      </c>
      <c r="J207" s="34">
        <v>14562</v>
      </c>
      <c r="K207" s="34">
        <v>35</v>
      </c>
      <c r="L207" s="33" t="s">
        <v>116</v>
      </c>
      <c r="M207" s="33">
        <v>1</v>
      </c>
      <c r="N207" s="37" t="s">
        <v>2379</v>
      </c>
      <c r="O207" s="34">
        <v>969</v>
      </c>
      <c r="P207" s="33"/>
    </row>
    <row r="208" spans="1:16" s="36" customFormat="1" x14ac:dyDescent="0.35">
      <c r="A208" s="33" t="s">
        <v>630</v>
      </c>
      <c r="B208" s="33" t="s">
        <v>631</v>
      </c>
      <c r="C208" s="34">
        <v>1</v>
      </c>
      <c r="D208" s="33" t="s">
        <v>2368</v>
      </c>
      <c r="E208" s="33" t="s">
        <v>2369</v>
      </c>
      <c r="F208" s="34">
        <v>5.8689900000000002</v>
      </c>
      <c r="G208" s="34">
        <v>51.73272</v>
      </c>
      <c r="H208" s="34">
        <v>0</v>
      </c>
      <c r="I208" s="33" t="s">
        <v>116</v>
      </c>
      <c r="J208" s="34">
        <v>14611</v>
      </c>
      <c r="K208" s="34">
        <v>33.5</v>
      </c>
      <c r="L208" s="33" t="s">
        <v>116</v>
      </c>
      <c r="M208" s="33">
        <v>1</v>
      </c>
      <c r="N208" s="37" t="s">
        <v>2377</v>
      </c>
      <c r="O208" s="34">
        <v>971</v>
      </c>
      <c r="P208" s="33"/>
    </row>
    <row r="209" spans="1:16" s="36" customFormat="1" x14ac:dyDescent="0.35">
      <c r="A209" s="33" t="s">
        <v>630</v>
      </c>
      <c r="B209" s="33" t="s">
        <v>631</v>
      </c>
      <c r="C209" s="34">
        <v>2</v>
      </c>
      <c r="D209" s="33" t="s">
        <v>2368</v>
      </c>
      <c r="E209" s="33" t="s">
        <v>2369</v>
      </c>
      <c r="F209" s="34">
        <v>5.8689900000000002</v>
      </c>
      <c r="G209" s="34">
        <v>51.73272</v>
      </c>
      <c r="H209" s="34">
        <v>160</v>
      </c>
      <c r="I209" s="33" t="s">
        <v>116</v>
      </c>
      <c r="J209" s="34">
        <v>14612</v>
      </c>
      <c r="K209" s="34">
        <v>33.5</v>
      </c>
      <c r="L209" s="33" t="s">
        <v>116</v>
      </c>
      <c r="M209" s="33">
        <v>1</v>
      </c>
      <c r="N209" s="37" t="s">
        <v>2379</v>
      </c>
      <c r="O209" s="34">
        <v>968</v>
      </c>
      <c r="P209" s="33"/>
    </row>
    <row r="210" spans="1:16" s="36" customFormat="1" x14ac:dyDescent="0.35">
      <c r="A210" s="33" t="s">
        <v>637</v>
      </c>
      <c r="B210" s="33" t="s">
        <v>638</v>
      </c>
      <c r="C210" s="34">
        <v>1</v>
      </c>
      <c r="D210" s="33" t="s">
        <v>2378</v>
      </c>
      <c r="E210" s="33" t="s">
        <v>2369</v>
      </c>
      <c r="F210" s="34">
        <v>5.9371299999999998</v>
      </c>
      <c r="G210" s="34">
        <v>51.643819999999998</v>
      </c>
      <c r="H210" s="34">
        <v>140</v>
      </c>
      <c r="I210" s="33" t="s">
        <v>116</v>
      </c>
      <c r="J210" s="34">
        <v>14621</v>
      </c>
      <c r="K210" s="34">
        <v>23.7</v>
      </c>
      <c r="L210" s="33" t="s">
        <v>116</v>
      </c>
      <c r="M210" s="33">
        <v>1</v>
      </c>
      <c r="N210" s="37" t="s">
        <v>2372</v>
      </c>
      <c r="O210" s="34">
        <v>958</v>
      </c>
      <c r="P210" s="33"/>
    </row>
    <row r="211" spans="1:16" s="36" customFormat="1" x14ac:dyDescent="0.35">
      <c r="A211" s="33" t="s">
        <v>637</v>
      </c>
      <c r="B211" s="33" t="s">
        <v>638</v>
      </c>
      <c r="C211" s="34">
        <v>2</v>
      </c>
      <c r="D211" s="33" t="s">
        <v>2378</v>
      </c>
      <c r="E211" s="33" t="s">
        <v>2369</v>
      </c>
      <c r="F211" s="34">
        <v>5.9371299999999998</v>
      </c>
      <c r="G211" s="34">
        <v>51.643819999999998</v>
      </c>
      <c r="H211" s="34">
        <v>330</v>
      </c>
      <c r="I211" s="33" t="s">
        <v>116</v>
      </c>
      <c r="J211" s="34">
        <v>14622</v>
      </c>
      <c r="K211" s="34">
        <v>23.7</v>
      </c>
      <c r="L211" s="33" t="s">
        <v>116</v>
      </c>
      <c r="M211" s="33">
        <v>1</v>
      </c>
      <c r="N211" s="37" t="s">
        <v>2376</v>
      </c>
      <c r="O211" s="34">
        <v>965</v>
      </c>
      <c r="P211" s="33"/>
    </row>
    <row r="212" spans="1:16" s="36" customFormat="1" x14ac:dyDescent="0.35">
      <c r="A212" s="33" t="s">
        <v>644</v>
      </c>
      <c r="B212" s="33" t="s">
        <v>645</v>
      </c>
      <c r="C212" s="34">
        <v>2</v>
      </c>
      <c r="D212" s="33" t="s">
        <v>2368</v>
      </c>
      <c r="E212" s="33" t="s">
        <v>2369</v>
      </c>
      <c r="F212" s="34">
        <v>5.9981799999999996</v>
      </c>
      <c r="G212" s="34">
        <v>51.59113</v>
      </c>
      <c r="H212" s="34">
        <v>320</v>
      </c>
      <c r="I212" s="33" t="s">
        <v>116</v>
      </c>
      <c r="J212" s="34">
        <v>14632</v>
      </c>
      <c r="K212" s="34">
        <v>25</v>
      </c>
      <c r="L212" s="33" t="s">
        <v>116</v>
      </c>
      <c r="M212" s="33">
        <v>1</v>
      </c>
      <c r="N212" s="37" t="s">
        <v>2373</v>
      </c>
      <c r="O212" s="34">
        <v>973</v>
      </c>
      <c r="P212" s="33"/>
    </row>
    <row r="213" spans="1:16" s="36" customFormat="1" x14ac:dyDescent="0.35">
      <c r="A213" s="33" t="s">
        <v>644</v>
      </c>
      <c r="B213" s="33" t="s">
        <v>645</v>
      </c>
      <c r="C213" s="34">
        <v>1</v>
      </c>
      <c r="D213" s="33" t="s">
        <v>2368</v>
      </c>
      <c r="E213" s="33" t="s">
        <v>2369</v>
      </c>
      <c r="F213" s="34">
        <v>5.9981799999999996</v>
      </c>
      <c r="G213" s="34">
        <v>51.59113</v>
      </c>
      <c r="H213" s="34">
        <v>170</v>
      </c>
      <c r="I213" s="33" t="s">
        <v>116</v>
      </c>
      <c r="J213" s="34">
        <v>14631</v>
      </c>
      <c r="K213" s="34">
        <v>25</v>
      </c>
      <c r="L213" s="33" t="s">
        <v>116</v>
      </c>
      <c r="M213" s="33">
        <v>1</v>
      </c>
      <c r="N213" s="37" t="s">
        <v>2372</v>
      </c>
      <c r="O213" s="34">
        <v>964</v>
      </c>
      <c r="P213" s="33"/>
    </row>
    <row r="214" spans="1:16" s="36" customFormat="1" x14ac:dyDescent="0.35">
      <c r="A214" s="33" t="s">
        <v>651</v>
      </c>
      <c r="B214" s="33" t="s">
        <v>652</v>
      </c>
      <c r="C214" s="34">
        <v>1</v>
      </c>
      <c r="D214" s="33" t="s">
        <v>2378</v>
      </c>
      <c r="E214" s="33" t="s">
        <v>2369</v>
      </c>
      <c r="F214" s="34">
        <v>5.8663315899999997</v>
      </c>
      <c r="G214" s="34">
        <v>51.819334150000003</v>
      </c>
      <c r="H214" s="34">
        <v>170</v>
      </c>
      <c r="I214" s="33" t="s">
        <v>116</v>
      </c>
      <c r="J214" s="34">
        <v>14641</v>
      </c>
      <c r="K214" s="34">
        <v>87.6</v>
      </c>
      <c r="L214" s="33" t="s">
        <v>116</v>
      </c>
      <c r="M214" s="33">
        <v>1</v>
      </c>
      <c r="N214" s="37" t="s">
        <v>2375</v>
      </c>
      <c r="O214" s="34">
        <v>960</v>
      </c>
      <c r="P214" s="33"/>
    </row>
    <row r="215" spans="1:16" s="36" customFormat="1" x14ac:dyDescent="0.35">
      <c r="A215" s="33" t="s">
        <v>658</v>
      </c>
      <c r="B215" s="33" t="s">
        <v>659</v>
      </c>
      <c r="C215" s="34">
        <v>1</v>
      </c>
      <c r="D215" s="33" t="s">
        <v>2368</v>
      </c>
      <c r="E215" s="33" t="s">
        <v>2369</v>
      </c>
      <c r="F215" s="34">
        <v>6.1423180000000004</v>
      </c>
      <c r="G215" s="34">
        <v>51.380113999999999</v>
      </c>
      <c r="H215" s="34">
        <v>125</v>
      </c>
      <c r="I215" s="33" t="s">
        <v>116</v>
      </c>
      <c r="J215" s="34">
        <v>12561</v>
      </c>
      <c r="K215" s="34">
        <v>36.5</v>
      </c>
      <c r="L215" s="33" t="s">
        <v>2388</v>
      </c>
      <c r="M215" s="33">
        <v>2</v>
      </c>
      <c r="N215" s="37" t="s">
        <v>2371</v>
      </c>
      <c r="O215" s="34">
        <v>965</v>
      </c>
      <c r="P215" s="33">
        <v>958</v>
      </c>
    </row>
    <row r="216" spans="1:16" s="36" customFormat="1" x14ac:dyDescent="0.35">
      <c r="A216" s="33" t="s">
        <v>658</v>
      </c>
      <c r="B216" s="33" t="s">
        <v>659</v>
      </c>
      <c r="C216" s="34">
        <v>2</v>
      </c>
      <c r="D216" s="33" t="s">
        <v>2368</v>
      </c>
      <c r="E216" s="33" t="s">
        <v>2369</v>
      </c>
      <c r="F216" s="34">
        <v>6.1423180000000004</v>
      </c>
      <c r="G216" s="34">
        <v>51.380113999999999</v>
      </c>
      <c r="H216" s="34">
        <v>304</v>
      </c>
      <c r="I216" s="33" t="s">
        <v>116</v>
      </c>
      <c r="J216" s="34">
        <v>12561</v>
      </c>
      <c r="K216" s="34">
        <v>36.5</v>
      </c>
      <c r="L216" s="33" t="s">
        <v>2388</v>
      </c>
      <c r="M216" s="33"/>
      <c r="N216" s="37" t="s">
        <v>2371</v>
      </c>
      <c r="O216" s="34">
        <v>965</v>
      </c>
      <c r="P216" s="33">
        <v>958</v>
      </c>
    </row>
    <row r="217" spans="1:16" s="36" customFormat="1" x14ac:dyDescent="0.35">
      <c r="A217" s="33" t="s">
        <v>658</v>
      </c>
      <c r="B217" s="33" t="s">
        <v>659</v>
      </c>
      <c r="C217" s="34">
        <v>3</v>
      </c>
      <c r="D217" s="33" t="s">
        <v>2368</v>
      </c>
      <c r="E217" s="33" t="s">
        <v>2369</v>
      </c>
      <c r="F217" s="34">
        <v>6.1423180000000004</v>
      </c>
      <c r="G217" s="34">
        <v>51.380113999999999</v>
      </c>
      <c r="H217" s="34">
        <v>354</v>
      </c>
      <c r="I217" s="33" t="s">
        <v>116</v>
      </c>
      <c r="J217" s="34">
        <v>12561</v>
      </c>
      <c r="K217" s="34">
        <v>36.5</v>
      </c>
      <c r="L217" s="33" t="s">
        <v>2388</v>
      </c>
      <c r="M217" s="33"/>
      <c r="N217" s="37" t="s">
        <v>2371</v>
      </c>
      <c r="O217" s="34">
        <v>965</v>
      </c>
      <c r="P217" s="33">
        <v>958</v>
      </c>
    </row>
    <row r="218" spans="1:16" s="36" customFormat="1" x14ac:dyDescent="0.35">
      <c r="A218" s="33" t="s">
        <v>665</v>
      </c>
      <c r="B218" s="33" t="s">
        <v>666</v>
      </c>
      <c r="C218" s="34">
        <v>1</v>
      </c>
      <c r="D218" s="33" t="s">
        <v>2368</v>
      </c>
      <c r="E218" s="33" t="s">
        <v>2369</v>
      </c>
      <c r="F218" s="34">
        <v>6.1311770000000001</v>
      </c>
      <c r="G218" s="34">
        <v>51.437123999999997</v>
      </c>
      <c r="H218" s="34">
        <v>166</v>
      </c>
      <c r="I218" s="33" t="s">
        <v>116</v>
      </c>
      <c r="J218" s="34">
        <v>12681</v>
      </c>
      <c r="K218" s="34">
        <v>30</v>
      </c>
      <c r="L218" s="33" t="s">
        <v>116</v>
      </c>
      <c r="M218" s="33">
        <v>1</v>
      </c>
      <c r="N218" s="37" t="s">
        <v>2370</v>
      </c>
      <c r="O218" s="34">
        <v>961</v>
      </c>
      <c r="P218" s="33"/>
    </row>
    <row r="219" spans="1:16" s="36" customFormat="1" x14ac:dyDescent="0.35">
      <c r="A219" s="33" t="s">
        <v>665</v>
      </c>
      <c r="B219" s="33" t="s">
        <v>666</v>
      </c>
      <c r="C219" s="34">
        <v>2</v>
      </c>
      <c r="D219" s="33" t="s">
        <v>2368</v>
      </c>
      <c r="E219" s="33" t="s">
        <v>2369</v>
      </c>
      <c r="F219" s="34">
        <v>6.1311770000000001</v>
      </c>
      <c r="G219" s="34">
        <v>51.437123999999997</v>
      </c>
      <c r="H219" s="34">
        <v>332</v>
      </c>
      <c r="I219" s="33" t="s">
        <v>116</v>
      </c>
      <c r="J219" s="34">
        <v>12682</v>
      </c>
      <c r="K219" s="34">
        <v>30</v>
      </c>
      <c r="L219" s="33" t="s">
        <v>116</v>
      </c>
      <c r="M219" s="33">
        <v>1</v>
      </c>
      <c r="N219" s="37" t="s">
        <v>2370</v>
      </c>
      <c r="O219" s="34">
        <v>968</v>
      </c>
      <c r="P219" s="33"/>
    </row>
    <row r="220" spans="1:16" s="36" customFormat="1" x14ac:dyDescent="0.35">
      <c r="A220" s="33" t="s">
        <v>670</v>
      </c>
      <c r="B220" s="33" t="s">
        <v>671</v>
      </c>
      <c r="C220" s="34">
        <v>1</v>
      </c>
      <c r="D220" s="33" t="s">
        <v>2368</v>
      </c>
      <c r="E220" s="33" t="s">
        <v>2369</v>
      </c>
      <c r="F220" s="34">
        <v>6.0416362000000001</v>
      </c>
      <c r="G220" s="34">
        <v>51.511690180000002</v>
      </c>
      <c r="H220" s="34">
        <v>124</v>
      </c>
      <c r="I220" s="33" t="s">
        <v>116</v>
      </c>
      <c r="J220" s="34">
        <v>12741</v>
      </c>
      <c r="K220" s="34">
        <v>23.5</v>
      </c>
      <c r="L220" s="33" t="s">
        <v>116</v>
      </c>
      <c r="M220" s="33">
        <v>1</v>
      </c>
      <c r="N220" s="37" t="s">
        <v>2372</v>
      </c>
      <c r="O220" s="34">
        <v>971</v>
      </c>
      <c r="P220" s="33"/>
    </row>
    <row r="221" spans="1:16" s="36" customFormat="1" x14ac:dyDescent="0.35">
      <c r="A221" s="33" t="s">
        <v>670</v>
      </c>
      <c r="B221" s="33" t="s">
        <v>671</v>
      </c>
      <c r="C221" s="34">
        <v>2</v>
      </c>
      <c r="D221" s="33" t="s">
        <v>2368</v>
      </c>
      <c r="E221" s="33" t="s">
        <v>2369</v>
      </c>
      <c r="F221" s="34">
        <v>6.0416362000000001</v>
      </c>
      <c r="G221" s="34">
        <v>51.511690180000002</v>
      </c>
      <c r="H221" s="34">
        <v>315</v>
      </c>
      <c r="I221" s="33" t="s">
        <v>116</v>
      </c>
      <c r="J221" s="34">
        <v>12742</v>
      </c>
      <c r="K221" s="34">
        <v>28.2</v>
      </c>
      <c r="L221" s="33" t="s">
        <v>116</v>
      </c>
      <c r="M221" s="33">
        <v>1</v>
      </c>
      <c r="N221" s="37" t="s">
        <v>2373</v>
      </c>
      <c r="O221" s="34">
        <v>960</v>
      </c>
      <c r="P221" s="33"/>
    </row>
    <row r="222" spans="1:16" s="36" customFormat="1" x14ac:dyDescent="0.35">
      <c r="A222" s="33" t="s">
        <v>677</v>
      </c>
      <c r="B222" s="33" t="s">
        <v>678</v>
      </c>
      <c r="C222" s="34">
        <v>1</v>
      </c>
      <c r="D222" s="33" t="s">
        <v>2368</v>
      </c>
      <c r="E222" s="33" t="s">
        <v>2369</v>
      </c>
      <c r="F222" s="34">
        <v>5.4012200000000004</v>
      </c>
      <c r="G222" s="34">
        <v>51.495950000000001</v>
      </c>
      <c r="H222" s="34">
        <v>140</v>
      </c>
      <c r="I222" s="33" t="s">
        <v>116</v>
      </c>
      <c r="J222" s="34">
        <v>14351</v>
      </c>
      <c r="K222" s="34">
        <v>49.4</v>
      </c>
      <c r="L222" s="33" t="s">
        <v>116</v>
      </c>
      <c r="M222" s="33">
        <v>2</v>
      </c>
      <c r="N222" s="37" t="s">
        <v>2372</v>
      </c>
      <c r="O222" s="34">
        <v>969</v>
      </c>
      <c r="P222" s="33">
        <v>955</v>
      </c>
    </row>
    <row r="223" spans="1:16" s="36" customFormat="1" x14ac:dyDescent="0.35">
      <c r="A223" s="33" t="s">
        <v>677</v>
      </c>
      <c r="B223" s="33" t="s">
        <v>678</v>
      </c>
      <c r="C223" s="34">
        <v>2</v>
      </c>
      <c r="D223" s="33" t="s">
        <v>2368</v>
      </c>
      <c r="E223" s="33" t="s">
        <v>2369</v>
      </c>
      <c r="F223" s="34">
        <v>5.4012200000000004</v>
      </c>
      <c r="G223" s="34">
        <v>51.495950000000001</v>
      </c>
      <c r="H223" s="34">
        <v>330</v>
      </c>
      <c r="I223" s="33" t="s">
        <v>116</v>
      </c>
      <c r="J223" s="34">
        <v>14352</v>
      </c>
      <c r="K223" s="34">
        <v>49.4</v>
      </c>
      <c r="L223" s="33" t="s">
        <v>116</v>
      </c>
      <c r="M223" s="33">
        <v>1</v>
      </c>
      <c r="N223" s="37" t="s">
        <v>2371</v>
      </c>
      <c r="O223" s="34">
        <v>964</v>
      </c>
      <c r="P223" s="33"/>
    </row>
    <row r="224" spans="1:16" s="36" customFormat="1" x14ac:dyDescent="0.35">
      <c r="A224" s="33" t="s">
        <v>684</v>
      </c>
      <c r="B224" s="33" t="s">
        <v>685</v>
      </c>
      <c r="C224" s="34">
        <v>1</v>
      </c>
      <c r="D224" s="33" t="s">
        <v>2395</v>
      </c>
      <c r="E224" s="33" t="s">
        <v>2369</v>
      </c>
      <c r="F224" s="34">
        <v>5.3892798400000004</v>
      </c>
      <c r="G224" s="34">
        <v>51.509551780000002</v>
      </c>
      <c r="H224" s="34">
        <v>0</v>
      </c>
      <c r="I224" s="33" t="s">
        <v>116</v>
      </c>
      <c r="J224" s="34">
        <v>14361</v>
      </c>
      <c r="K224" s="34">
        <v>5</v>
      </c>
      <c r="L224" s="33" t="s">
        <v>2380</v>
      </c>
      <c r="M224" s="33">
        <v>1</v>
      </c>
      <c r="N224" s="37" t="s">
        <v>2379</v>
      </c>
      <c r="O224" s="34">
        <v>967</v>
      </c>
      <c r="P224" s="33"/>
    </row>
    <row r="225" spans="1:16" s="36" customFormat="1" x14ac:dyDescent="0.35">
      <c r="A225" s="33" t="s">
        <v>689</v>
      </c>
      <c r="B225" s="33" t="s">
        <v>690</v>
      </c>
      <c r="C225" s="34">
        <v>1</v>
      </c>
      <c r="D225" s="33" t="s">
        <v>2368</v>
      </c>
      <c r="E225" s="33" t="s">
        <v>2369</v>
      </c>
      <c r="F225" s="34">
        <v>6.0514156999999997</v>
      </c>
      <c r="G225" s="34">
        <v>51.43974884</v>
      </c>
      <c r="H225" s="34">
        <v>140</v>
      </c>
      <c r="I225" s="33" t="s">
        <v>116</v>
      </c>
      <c r="J225" s="34">
        <v>12671</v>
      </c>
      <c r="K225" s="34">
        <v>31</v>
      </c>
      <c r="L225" s="33" t="s">
        <v>116</v>
      </c>
      <c r="M225" s="33">
        <v>1</v>
      </c>
      <c r="N225" s="37" t="s">
        <v>2371</v>
      </c>
      <c r="O225" s="34">
        <v>971</v>
      </c>
      <c r="P225" s="33"/>
    </row>
    <row r="226" spans="1:16" s="36" customFormat="1" x14ac:dyDescent="0.35">
      <c r="A226" s="33" t="s">
        <v>689</v>
      </c>
      <c r="B226" s="33" t="s">
        <v>690</v>
      </c>
      <c r="C226" s="34">
        <v>2</v>
      </c>
      <c r="D226" s="33" t="s">
        <v>2368</v>
      </c>
      <c r="E226" s="33" t="s">
        <v>2369</v>
      </c>
      <c r="F226" s="34">
        <v>6.0514156999999997</v>
      </c>
      <c r="G226" s="34">
        <v>51.43974884</v>
      </c>
      <c r="H226" s="34">
        <v>270</v>
      </c>
      <c r="I226" s="33" t="s">
        <v>116</v>
      </c>
      <c r="J226" s="34">
        <v>12672</v>
      </c>
      <c r="K226" s="34">
        <v>31</v>
      </c>
      <c r="L226" s="33" t="s">
        <v>116</v>
      </c>
      <c r="M226" s="33">
        <v>1</v>
      </c>
      <c r="N226" s="37" t="s">
        <v>2375</v>
      </c>
      <c r="O226" s="34">
        <v>961</v>
      </c>
      <c r="P226" s="33"/>
    </row>
    <row r="227" spans="1:16" s="36" customFormat="1" x14ac:dyDescent="0.35">
      <c r="A227" s="33" t="s">
        <v>696</v>
      </c>
      <c r="B227" s="33" t="s">
        <v>697</v>
      </c>
      <c r="C227" s="34">
        <v>2</v>
      </c>
      <c r="D227" s="33" t="s">
        <v>2368</v>
      </c>
      <c r="E227" s="33" t="s">
        <v>2369</v>
      </c>
      <c r="F227" s="34">
        <v>5.56609</v>
      </c>
      <c r="G227" s="34">
        <v>51.452390000000001</v>
      </c>
      <c r="H227" s="34">
        <v>255</v>
      </c>
      <c r="I227" s="33" t="s">
        <v>116</v>
      </c>
      <c r="J227" s="34">
        <v>14332</v>
      </c>
      <c r="K227" s="34">
        <v>48.1</v>
      </c>
      <c r="L227" s="33" t="s">
        <v>116</v>
      </c>
      <c r="M227" s="33">
        <v>1</v>
      </c>
      <c r="N227" s="37" t="s">
        <v>2376</v>
      </c>
      <c r="O227" s="34">
        <v>963</v>
      </c>
      <c r="P227" s="33"/>
    </row>
    <row r="228" spans="1:16" s="36" customFormat="1" x14ac:dyDescent="0.35">
      <c r="A228" s="33" t="s">
        <v>696</v>
      </c>
      <c r="B228" s="33" t="s">
        <v>697</v>
      </c>
      <c r="C228" s="34">
        <v>1</v>
      </c>
      <c r="D228" s="33" t="s">
        <v>2368</v>
      </c>
      <c r="E228" s="33" t="s">
        <v>2369</v>
      </c>
      <c r="F228" s="34">
        <v>5.56609</v>
      </c>
      <c r="G228" s="34">
        <v>51.452390000000001</v>
      </c>
      <c r="H228" s="34">
        <v>65</v>
      </c>
      <c r="I228" s="33" t="s">
        <v>116</v>
      </c>
      <c r="J228" s="34">
        <v>14331</v>
      </c>
      <c r="K228" s="34">
        <v>48.1</v>
      </c>
      <c r="L228" s="33" t="s">
        <v>116</v>
      </c>
      <c r="M228" s="33">
        <v>1</v>
      </c>
      <c r="N228" s="37" t="s">
        <v>2377</v>
      </c>
      <c r="O228" s="34">
        <v>966</v>
      </c>
      <c r="P228" s="33"/>
    </row>
    <row r="229" spans="1:16" s="36" customFormat="1" x14ac:dyDescent="0.35">
      <c r="A229" s="33" t="s">
        <v>703</v>
      </c>
      <c r="B229" s="33" t="s">
        <v>704</v>
      </c>
      <c r="C229" s="34">
        <v>1</v>
      </c>
      <c r="D229" s="33" t="s">
        <v>2368</v>
      </c>
      <c r="E229" s="33" t="s">
        <v>2369</v>
      </c>
      <c r="F229" s="34">
        <v>5.6938430000000002</v>
      </c>
      <c r="G229" s="34">
        <v>51.473134999999999</v>
      </c>
      <c r="H229" s="34">
        <v>100</v>
      </c>
      <c r="I229" s="33" t="s">
        <v>116</v>
      </c>
      <c r="J229" s="34">
        <v>14341</v>
      </c>
      <c r="K229" s="34">
        <v>25.5</v>
      </c>
      <c r="L229" s="33" t="s">
        <v>116</v>
      </c>
      <c r="M229" s="33">
        <v>1</v>
      </c>
      <c r="N229" s="37" t="s">
        <v>2373</v>
      </c>
      <c r="O229" s="34">
        <v>963</v>
      </c>
      <c r="P229" s="33"/>
    </row>
    <row r="230" spans="1:16" s="36" customFormat="1" x14ac:dyDescent="0.35">
      <c r="A230" s="33" t="s">
        <v>703</v>
      </c>
      <c r="B230" s="33" t="s">
        <v>704</v>
      </c>
      <c r="C230" s="34">
        <v>2</v>
      </c>
      <c r="D230" s="33" t="s">
        <v>2368</v>
      </c>
      <c r="E230" s="33" t="s">
        <v>2369</v>
      </c>
      <c r="F230" s="34">
        <v>5.6938430000000002</v>
      </c>
      <c r="G230" s="34">
        <v>51.473134999999999</v>
      </c>
      <c r="H230" s="34">
        <v>285</v>
      </c>
      <c r="I230" s="33" t="s">
        <v>116</v>
      </c>
      <c r="J230" s="34">
        <v>14342</v>
      </c>
      <c r="K230" s="34">
        <v>25.5</v>
      </c>
      <c r="L230" s="33" t="s">
        <v>116</v>
      </c>
      <c r="M230" s="33">
        <v>1</v>
      </c>
      <c r="N230" s="37" t="s">
        <v>2376</v>
      </c>
      <c r="O230" s="34">
        <v>961</v>
      </c>
      <c r="P230" s="33"/>
    </row>
    <row r="231" spans="1:16" s="36" customFormat="1" x14ac:dyDescent="0.35">
      <c r="A231" s="33" t="s">
        <v>710</v>
      </c>
      <c r="B231" s="33" t="s">
        <v>711</v>
      </c>
      <c r="C231" s="34">
        <v>1</v>
      </c>
      <c r="D231" s="33" t="s">
        <v>2368</v>
      </c>
      <c r="E231" s="33" t="s">
        <v>2369</v>
      </c>
      <c r="F231" s="34">
        <v>5.8660750000000004</v>
      </c>
      <c r="G231" s="34">
        <v>51.448608</v>
      </c>
      <c r="H231" s="34">
        <v>97</v>
      </c>
      <c r="I231" s="33" t="s">
        <v>116</v>
      </c>
      <c r="J231" s="34">
        <v>14381</v>
      </c>
      <c r="K231" s="34">
        <v>26.5</v>
      </c>
      <c r="L231" s="33" t="s">
        <v>116</v>
      </c>
      <c r="M231" s="33">
        <v>1</v>
      </c>
      <c r="N231" s="37" t="s">
        <v>2370</v>
      </c>
      <c r="O231" s="34">
        <v>957</v>
      </c>
      <c r="P231" s="33"/>
    </row>
    <row r="232" spans="1:16" s="36" customFormat="1" x14ac:dyDescent="0.35">
      <c r="A232" s="33" t="s">
        <v>710</v>
      </c>
      <c r="B232" s="33" t="s">
        <v>711</v>
      </c>
      <c r="C232" s="34">
        <v>2</v>
      </c>
      <c r="D232" s="33" t="s">
        <v>2368</v>
      </c>
      <c r="E232" s="33" t="s">
        <v>2369</v>
      </c>
      <c r="F232" s="34">
        <v>5.8660750000000004</v>
      </c>
      <c r="G232" s="34">
        <v>51.448608</v>
      </c>
      <c r="H232" s="34">
        <v>277</v>
      </c>
      <c r="I232" s="33" t="s">
        <v>116</v>
      </c>
      <c r="J232" s="34">
        <v>14382</v>
      </c>
      <c r="K232" s="34">
        <v>26.5</v>
      </c>
      <c r="L232" s="33" t="s">
        <v>116</v>
      </c>
      <c r="M232" s="33">
        <v>1</v>
      </c>
      <c r="N232" s="37" t="s">
        <v>2375</v>
      </c>
      <c r="O232" s="34">
        <v>968</v>
      </c>
      <c r="P232" s="33"/>
    </row>
    <row r="233" spans="1:16" s="36" customFormat="1" x14ac:dyDescent="0.35">
      <c r="A233" s="33" t="s">
        <v>717</v>
      </c>
      <c r="B233" s="33" t="s">
        <v>718</v>
      </c>
      <c r="C233" s="34">
        <v>1</v>
      </c>
      <c r="D233" s="33" t="s">
        <v>2368</v>
      </c>
      <c r="E233" s="33" t="s">
        <v>2369</v>
      </c>
      <c r="F233" s="34">
        <v>6.1712379999999998</v>
      </c>
      <c r="G233" s="34">
        <v>51.365378</v>
      </c>
      <c r="H233" s="34">
        <v>160</v>
      </c>
      <c r="I233" s="33" t="s">
        <v>116</v>
      </c>
      <c r="J233" s="34">
        <v>12731</v>
      </c>
      <c r="K233" s="34">
        <v>20.5</v>
      </c>
      <c r="L233" s="33" t="s">
        <v>2380</v>
      </c>
      <c r="M233" s="33">
        <v>2</v>
      </c>
      <c r="N233" s="37" t="s">
        <v>2376</v>
      </c>
      <c r="O233" s="34">
        <v>968</v>
      </c>
      <c r="P233" s="33">
        <v>956</v>
      </c>
    </row>
    <row r="234" spans="1:16" s="36" customFormat="1" x14ac:dyDescent="0.35">
      <c r="A234" s="33" t="s">
        <v>717</v>
      </c>
      <c r="B234" s="33" t="s">
        <v>718</v>
      </c>
      <c r="C234" s="34">
        <v>2</v>
      </c>
      <c r="D234" s="33" t="s">
        <v>2368</v>
      </c>
      <c r="E234" s="33" t="s">
        <v>2369</v>
      </c>
      <c r="F234" s="34">
        <v>6.1712379999999998</v>
      </c>
      <c r="G234" s="34">
        <v>51.365378</v>
      </c>
      <c r="H234" s="34">
        <v>305</v>
      </c>
      <c r="I234" s="33" t="s">
        <v>116</v>
      </c>
      <c r="J234" s="34">
        <v>12731</v>
      </c>
      <c r="K234" s="34">
        <v>20.5</v>
      </c>
      <c r="L234" s="33" t="s">
        <v>2380</v>
      </c>
      <c r="M234" s="33"/>
      <c r="N234" s="37" t="s">
        <v>2376</v>
      </c>
      <c r="O234" s="34">
        <v>968</v>
      </c>
      <c r="P234" s="33">
        <v>956</v>
      </c>
    </row>
    <row r="235" spans="1:16" s="36" customFormat="1" x14ac:dyDescent="0.35">
      <c r="A235" s="33" t="s">
        <v>723</v>
      </c>
      <c r="B235" s="33" t="s">
        <v>724</v>
      </c>
      <c r="C235" s="34">
        <v>1</v>
      </c>
      <c r="D235" s="33" t="s">
        <v>2378</v>
      </c>
      <c r="E235" s="33" t="s">
        <v>2369</v>
      </c>
      <c r="F235" s="34">
        <v>5.5573300000000003</v>
      </c>
      <c r="G235" s="34">
        <v>51.419440000000002</v>
      </c>
      <c r="H235" s="34">
        <v>170</v>
      </c>
      <c r="I235" s="33" t="s">
        <v>116</v>
      </c>
      <c r="J235" s="34">
        <v>14311</v>
      </c>
      <c r="K235" s="34">
        <v>24.5</v>
      </c>
      <c r="L235" s="33" t="s">
        <v>116</v>
      </c>
      <c r="M235" s="33">
        <v>1</v>
      </c>
      <c r="N235" s="37" t="s">
        <v>2373</v>
      </c>
      <c r="O235" s="34">
        <v>956</v>
      </c>
      <c r="P235" s="33"/>
    </row>
    <row r="236" spans="1:16" s="36" customFormat="1" x14ac:dyDescent="0.35">
      <c r="A236" s="33" t="s">
        <v>723</v>
      </c>
      <c r="B236" s="33" t="s">
        <v>724</v>
      </c>
      <c r="C236" s="34">
        <v>2</v>
      </c>
      <c r="D236" s="33" t="s">
        <v>2378</v>
      </c>
      <c r="E236" s="33" t="s">
        <v>2369</v>
      </c>
      <c r="F236" s="34">
        <v>5.5573300000000003</v>
      </c>
      <c r="G236" s="34">
        <v>51.419440000000002</v>
      </c>
      <c r="H236" s="34">
        <v>315</v>
      </c>
      <c r="I236" s="33" t="s">
        <v>116</v>
      </c>
      <c r="J236" s="34">
        <v>14312</v>
      </c>
      <c r="K236" s="34">
        <v>24.5</v>
      </c>
      <c r="L236" s="33" t="s">
        <v>116</v>
      </c>
      <c r="M236" s="33">
        <v>1</v>
      </c>
      <c r="N236" s="37" t="s">
        <v>2373</v>
      </c>
      <c r="O236" s="34">
        <v>966</v>
      </c>
      <c r="P236" s="33"/>
    </row>
    <row r="237" spans="1:16" s="36" customFormat="1" x14ac:dyDescent="0.35">
      <c r="A237" s="33" t="s">
        <v>729</v>
      </c>
      <c r="B237" s="33" t="s">
        <v>730</v>
      </c>
      <c r="C237" s="34">
        <v>1</v>
      </c>
      <c r="D237" s="33" t="s">
        <v>2368</v>
      </c>
      <c r="E237" s="33" t="s">
        <v>2369</v>
      </c>
      <c r="F237" s="34">
        <v>5.5933669999999998</v>
      </c>
      <c r="G237" s="34">
        <v>51.352668999999999</v>
      </c>
      <c r="H237" s="34">
        <v>155</v>
      </c>
      <c r="I237" s="33" t="s">
        <v>116</v>
      </c>
      <c r="J237" s="34">
        <v>14321</v>
      </c>
      <c r="K237" s="34">
        <v>30</v>
      </c>
      <c r="L237" s="33" t="s">
        <v>116</v>
      </c>
      <c r="M237" s="33">
        <v>1</v>
      </c>
      <c r="N237" s="37" t="s">
        <v>2371</v>
      </c>
      <c r="O237" s="34">
        <v>963</v>
      </c>
      <c r="P237" s="33"/>
    </row>
    <row r="238" spans="1:16" s="36" customFormat="1" x14ac:dyDescent="0.35">
      <c r="A238" s="33" t="s">
        <v>729</v>
      </c>
      <c r="B238" s="33" t="s">
        <v>730</v>
      </c>
      <c r="C238" s="34">
        <v>2</v>
      </c>
      <c r="D238" s="33" t="s">
        <v>2368</v>
      </c>
      <c r="E238" s="33" t="s">
        <v>2369</v>
      </c>
      <c r="F238" s="34">
        <v>5.5933669999999998</v>
      </c>
      <c r="G238" s="34">
        <v>51.352668999999999</v>
      </c>
      <c r="H238" s="34">
        <v>335</v>
      </c>
      <c r="I238" s="33" t="s">
        <v>116</v>
      </c>
      <c r="J238" s="34">
        <v>14322</v>
      </c>
      <c r="K238" s="34">
        <v>30</v>
      </c>
      <c r="L238" s="33" t="s">
        <v>116</v>
      </c>
      <c r="M238" s="33">
        <v>1</v>
      </c>
      <c r="N238" s="37" t="s">
        <v>2377</v>
      </c>
      <c r="O238" s="34">
        <v>958</v>
      </c>
      <c r="P238" s="33"/>
    </row>
    <row r="239" spans="1:16" s="36" customFormat="1" x14ac:dyDescent="0.35">
      <c r="A239" s="33" t="s">
        <v>736</v>
      </c>
      <c r="B239" s="33" t="s">
        <v>737</v>
      </c>
      <c r="C239" s="34">
        <v>1</v>
      </c>
      <c r="D239" s="33" t="s">
        <v>2374</v>
      </c>
      <c r="E239" s="33" t="s">
        <v>2369</v>
      </c>
      <c r="F239" s="34">
        <v>5.6670600000000002</v>
      </c>
      <c r="G239" s="34">
        <v>51.257669999999997</v>
      </c>
      <c r="H239" s="34">
        <v>110</v>
      </c>
      <c r="I239" s="33" t="s">
        <v>116</v>
      </c>
      <c r="J239" s="34">
        <v>14371</v>
      </c>
      <c r="K239" s="34">
        <v>36.4</v>
      </c>
      <c r="L239" s="33" t="s">
        <v>116</v>
      </c>
      <c r="M239" s="33">
        <v>1</v>
      </c>
      <c r="N239" s="37" t="s">
        <v>2375</v>
      </c>
      <c r="O239" s="34">
        <v>969</v>
      </c>
      <c r="P239" s="33"/>
    </row>
    <row r="240" spans="1:16" s="36" customFormat="1" x14ac:dyDescent="0.35">
      <c r="A240" s="33" t="s">
        <v>736</v>
      </c>
      <c r="B240" s="33" t="s">
        <v>737</v>
      </c>
      <c r="C240" s="34">
        <v>2</v>
      </c>
      <c r="D240" s="33" t="s">
        <v>2374</v>
      </c>
      <c r="E240" s="33" t="s">
        <v>2369</v>
      </c>
      <c r="F240" s="34">
        <v>5.6670600000000002</v>
      </c>
      <c r="G240" s="34">
        <v>51.257669999999997</v>
      </c>
      <c r="H240" s="34">
        <v>255</v>
      </c>
      <c r="I240" s="33" t="s">
        <v>116</v>
      </c>
      <c r="J240" s="34">
        <v>14372</v>
      </c>
      <c r="K240" s="34">
        <v>36.4</v>
      </c>
      <c r="L240" s="33" t="s">
        <v>116</v>
      </c>
      <c r="M240" s="33">
        <v>1</v>
      </c>
      <c r="N240" s="37" t="s">
        <v>2375</v>
      </c>
      <c r="O240" s="34">
        <v>960</v>
      </c>
      <c r="P240" s="33"/>
    </row>
    <row r="241" spans="1:16" s="36" customFormat="1" x14ac:dyDescent="0.35">
      <c r="A241" s="33" t="s">
        <v>736</v>
      </c>
      <c r="B241" s="33" t="s">
        <v>737</v>
      </c>
      <c r="C241" s="34">
        <v>3</v>
      </c>
      <c r="D241" s="33" t="s">
        <v>2374</v>
      </c>
      <c r="E241" s="33" t="s">
        <v>2369</v>
      </c>
      <c r="F241" s="34">
        <v>5.6670600000000002</v>
      </c>
      <c r="G241" s="34">
        <v>51.257669999999997</v>
      </c>
      <c r="H241" s="34">
        <v>333</v>
      </c>
      <c r="I241" s="33" t="s">
        <v>116</v>
      </c>
      <c r="J241" s="34">
        <v>14373</v>
      </c>
      <c r="K241" s="34">
        <v>35.799999999999997</v>
      </c>
      <c r="L241" s="33" t="s">
        <v>116</v>
      </c>
      <c r="M241" s="33">
        <v>1</v>
      </c>
      <c r="N241" s="37" t="s">
        <v>2376</v>
      </c>
      <c r="O241" s="34">
        <v>956</v>
      </c>
      <c r="P241" s="33"/>
    </row>
    <row r="242" spans="1:16" s="36" customFormat="1" x14ac:dyDescent="0.35">
      <c r="A242" s="33" t="s">
        <v>743</v>
      </c>
      <c r="B242" s="33" t="s">
        <v>744</v>
      </c>
      <c r="C242" s="34">
        <v>1</v>
      </c>
      <c r="D242" s="33" t="s">
        <v>2368</v>
      </c>
      <c r="E242" s="33" t="s">
        <v>2369</v>
      </c>
      <c r="F242" s="34">
        <v>5.9146910000000004</v>
      </c>
      <c r="G242" s="34">
        <v>51.229683000000001</v>
      </c>
      <c r="H242" s="34">
        <v>91</v>
      </c>
      <c r="I242" s="33" t="s">
        <v>116</v>
      </c>
      <c r="J242" s="34">
        <v>12571</v>
      </c>
      <c r="K242" s="34">
        <v>33.5</v>
      </c>
      <c r="L242" s="33" t="s">
        <v>116</v>
      </c>
      <c r="M242" s="33">
        <v>1</v>
      </c>
      <c r="N242" s="37" t="s">
        <v>2377</v>
      </c>
      <c r="O242" s="34">
        <v>961</v>
      </c>
      <c r="P242" s="33"/>
    </row>
    <row r="243" spans="1:16" s="36" customFormat="1" x14ac:dyDescent="0.35">
      <c r="A243" s="33" t="s">
        <v>743</v>
      </c>
      <c r="B243" s="33" t="s">
        <v>744</v>
      </c>
      <c r="C243" s="34">
        <v>2</v>
      </c>
      <c r="D243" s="33" t="s">
        <v>2368</v>
      </c>
      <c r="E243" s="33" t="s">
        <v>2369</v>
      </c>
      <c r="F243" s="34">
        <v>5.9146910000000004</v>
      </c>
      <c r="G243" s="34">
        <v>51.229683000000001</v>
      </c>
      <c r="H243" s="34">
        <v>277</v>
      </c>
      <c r="I243" s="33" t="s">
        <v>116</v>
      </c>
      <c r="J243" s="34">
        <v>12572</v>
      </c>
      <c r="K243" s="34">
        <v>33.5</v>
      </c>
      <c r="L243" s="33" t="s">
        <v>116</v>
      </c>
      <c r="M243" s="33">
        <v>1</v>
      </c>
      <c r="N243" s="37" t="s">
        <v>2373</v>
      </c>
      <c r="O243" s="34">
        <v>968</v>
      </c>
      <c r="P243" s="33"/>
    </row>
    <row r="244" spans="1:16" s="36" customFormat="1" x14ac:dyDescent="0.35">
      <c r="A244" s="33" t="s">
        <v>750</v>
      </c>
      <c r="B244" s="33" t="s">
        <v>751</v>
      </c>
      <c r="C244" s="34">
        <v>1</v>
      </c>
      <c r="D244" s="33" t="s">
        <v>2368</v>
      </c>
      <c r="E244" s="33" t="s">
        <v>2369</v>
      </c>
      <c r="F244" s="34">
        <v>5.7812998200000001</v>
      </c>
      <c r="G244" s="34">
        <v>51.247052179999997</v>
      </c>
      <c r="H244" s="34">
        <v>100</v>
      </c>
      <c r="I244" s="33" t="s">
        <v>116</v>
      </c>
      <c r="J244" s="34">
        <v>12661</v>
      </c>
      <c r="K244" s="34">
        <v>20.5</v>
      </c>
      <c r="L244" s="33" t="s">
        <v>116</v>
      </c>
      <c r="M244" s="33">
        <v>1</v>
      </c>
      <c r="N244" s="37" t="s">
        <v>2375</v>
      </c>
      <c r="O244" s="34">
        <v>959</v>
      </c>
      <c r="P244" s="33"/>
    </row>
    <row r="245" spans="1:16" s="36" customFormat="1" x14ac:dyDescent="0.35">
      <c r="A245" s="33" t="s">
        <v>750</v>
      </c>
      <c r="B245" s="33" t="s">
        <v>751</v>
      </c>
      <c r="C245" s="34">
        <v>2</v>
      </c>
      <c r="D245" s="33" t="s">
        <v>2368</v>
      </c>
      <c r="E245" s="33" t="s">
        <v>2369</v>
      </c>
      <c r="F245" s="34">
        <v>5.7812998200000001</v>
      </c>
      <c r="G245" s="34">
        <v>51.247052179999997</v>
      </c>
      <c r="H245" s="34">
        <v>270</v>
      </c>
      <c r="I245" s="33" t="s">
        <v>116</v>
      </c>
      <c r="J245" s="34">
        <v>12662</v>
      </c>
      <c r="K245" s="34">
        <v>20.5</v>
      </c>
      <c r="L245" s="33" t="s">
        <v>116</v>
      </c>
      <c r="M245" s="33">
        <v>1</v>
      </c>
      <c r="N245" s="37" t="s">
        <v>2372</v>
      </c>
      <c r="O245" s="34">
        <v>957</v>
      </c>
      <c r="P245" s="33"/>
    </row>
    <row r="246" spans="1:16" s="36" customFormat="1" x14ac:dyDescent="0.35">
      <c r="A246" s="33" t="s">
        <v>757</v>
      </c>
      <c r="B246" s="33" t="s">
        <v>758</v>
      </c>
      <c r="C246" s="34">
        <v>1</v>
      </c>
      <c r="D246" s="33" t="s">
        <v>2378</v>
      </c>
      <c r="E246" s="33" t="s">
        <v>2369</v>
      </c>
      <c r="F246" s="34">
        <v>5.9838100000000001</v>
      </c>
      <c r="G246" s="34">
        <v>51.199069999999999</v>
      </c>
      <c r="H246" s="34">
        <v>35</v>
      </c>
      <c r="I246" s="33" t="s">
        <v>116</v>
      </c>
      <c r="J246" s="34">
        <v>12581</v>
      </c>
      <c r="K246" s="34">
        <v>44.9</v>
      </c>
      <c r="L246" s="33" t="s">
        <v>116</v>
      </c>
      <c r="M246" s="33">
        <v>1</v>
      </c>
      <c r="N246" s="37" t="s">
        <v>2377</v>
      </c>
      <c r="O246" s="34">
        <v>968</v>
      </c>
      <c r="P246" s="33"/>
    </row>
    <row r="247" spans="1:16" s="36" customFormat="1" x14ac:dyDescent="0.35">
      <c r="A247" s="33" t="s">
        <v>757</v>
      </c>
      <c r="B247" s="33" t="s">
        <v>758</v>
      </c>
      <c r="C247" s="34">
        <v>2</v>
      </c>
      <c r="D247" s="33" t="s">
        <v>2378</v>
      </c>
      <c r="E247" s="33" t="s">
        <v>2369</v>
      </c>
      <c r="F247" s="34">
        <v>5.9838100000000001</v>
      </c>
      <c r="G247" s="34">
        <v>51.199069999999999</v>
      </c>
      <c r="H247" s="34">
        <v>160</v>
      </c>
      <c r="I247" s="33" t="s">
        <v>116</v>
      </c>
      <c r="J247" s="34">
        <v>12582</v>
      </c>
      <c r="K247" s="34">
        <v>46.9</v>
      </c>
      <c r="L247" s="33" t="s">
        <v>116</v>
      </c>
      <c r="M247" s="33">
        <v>1</v>
      </c>
      <c r="N247" s="37" t="s">
        <v>2375</v>
      </c>
      <c r="O247" s="34">
        <v>964</v>
      </c>
      <c r="P247" s="33"/>
    </row>
    <row r="248" spans="1:16" s="36" customFormat="1" x14ac:dyDescent="0.35">
      <c r="A248" s="33" t="s">
        <v>763</v>
      </c>
      <c r="B248" s="35" t="s">
        <v>2339</v>
      </c>
      <c r="C248" s="34">
        <v>2</v>
      </c>
      <c r="D248" s="33" t="s">
        <v>2378</v>
      </c>
      <c r="E248" s="33" t="s">
        <v>2369</v>
      </c>
      <c r="F248" s="34">
        <v>6.0356449999999997</v>
      </c>
      <c r="G248" s="34">
        <v>51.236483999999997</v>
      </c>
      <c r="H248" s="34">
        <v>205</v>
      </c>
      <c r="I248" s="33" t="s">
        <v>116</v>
      </c>
      <c r="J248" s="34">
        <v>12692</v>
      </c>
      <c r="K248" s="34">
        <v>43.6</v>
      </c>
      <c r="L248" s="33" t="s">
        <v>116</v>
      </c>
      <c r="M248" s="33">
        <v>1</v>
      </c>
      <c r="N248" s="37" t="s">
        <v>2370</v>
      </c>
      <c r="O248" s="34">
        <v>965</v>
      </c>
      <c r="P248" s="33"/>
    </row>
    <row r="249" spans="1:16" s="36" customFormat="1" x14ac:dyDescent="0.35">
      <c r="A249" s="33" t="s">
        <v>763</v>
      </c>
      <c r="B249" s="35" t="s">
        <v>2339</v>
      </c>
      <c r="C249" s="34">
        <v>1</v>
      </c>
      <c r="D249" s="33" t="s">
        <v>2378</v>
      </c>
      <c r="E249" s="33" t="s">
        <v>2369</v>
      </c>
      <c r="F249" s="34">
        <v>6.0356449999999997</v>
      </c>
      <c r="G249" s="34">
        <v>51.236483999999997</v>
      </c>
      <c r="H249" s="34">
        <v>25</v>
      </c>
      <c r="I249" s="33" t="s">
        <v>116</v>
      </c>
      <c r="J249" s="34">
        <v>12691</v>
      </c>
      <c r="K249" s="34">
        <v>43.6</v>
      </c>
      <c r="L249" s="33" t="s">
        <v>116</v>
      </c>
      <c r="M249" s="33">
        <v>1</v>
      </c>
      <c r="N249" s="37" t="s">
        <v>2377</v>
      </c>
      <c r="O249" s="34">
        <v>960</v>
      </c>
      <c r="P249" s="33"/>
    </row>
    <row r="250" spans="1:16" s="36" customFormat="1" x14ac:dyDescent="0.35">
      <c r="A250" s="33" t="s">
        <v>770</v>
      </c>
      <c r="B250" s="33" t="s">
        <v>771</v>
      </c>
      <c r="C250" s="34">
        <v>1</v>
      </c>
      <c r="D250" s="33" t="s">
        <v>2368</v>
      </c>
      <c r="E250" s="33" t="s">
        <v>2369</v>
      </c>
      <c r="F250" s="34">
        <v>6.1224699999999999</v>
      </c>
      <c r="G250" s="34">
        <v>51.324809999999999</v>
      </c>
      <c r="H250" s="34">
        <v>45</v>
      </c>
      <c r="I250" s="33" t="s">
        <v>116</v>
      </c>
      <c r="J250" s="34">
        <v>12701</v>
      </c>
      <c r="K250" s="34">
        <v>30.5</v>
      </c>
      <c r="L250" s="33" t="s">
        <v>116</v>
      </c>
      <c r="M250" s="33">
        <v>1</v>
      </c>
      <c r="N250" s="37" t="s">
        <v>2377</v>
      </c>
      <c r="O250" s="34">
        <v>973</v>
      </c>
      <c r="P250" s="33"/>
    </row>
    <row r="251" spans="1:16" s="36" customFormat="1" x14ac:dyDescent="0.35">
      <c r="A251" s="33" t="s">
        <v>770</v>
      </c>
      <c r="B251" s="33" t="s">
        <v>771</v>
      </c>
      <c r="C251" s="34">
        <v>2</v>
      </c>
      <c r="D251" s="33" t="s">
        <v>2368</v>
      </c>
      <c r="E251" s="33" t="s">
        <v>2369</v>
      </c>
      <c r="F251" s="34">
        <v>6.1224699999999999</v>
      </c>
      <c r="G251" s="34">
        <v>51.324809999999999</v>
      </c>
      <c r="H251" s="34">
        <v>210</v>
      </c>
      <c r="I251" s="33" t="s">
        <v>116</v>
      </c>
      <c r="J251" s="34">
        <v>12702</v>
      </c>
      <c r="K251" s="34">
        <v>30.5</v>
      </c>
      <c r="L251" s="33" t="s">
        <v>116</v>
      </c>
      <c r="M251" s="33">
        <v>1</v>
      </c>
      <c r="N251" s="37" t="s">
        <v>2376</v>
      </c>
      <c r="O251" s="34">
        <v>971</v>
      </c>
      <c r="P251" s="33"/>
    </row>
    <row r="252" spans="1:16" s="36" customFormat="1" x14ac:dyDescent="0.35">
      <c r="A252" s="33" t="s">
        <v>789</v>
      </c>
      <c r="B252" s="33" t="s">
        <v>790</v>
      </c>
      <c r="C252" s="34">
        <v>1</v>
      </c>
      <c r="D252" s="33" t="s">
        <v>2368</v>
      </c>
      <c r="E252" s="33" t="s">
        <v>2369</v>
      </c>
      <c r="F252" s="34">
        <v>5.8599100000000002</v>
      </c>
      <c r="G252" s="34">
        <v>51.041739999999997</v>
      </c>
      <c r="H252" s="34">
        <v>9</v>
      </c>
      <c r="I252" s="33" t="s">
        <v>116</v>
      </c>
      <c r="J252" s="34">
        <v>12541</v>
      </c>
      <c r="K252" s="34">
        <v>32</v>
      </c>
      <c r="L252" s="33" t="s">
        <v>116</v>
      </c>
      <c r="M252" s="33">
        <v>1</v>
      </c>
      <c r="N252" s="37" t="s">
        <v>2379</v>
      </c>
      <c r="O252" s="34">
        <v>964</v>
      </c>
      <c r="P252" s="33"/>
    </row>
    <row r="253" spans="1:16" s="36" customFormat="1" x14ac:dyDescent="0.35">
      <c r="A253" s="33" t="s">
        <v>789</v>
      </c>
      <c r="B253" s="33" t="s">
        <v>790</v>
      </c>
      <c r="C253" s="34">
        <v>2</v>
      </c>
      <c r="D253" s="33" t="s">
        <v>2368</v>
      </c>
      <c r="E253" s="33" t="s">
        <v>2369</v>
      </c>
      <c r="F253" s="34">
        <v>5.8599100000000002</v>
      </c>
      <c r="G253" s="34">
        <v>51.041739999999997</v>
      </c>
      <c r="H253" s="34">
        <v>170</v>
      </c>
      <c r="I253" s="33" t="s">
        <v>116</v>
      </c>
      <c r="J253" s="34">
        <v>12542</v>
      </c>
      <c r="K253" s="34">
        <v>32</v>
      </c>
      <c r="L253" s="33" t="s">
        <v>116</v>
      </c>
      <c r="M253" s="33">
        <v>1</v>
      </c>
      <c r="N253" s="37" t="s">
        <v>2372</v>
      </c>
      <c r="O253" s="34">
        <v>956</v>
      </c>
      <c r="P253" s="33"/>
    </row>
    <row r="254" spans="1:16" s="36" customFormat="1" x14ac:dyDescent="0.35">
      <c r="A254" s="33" t="s">
        <v>796</v>
      </c>
      <c r="B254" s="33" t="s">
        <v>797</v>
      </c>
      <c r="C254" s="34">
        <v>1</v>
      </c>
      <c r="D254" s="33" t="s">
        <v>2368</v>
      </c>
      <c r="E254" s="33" t="s">
        <v>2369</v>
      </c>
      <c r="F254" s="34">
        <v>5.9478920000000004</v>
      </c>
      <c r="G254" s="34">
        <v>51.152861000000001</v>
      </c>
      <c r="H254" s="34">
        <v>45</v>
      </c>
      <c r="I254" s="33" t="s">
        <v>116</v>
      </c>
      <c r="J254" s="34">
        <v>12591</v>
      </c>
      <c r="K254" s="34">
        <v>36.1</v>
      </c>
      <c r="L254" s="33" t="s">
        <v>116</v>
      </c>
      <c r="M254" s="33">
        <v>1</v>
      </c>
      <c r="N254" s="37" t="s">
        <v>2377</v>
      </c>
      <c r="O254" s="34">
        <v>956</v>
      </c>
      <c r="P254" s="33"/>
    </row>
    <row r="255" spans="1:16" s="36" customFormat="1" x14ac:dyDescent="0.35">
      <c r="A255" s="33" t="s">
        <v>796</v>
      </c>
      <c r="B255" s="33" t="s">
        <v>797</v>
      </c>
      <c r="C255" s="34">
        <v>2</v>
      </c>
      <c r="D255" s="33" t="s">
        <v>2368</v>
      </c>
      <c r="E255" s="33" t="s">
        <v>2369</v>
      </c>
      <c r="F255" s="34">
        <v>5.9478920000000004</v>
      </c>
      <c r="G255" s="34">
        <v>51.152861000000001</v>
      </c>
      <c r="H255" s="34">
        <v>224</v>
      </c>
      <c r="I255" s="33" t="s">
        <v>116</v>
      </c>
      <c r="J255" s="34">
        <v>12592</v>
      </c>
      <c r="K255" s="34">
        <v>36.1</v>
      </c>
      <c r="L255" s="33" t="s">
        <v>116</v>
      </c>
      <c r="M255" s="33">
        <v>1</v>
      </c>
      <c r="N255" s="37" t="s">
        <v>2376</v>
      </c>
      <c r="O255" s="34">
        <v>973</v>
      </c>
      <c r="P255" s="33"/>
    </row>
    <row r="256" spans="1:16" s="36" customFormat="1" x14ac:dyDescent="0.35">
      <c r="A256" s="33" t="s">
        <v>802</v>
      </c>
      <c r="B256" s="33" t="s">
        <v>803</v>
      </c>
      <c r="C256" s="34">
        <v>1</v>
      </c>
      <c r="D256" s="33" t="s">
        <v>2378</v>
      </c>
      <c r="E256" s="33" t="s">
        <v>2369</v>
      </c>
      <c r="F256" s="34">
        <v>5.8600260000000004</v>
      </c>
      <c r="G256" s="34">
        <v>51.001472999999997</v>
      </c>
      <c r="H256" s="34">
        <v>207</v>
      </c>
      <c r="I256" s="33" t="s">
        <v>116</v>
      </c>
      <c r="J256" s="34">
        <v>12601</v>
      </c>
      <c r="K256" s="34">
        <v>26.5</v>
      </c>
      <c r="L256" s="33" t="s">
        <v>2380</v>
      </c>
      <c r="M256" s="33">
        <v>2</v>
      </c>
      <c r="N256" s="37" t="s">
        <v>2371</v>
      </c>
      <c r="O256" s="34">
        <v>960</v>
      </c>
      <c r="P256" s="33">
        <v>973</v>
      </c>
    </row>
    <row r="257" spans="1:16" s="36" customFormat="1" x14ac:dyDescent="0.35">
      <c r="A257" s="33" t="s">
        <v>802</v>
      </c>
      <c r="B257" s="33" t="s">
        <v>803</v>
      </c>
      <c r="C257" s="34">
        <v>2</v>
      </c>
      <c r="D257" s="33" t="s">
        <v>2378</v>
      </c>
      <c r="E257" s="33" t="s">
        <v>2369</v>
      </c>
      <c r="F257" s="34">
        <v>5.8600260000000004</v>
      </c>
      <c r="G257" s="34">
        <v>51.001472999999997</v>
      </c>
      <c r="H257" s="34">
        <v>345</v>
      </c>
      <c r="I257" s="33" t="s">
        <v>116</v>
      </c>
      <c r="J257" s="34">
        <v>12601</v>
      </c>
      <c r="K257" s="34">
        <v>26.5</v>
      </c>
      <c r="L257" s="33" t="s">
        <v>2380</v>
      </c>
      <c r="M257" s="33"/>
      <c r="N257" s="37" t="s">
        <v>2371</v>
      </c>
      <c r="O257" s="34">
        <v>960</v>
      </c>
      <c r="P257" s="33">
        <v>973</v>
      </c>
    </row>
    <row r="258" spans="1:16" s="36" customFormat="1" x14ac:dyDescent="0.35">
      <c r="A258" s="33" t="s">
        <v>808</v>
      </c>
      <c r="B258" s="33" t="s">
        <v>809</v>
      </c>
      <c r="C258" s="34">
        <v>1</v>
      </c>
      <c r="D258" s="33" t="s">
        <v>2378</v>
      </c>
      <c r="E258" s="33" t="s">
        <v>2369</v>
      </c>
      <c r="F258" s="34">
        <v>5.8267569999999997</v>
      </c>
      <c r="G258" s="34">
        <v>50.972811</v>
      </c>
      <c r="H258" s="34">
        <v>32</v>
      </c>
      <c r="I258" s="33" t="s">
        <v>116</v>
      </c>
      <c r="J258" s="34">
        <v>12711</v>
      </c>
      <c r="K258" s="34">
        <v>33.4</v>
      </c>
      <c r="L258" s="33" t="s">
        <v>2380</v>
      </c>
      <c r="M258" s="33">
        <v>1</v>
      </c>
      <c r="N258" s="37" t="s">
        <v>2377</v>
      </c>
      <c r="O258" s="34">
        <v>964</v>
      </c>
      <c r="P258" s="33"/>
    </row>
    <row r="259" spans="1:16" s="36" customFormat="1" x14ac:dyDescent="0.35">
      <c r="A259" s="33" t="s">
        <v>808</v>
      </c>
      <c r="B259" s="33" t="s">
        <v>809</v>
      </c>
      <c r="C259" s="34">
        <v>2</v>
      </c>
      <c r="D259" s="33" t="s">
        <v>2378</v>
      </c>
      <c r="E259" s="33" t="s">
        <v>2369</v>
      </c>
      <c r="F259" s="34">
        <v>5.8267569999999997</v>
      </c>
      <c r="G259" s="34">
        <v>50.972811</v>
      </c>
      <c r="H259" s="34">
        <v>153</v>
      </c>
      <c r="I259" s="33" t="s">
        <v>116</v>
      </c>
      <c r="J259" s="34">
        <v>12712</v>
      </c>
      <c r="K259" s="34">
        <v>33.4</v>
      </c>
      <c r="L259" s="33" t="s">
        <v>116</v>
      </c>
      <c r="M259" s="33">
        <v>1</v>
      </c>
      <c r="N259" s="37" t="s">
        <v>2373</v>
      </c>
      <c r="O259" s="34">
        <v>961</v>
      </c>
      <c r="P259" s="33"/>
    </row>
    <row r="260" spans="1:16" s="36" customFormat="1" x14ac:dyDescent="0.35">
      <c r="A260" s="33" t="s">
        <v>808</v>
      </c>
      <c r="B260" s="33" t="s">
        <v>809</v>
      </c>
      <c r="C260" s="34">
        <v>3</v>
      </c>
      <c r="D260" s="33" t="s">
        <v>2378</v>
      </c>
      <c r="E260" s="33" t="s">
        <v>2369</v>
      </c>
      <c r="F260" s="34">
        <v>5.8267569999999997</v>
      </c>
      <c r="G260" s="34">
        <v>50.972811</v>
      </c>
      <c r="H260" s="34">
        <v>226</v>
      </c>
      <c r="I260" s="33" t="s">
        <v>116</v>
      </c>
      <c r="J260" s="34">
        <v>12711</v>
      </c>
      <c r="K260" s="34">
        <v>33.4</v>
      </c>
      <c r="L260" s="33" t="s">
        <v>2380</v>
      </c>
      <c r="M260" s="33"/>
      <c r="N260" s="37" t="s">
        <v>2377</v>
      </c>
      <c r="O260" s="34">
        <v>964</v>
      </c>
      <c r="P260" s="33"/>
    </row>
    <row r="261" spans="1:16" s="36" customFormat="1" x14ac:dyDescent="0.35">
      <c r="A261" s="33" t="s">
        <v>815</v>
      </c>
      <c r="B261" s="33" t="s">
        <v>816</v>
      </c>
      <c r="C261" s="34">
        <v>1</v>
      </c>
      <c r="D261" s="33" t="s">
        <v>2368</v>
      </c>
      <c r="E261" s="33" t="s">
        <v>2369</v>
      </c>
      <c r="F261" s="34">
        <v>5.8790990000000001</v>
      </c>
      <c r="G261" s="34">
        <v>51.098571</v>
      </c>
      <c r="H261" s="34">
        <v>20</v>
      </c>
      <c r="I261" s="33" t="s">
        <v>116</v>
      </c>
      <c r="J261" s="34">
        <v>12721</v>
      </c>
      <c r="K261" s="34">
        <v>32</v>
      </c>
      <c r="L261" s="33" t="s">
        <v>116</v>
      </c>
      <c r="M261" s="33">
        <v>1</v>
      </c>
      <c r="N261" s="37" t="s">
        <v>2376</v>
      </c>
      <c r="O261" s="34">
        <v>960</v>
      </c>
      <c r="P261" s="33"/>
    </row>
    <row r="262" spans="1:16" s="36" customFormat="1" x14ac:dyDescent="0.35">
      <c r="A262" s="33" t="s">
        <v>815</v>
      </c>
      <c r="B262" s="33" t="s">
        <v>816</v>
      </c>
      <c r="C262" s="34">
        <v>2</v>
      </c>
      <c r="D262" s="33" t="s">
        <v>2368</v>
      </c>
      <c r="E262" s="33" t="s">
        <v>2369</v>
      </c>
      <c r="F262" s="34">
        <v>5.8790990000000001</v>
      </c>
      <c r="G262" s="34">
        <v>51.098571</v>
      </c>
      <c r="H262" s="34">
        <v>190</v>
      </c>
      <c r="I262" s="33" t="s">
        <v>116</v>
      </c>
      <c r="J262" s="34">
        <v>12722</v>
      </c>
      <c r="K262" s="34">
        <v>32</v>
      </c>
      <c r="L262" s="33" t="s">
        <v>116</v>
      </c>
      <c r="M262" s="33">
        <v>1</v>
      </c>
      <c r="N262" s="37" t="s">
        <v>2376</v>
      </c>
      <c r="O262" s="34">
        <v>958</v>
      </c>
      <c r="P262" s="33"/>
    </row>
    <row r="263" spans="1:16" s="36" customFormat="1" x14ac:dyDescent="0.35">
      <c r="A263" s="33" t="s">
        <v>822</v>
      </c>
      <c r="B263" s="33" t="s">
        <v>823</v>
      </c>
      <c r="C263" s="34">
        <v>1</v>
      </c>
      <c r="D263" s="33" t="s">
        <v>2368</v>
      </c>
      <c r="E263" s="33" t="s">
        <v>2369</v>
      </c>
      <c r="F263" s="34">
        <v>5.7669839999999999</v>
      </c>
      <c r="G263" s="34">
        <v>50.941946000000002</v>
      </c>
      <c r="H263" s="34">
        <v>55</v>
      </c>
      <c r="I263" s="33" t="s">
        <v>116</v>
      </c>
      <c r="J263" s="34">
        <v>12511</v>
      </c>
      <c r="K263" s="34">
        <v>23.9</v>
      </c>
      <c r="L263" s="33" t="s">
        <v>116</v>
      </c>
      <c r="M263" s="33">
        <v>1</v>
      </c>
      <c r="N263" s="37" t="s">
        <v>2379</v>
      </c>
      <c r="O263" s="34">
        <v>956</v>
      </c>
      <c r="P263" s="33"/>
    </row>
    <row r="264" spans="1:16" s="36" customFormat="1" x14ac:dyDescent="0.35">
      <c r="A264" s="33" t="s">
        <v>822</v>
      </c>
      <c r="B264" s="33" t="s">
        <v>823</v>
      </c>
      <c r="C264" s="34">
        <v>2</v>
      </c>
      <c r="D264" s="33" t="s">
        <v>2368</v>
      </c>
      <c r="E264" s="33" t="s">
        <v>2369</v>
      </c>
      <c r="F264" s="34">
        <v>5.7669839999999999</v>
      </c>
      <c r="G264" s="34">
        <v>50.941946000000002</v>
      </c>
      <c r="H264" s="34">
        <v>254</v>
      </c>
      <c r="I264" s="33" t="s">
        <v>116</v>
      </c>
      <c r="J264" s="34">
        <v>12512</v>
      </c>
      <c r="K264" s="34">
        <v>26.6</v>
      </c>
      <c r="L264" s="33" t="s">
        <v>116</v>
      </c>
      <c r="M264" s="33">
        <v>1</v>
      </c>
      <c r="N264" s="37" t="s">
        <v>2370</v>
      </c>
      <c r="O264" s="34">
        <v>960</v>
      </c>
      <c r="P264" s="33"/>
    </row>
    <row r="265" spans="1:16" s="36" customFormat="1" x14ac:dyDescent="0.35">
      <c r="A265" s="33" t="s">
        <v>829</v>
      </c>
      <c r="B265" s="33" t="s">
        <v>830</v>
      </c>
      <c r="C265" s="34">
        <v>1</v>
      </c>
      <c r="D265" s="33" t="s">
        <v>2368</v>
      </c>
      <c r="E265" s="33" t="s">
        <v>2369</v>
      </c>
      <c r="F265" s="34">
        <v>5.7426599999999999</v>
      </c>
      <c r="G265" s="34">
        <v>50.923580000000001</v>
      </c>
      <c r="H265" s="34">
        <v>25</v>
      </c>
      <c r="I265" s="33" t="s">
        <v>116</v>
      </c>
      <c r="J265" s="34">
        <v>12551</v>
      </c>
      <c r="K265" s="34">
        <v>33</v>
      </c>
      <c r="L265" s="33" t="s">
        <v>116</v>
      </c>
      <c r="M265" s="33">
        <v>1</v>
      </c>
      <c r="N265" s="37" t="s">
        <v>2372</v>
      </c>
      <c r="O265" s="34">
        <v>973</v>
      </c>
      <c r="P265" s="33"/>
    </row>
    <row r="266" spans="1:16" s="36" customFormat="1" x14ac:dyDescent="0.35">
      <c r="A266" s="33" t="s">
        <v>829</v>
      </c>
      <c r="B266" s="33" t="s">
        <v>830</v>
      </c>
      <c r="C266" s="34">
        <v>2</v>
      </c>
      <c r="D266" s="33" t="s">
        <v>2368</v>
      </c>
      <c r="E266" s="33" t="s">
        <v>2369</v>
      </c>
      <c r="F266" s="34">
        <v>5.7426599999999999</v>
      </c>
      <c r="G266" s="34">
        <v>50.923580000000001</v>
      </c>
      <c r="H266" s="34">
        <v>185</v>
      </c>
      <c r="I266" s="33" t="s">
        <v>116</v>
      </c>
      <c r="J266" s="34">
        <v>12552</v>
      </c>
      <c r="K266" s="34">
        <v>33</v>
      </c>
      <c r="L266" s="33" t="s">
        <v>116</v>
      </c>
      <c r="M266" s="33">
        <v>1</v>
      </c>
      <c r="N266" s="37" t="s">
        <v>2370</v>
      </c>
      <c r="O266" s="34">
        <v>958</v>
      </c>
      <c r="P266" s="33"/>
    </row>
    <row r="267" spans="1:16" s="36" customFormat="1" x14ac:dyDescent="0.35">
      <c r="A267" s="33" t="s">
        <v>835</v>
      </c>
      <c r="B267" s="33" t="s">
        <v>836</v>
      </c>
      <c r="C267" s="34">
        <v>1</v>
      </c>
      <c r="D267" s="33" t="s">
        <v>2368</v>
      </c>
      <c r="E267" s="33" t="s">
        <v>2369</v>
      </c>
      <c r="F267" s="34">
        <v>5.8532710000000003</v>
      </c>
      <c r="G267" s="34">
        <v>50.943179999999998</v>
      </c>
      <c r="H267" s="34">
        <v>105</v>
      </c>
      <c r="I267" s="33" t="s">
        <v>116</v>
      </c>
      <c r="J267" s="34">
        <v>12611</v>
      </c>
      <c r="K267" s="34">
        <v>22.4</v>
      </c>
      <c r="L267" s="33" t="s">
        <v>116</v>
      </c>
      <c r="M267" s="33">
        <v>1</v>
      </c>
      <c r="N267" s="37" t="s">
        <v>2375</v>
      </c>
      <c r="O267" s="34">
        <v>956</v>
      </c>
      <c r="P267" s="33"/>
    </row>
    <row r="268" spans="1:16" s="36" customFormat="1" x14ac:dyDescent="0.35">
      <c r="A268" s="33" t="s">
        <v>835</v>
      </c>
      <c r="B268" s="33" t="s">
        <v>836</v>
      </c>
      <c r="C268" s="34">
        <v>2</v>
      </c>
      <c r="D268" s="33" t="s">
        <v>2368</v>
      </c>
      <c r="E268" s="33" t="s">
        <v>2369</v>
      </c>
      <c r="F268" s="34">
        <v>5.8532710000000003</v>
      </c>
      <c r="G268" s="34">
        <v>50.943179999999998</v>
      </c>
      <c r="H268" s="34">
        <v>310</v>
      </c>
      <c r="I268" s="33" t="s">
        <v>116</v>
      </c>
      <c r="J268" s="34">
        <v>12612</v>
      </c>
      <c r="K268" s="34">
        <v>22.4</v>
      </c>
      <c r="L268" s="33" t="s">
        <v>116</v>
      </c>
      <c r="M268" s="33">
        <v>1</v>
      </c>
      <c r="N268" s="37" t="s">
        <v>2370</v>
      </c>
      <c r="O268" s="34">
        <v>973</v>
      </c>
      <c r="P268" s="33"/>
    </row>
    <row r="269" spans="1:16" s="36" customFormat="1" x14ac:dyDescent="0.35">
      <c r="A269" s="33" t="s">
        <v>841</v>
      </c>
      <c r="B269" s="33" t="s">
        <v>842</v>
      </c>
      <c r="C269" s="34">
        <v>1</v>
      </c>
      <c r="D269" s="33" t="s">
        <v>2368</v>
      </c>
      <c r="E269" s="33" t="s">
        <v>2369</v>
      </c>
      <c r="F269" s="34">
        <v>5.8832740000000001</v>
      </c>
      <c r="G269" s="34">
        <v>50.923327</v>
      </c>
      <c r="H269" s="34">
        <v>120</v>
      </c>
      <c r="I269" s="33" t="s">
        <v>116</v>
      </c>
      <c r="J269" s="34">
        <v>12621</v>
      </c>
      <c r="K269" s="34">
        <v>36.4</v>
      </c>
      <c r="L269" s="33" t="s">
        <v>116</v>
      </c>
      <c r="M269" s="33">
        <v>1</v>
      </c>
      <c r="N269" s="37" t="s">
        <v>2375</v>
      </c>
      <c r="O269" s="34">
        <v>973</v>
      </c>
      <c r="P269" s="33"/>
    </row>
    <row r="270" spans="1:16" s="36" customFormat="1" x14ac:dyDescent="0.35">
      <c r="A270" s="33" t="s">
        <v>841</v>
      </c>
      <c r="B270" s="33" t="s">
        <v>842</v>
      </c>
      <c r="C270" s="34">
        <v>2</v>
      </c>
      <c r="D270" s="33" t="s">
        <v>2368</v>
      </c>
      <c r="E270" s="33" t="s">
        <v>2369</v>
      </c>
      <c r="F270" s="34">
        <v>5.8832740000000001</v>
      </c>
      <c r="G270" s="34">
        <v>50.923327</v>
      </c>
      <c r="H270" s="34">
        <v>355</v>
      </c>
      <c r="I270" s="33" t="s">
        <v>116</v>
      </c>
      <c r="J270" s="34">
        <v>12622</v>
      </c>
      <c r="K270" s="34">
        <v>36.4</v>
      </c>
      <c r="L270" s="33" t="s">
        <v>116</v>
      </c>
      <c r="M270" s="33">
        <v>1</v>
      </c>
      <c r="N270" s="37" t="s">
        <v>2372</v>
      </c>
      <c r="O270" s="34">
        <v>964</v>
      </c>
      <c r="P270" s="33"/>
    </row>
    <row r="271" spans="1:16" s="36" customFormat="1" x14ac:dyDescent="0.35">
      <c r="A271" s="33" t="s">
        <v>848</v>
      </c>
      <c r="B271" s="33" t="s">
        <v>849</v>
      </c>
      <c r="C271" s="34">
        <v>1</v>
      </c>
      <c r="D271" s="33" t="s">
        <v>2368</v>
      </c>
      <c r="E271" s="33" t="s">
        <v>2369</v>
      </c>
      <c r="F271" s="34">
        <v>6.0026928899999996</v>
      </c>
      <c r="G271" s="34">
        <v>50.895720650000001</v>
      </c>
      <c r="H271" s="34">
        <v>86</v>
      </c>
      <c r="I271" s="33" t="s">
        <v>116</v>
      </c>
      <c r="J271" s="34">
        <v>12641</v>
      </c>
      <c r="K271" s="34">
        <v>31.5</v>
      </c>
      <c r="L271" s="33" t="s">
        <v>116</v>
      </c>
      <c r="M271" s="33">
        <v>1</v>
      </c>
      <c r="N271" s="37" t="s">
        <v>2371</v>
      </c>
      <c r="O271" s="34">
        <v>961</v>
      </c>
      <c r="P271" s="33"/>
    </row>
    <row r="272" spans="1:16" s="36" customFormat="1" x14ac:dyDescent="0.35">
      <c r="A272" s="33" t="s">
        <v>848</v>
      </c>
      <c r="B272" s="33" t="s">
        <v>849</v>
      </c>
      <c r="C272" s="34">
        <v>2</v>
      </c>
      <c r="D272" s="33" t="s">
        <v>2368</v>
      </c>
      <c r="E272" s="33" t="s">
        <v>2369</v>
      </c>
      <c r="F272" s="34">
        <v>6.0026928899999996</v>
      </c>
      <c r="G272" s="34">
        <v>50.895720650000001</v>
      </c>
      <c r="H272" s="34">
        <v>236</v>
      </c>
      <c r="I272" s="33" t="s">
        <v>116</v>
      </c>
      <c r="J272" s="34">
        <v>12642</v>
      </c>
      <c r="K272" s="34">
        <v>31.5</v>
      </c>
      <c r="L272" s="33" t="s">
        <v>116</v>
      </c>
      <c r="M272" s="33">
        <v>1</v>
      </c>
      <c r="N272" s="37" t="s">
        <v>2370</v>
      </c>
      <c r="O272" s="34">
        <v>964</v>
      </c>
      <c r="P272" s="33"/>
    </row>
    <row r="273" spans="1:16" s="36" customFormat="1" x14ac:dyDescent="0.35">
      <c r="A273" s="33" t="s">
        <v>854</v>
      </c>
      <c r="B273" s="33" t="s">
        <v>855</v>
      </c>
      <c r="C273" s="34">
        <v>1</v>
      </c>
      <c r="D273" s="33" t="s">
        <v>2368</v>
      </c>
      <c r="E273" s="33" t="s">
        <v>2369</v>
      </c>
      <c r="F273" s="34">
        <v>5.960572</v>
      </c>
      <c r="G273" s="34">
        <v>50.895409000000001</v>
      </c>
      <c r="H273" s="34">
        <v>116</v>
      </c>
      <c r="I273" s="33" t="s">
        <v>116</v>
      </c>
      <c r="J273" s="34">
        <v>12841</v>
      </c>
      <c r="K273" s="34">
        <v>30.5</v>
      </c>
      <c r="L273" s="33" t="s">
        <v>2388</v>
      </c>
      <c r="M273" s="33">
        <v>2</v>
      </c>
      <c r="N273" s="37" t="s">
        <v>2370</v>
      </c>
      <c r="O273" s="34">
        <v>960</v>
      </c>
      <c r="P273" s="33">
        <v>956</v>
      </c>
    </row>
    <row r="274" spans="1:16" s="36" customFormat="1" x14ac:dyDescent="0.35">
      <c r="A274" s="33" t="s">
        <v>854</v>
      </c>
      <c r="B274" s="33" t="s">
        <v>855</v>
      </c>
      <c r="C274" s="34">
        <v>2</v>
      </c>
      <c r="D274" s="33" t="s">
        <v>2368</v>
      </c>
      <c r="E274" s="33" t="s">
        <v>2369</v>
      </c>
      <c r="F274" s="34">
        <v>5.960572</v>
      </c>
      <c r="G274" s="34">
        <v>50.895409000000001</v>
      </c>
      <c r="H274" s="34">
        <v>240</v>
      </c>
      <c r="I274" s="33" t="s">
        <v>116</v>
      </c>
      <c r="J274" s="34">
        <v>12841</v>
      </c>
      <c r="K274" s="34">
        <v>30.5</v>
      </c>
      <c r="L274" s="33" t="s">
        <v>2388</v>
      </c>
      <c r="M274" s="33"/>
      <c r="N274" s="37" t="s">
        <v>2370</v>
      </c>
      <c r="O274" s="34">
        <v>960</v>
      </c>
      <c r="P274" s="33">
        <v>956</v>
      </c>
    </row>
    <row r="275" spans="1:16" s="36" customFormat="1" x14ac:dyDescent="0.35">
      <c r="A275" s="33" t="s">
        <v>854</v>
      </c>
      <c r="B275" s="33" t="s">
        <v>855</v>
      </c>
      <c r="C275" s="34">
        <v>3</v>
      </c>
      <c r="D275" s="33" t="s">
        <v>2368</v>
      </c>
      <c r="E275" s="33" t="s">
        <v>2369</v>
      </c>
      <c r="F275" s="34">
        <v>5.960572</v>
      </c>
      <c r="G275" s="34">
        <v>50.895409000000001</v>
      </c>
      <c r="H275" s="34">
        <v>297</v>
      </c>
      <c r="I275" s="33" t="s">
        <v>116</v>
      </c>
      <c r="J275" s="34">
        <v>12841</v>
      </c>
      <c r="K275" s="34">
        <v>30.5</v>
      </c>
      <c r="L275" s="33" t="s">
        <v>2388</v>
      </c>
      <c r="M275" s="33"/>
      <c r="N275" s="37" t="s">
        <v>2370</v>
      </c>
      <c r="O275" s="34">
        <v>960</v>
      </c>
      <c r="P275" s="33">
        <v>956</v>
      </c>
    </row>
    <row r="276" spans="1:16" s="36" customFormat="1" x14ac:dyDescent="0.35">
      <c r="A276" s="33" t="s">
        <v>861</v>
      </c>
      <c r="B276" s="33" t="s">
        <v>862</v>
      </c>
      <c r="C276" s="34">
        <v>1</v>
      </c>
      <c r="D276" s="33" t="s">
        <v>2378</v>
      </c>
      <c r="E276" s="33" t="s">
        <v>2369</v>
      </c>
      <c r="F276" s="34">
        <v>6.0650611000000003</v>
      </c>
      <c r="G276" s="34">
        <v>50.895915449999997</v>
      </c>
      <c r="H276" s="34">
        <v>145</v>
      </c>
      <c r="I276" s="33" t="s">
        <v>116</v>
      </c>
      <c r="J276" s="34">
        <v>12631</v>
      </c>
      <c r="K276" s="34">
        <v>15.9</v>
      </c>
      <c r="L276" s="33" t="s">
        <v>116</v>
      </c>
      <c r="M276" s="33">
        <v>1</v>
      </c>
      <c r="N276" s="37" t="s">
        <v>2373</v>
      </c>
      <c r="O276" s="34">
        <v>973</v>
      </c>
      <c r="P276" s="33"/>
    </row>
    <row r="277" spans="1:16" s="36" customFormat="1" x14ac:dyDescent="0.35">
      <c r="A277" s="33" t="s">
        <v>861</v>
      </c>
      <c r="B277" s="33" t="s">
        <v>862</v>
      </c>
      <c r="C277" s="34">
        <v>2</v>
      </c>
      <c r="D277" s="33" t="s">
        <v>2378</v>
      </c>
      <c r="E277" s="33" t="s">
        <v>2369</v>
      </c>
      <c r="F277" s="34">
        <v>6.0650611000000003</v>
      </c>
      <c r="G277" s="34">
        <v>50.895915449999997</v>
      </c>
      <c r="H277" s="34">
        <v>265</v>
      </c>
      <c r="I277" s="33" t="s">
        <v>116</v>
      </c>
      <c r="J277" s="34">
        <v>12632</v>
      </c>
      <c r="K277" s="34">
        <v>15.9</v>
      </c>
      <c r="L277" s="33" t="s">
        <v>116</v>
      </c>
      <c r="M277" s="33">
        <v>1</v>
      </c>
      <c r="N277" s="37" t="s">
        <v>2373</v>
      </c>
      <c r="O277" s="34">
        <v>964</v>
      </c>
      <c r="P277" s="33"/>
    </row>
    <row r="278" spans="1:16" s="36" customFormat="1" x14ac:dyDescent="0.35">
      <c r="A278" s="33" t="s">
        <v>867</v>
      </c>
      <c r="B278" s="33" t="s">
        <v>868</v>
      </c>
      <c r="C278" s="34">
        <v>1</v>
      </c>
      <c r="D278" s="33" t="s">
        <v>2368</v>
      </c>
      <c r="E278" s="33" t="s">
        <v>2369</v>
      </c>
      <c r="F278" s="34">
        <v>5.8732939999999996</v>
      </c>
      <c r="G278" s="34">
        <v>50.856332000000002</v>
      </c>
      <c r="H278" s="34">
        <v>50</v>
      </c>
      <c r="I278" s="33" t="s">
        <v>116</v>
      </c>
      <c r="J278" s="34">
        <v>12821</v>
      </c>
      <c r="K278" s="34">
        <v>35.6</v>
      </c>
      <c r="L278" s="33" t="s">
        <v>2380</v>
      </c>
      <c r="M278" s="33">
        <v>2</v>
      </c>
      <c r="N278" s="37" t="s">
        <v>2372</v>
      </c>
      <c r="O278" s="34">
        <v>955</v>
      </c>
      <c r="P278" s="33">
        <v>958</v>
      </c>
    </row>
    <row r="279" spans="1:16" s="36" customFormat="1" x14ac:dyDescent="0.35">
      <c r="A279" s="33" t="s">
        <v>867</v>
      </c>
      <c r="B279" s="33" t="s">
        <v>868</v>
      </c>
      <c r="C279" s="34">
        <v>2</v>
      </c>
      <c r="D279" s="33" t="s">
        <v>2368</v>
      </c>
      <c r="E279" s="33" t="s">
        <v>2369</v>
      </c>
      <c r="F279" s="34">
        <v>5.8732939999999996</v>
      </c>
      <c r="G279" s="34">
        <v>50.856332000000002</v>
      </c>
      <c r="H279" s="34">
        <v>280</v>
      </c>
      <c r="I279" s="33" t="s">
        <v>116</v>
      </c>
      <c r="J279" s="34">
        <v>12821</v>
      </c>
      <c r="K279" s="34">
        <v>35.6</v>
      </c>
      <c r="L279" s="33" t="s">
        <v>2380</v>
      </c>
      <c r="M279" s="33"/>
      <c r="N279" s="37" t="s">
        <v>2372</v>
      </c>
      <c r="O279" s="34">
        <v>955</v>
      </c>
      <c r="P279" s="33">
        <v>958</v>
      </c>
    </row>
    <row r="280" spans="1:16" s="36" customFormat="1" x14ac:dyDescent="0.35">
      <c r="A280" s="33" t="s">
        <v>874</v>
      </c>
      <c r="B280" s="33" t="s">
        <v>875</v>
      </c>
      <c r="C280" s="34">
        <v>1</v>
      </c>
      <c r="D280" s="33" t="s">
        <v>2368</v>
      </c>
      <c r="E280" s="33" t="s">
        <v>2369</v>
      </c>
      <c r="F280" s="34">
        <v>5.7630590000000002</v>
      </c>
      <c r="G280" s="34">
        <v>50.881231999999997</v>
      </c>
      <c r="H280" s="34">
        <v>110</v>
      </c>
      <c r="I280" s="33" t="s">
        <v>116</v>
      </c>
      <c r="J280" s="34">
        <v>12801</v>
      </c>
      <c r="K280" s="34">
        <v>39</v>
      </c>
      <c r="L280" s="33" t="s">
        <v>2380</v>
      </c>
      <c r="M280" s="33">
        <v>2</v>
      </c>
      <c r="N280" s="37" t="s">
        <v>2379</v>
      </c>
      <c r="O280" s="34">
        <v>973</v>
      </c>
      <c r="P280" s="33">
        <v>964</v>
      </c>
    </row>
    <row r="281" spans="1:16" s="36" customFormat="1" x14ac:dyDescent="0.35">
      <c r="A281" s="33" t="s">
        <v>874</v>
      </c>
      <c r="B281" s="33" t="s">
        <v>875</v>
      </c>
      <c r="C281" s="34">
        <v>2</v>
      </c>
      <c r="D281" s="33" t="s">
        <v>2368</v>
      </c>
      <c r="E281" s="33" t="s">
        <v>2369</v>
      </c>
      <c r="F281" s="34">
        <v>5.7630590000000002</v>
      </c>
      <c r="G281" s="34">
        <v>50.881231999999997</v>
      </c>
      <c r="H281" s="34">
        <v>265</v>
      </c>
      <c r="I281" s="33" t="s">
        <v>116</v>
      </c>
      <c r="J281" s="34">
        <v>12801</v>
      </c>
      <c r="K281" s="34">
        <v>39</v>
      </c>
      <c r="L281" s="33" t="s">
        <v>2380</v>
      </c>
      <c r="M281" s="33"/>
      <c r="N281" s="37" t="s">
        <v>2379</v>
      </c>
      <c r="O281" s="34">
        <v>973</v>
      </c>
      <c r="P281" s="33">
        <v>964</v>
      </c>
    </row>
    <row r="282" spans="1:16" s="36" customFormat="1" x14ac:dyDescent="0.35">
      <c r="A282" s="33" t="s">
        <v>881</v>
      </c>
      <c r="B282" s="33" t="s">
        <v>882</v>
      </c>
      <c r="C282" s="34">
        <v>1</v>
      </c>
      <c r="D282" s="33" t="s">
        <v>2368</v>
      </c>
      <c r="E282" s="33" t="s">
        <v>2369</v>
      </c>
      <c r="F282" s="34">
        <v>5.8354239999999997</v>
      </c>
      <c r="G282" s="34">
        <v>50.868749999999999</v>
      </c>
      <c r="H282" s="34">
        <v>140</v>
      </c>
      <c r="I282" s="33" t="s">
        <v>116</v>
      </c>
      <c r="J282" s="34">
        <v>12811</v>
      </c>
      <c r="K282" s="34">
        <v>15.6</v>
      </c>
      <c r="L282" s="33" t="s">
        <v>2380</v>
      </c>
      <c r="M282" s="33">
        <v>2</v>
      </c>
      <c r="N282" s="37" t="s">
        <v>2371</v>
      </c>
      <c r="O282" s="34">
        <v>956</v>
      </c>
      <c r="P282" s="33">
        <v>961</v>
      </c>
    </row>
    <row r="283" spans="1:16" s="36" customFormat="1" x14ac:dyDescent="0.35">
      <c r="A283" s="33" t="s">
        <v>881</v>
      </c>
      <c r="B283" s="33" t="s">
        <v>882</v>
      </c>
      <c r="C283" s="34">
        <v>2</v>
      </c>
      <c r="D283" s="33" t="s">
        <v>2368</v>
      </c>
      <c r="E283" s="33" t="s">
        <v>2369</v>
      </c>
      <c r="F283" s="34">
        <v>5.8354239999999997</v>
      </c>
      <c r="G283" s="34">
        <v>50.868749999999999</v>
      </c>
      <c r="H283" s="34">
        <v>280</v>
      </c>
      <c r="I283" s="33" t="s">
        <v>116</v>
      </c>
      <c r="J283" s="34">
        <v>12811</v>
      </c>
      <c r="K283" s="34">
        <v>15.6</v>
      </c>
      <c r="L283" s="33" t="s">
        <v>2380</v>
      </c>
      <c r="M283" s="33"/>
      <c r="N283" s="37" t="s">
        <v>2371</v>
      </c>
      <c r="O283" s="34">
        <v>956</v>
      </c>
      <c r="P283" s="33">
        <v>961</v>
      </c>
    </row>
    <row r="284" spans="1:16" s="36" customFormat="1" x14ac:dyDescent="0.35">
      <c r="A284" s="33" t="s">
        <v>888</v>
      </c>
      <c r="B284" s="33" t="s">
        <v>889</v>
      </c>
      <c r="C284" s="34">
        <v>2</v>
      </c>
      <c r="D284" s="33" t="s">
        <v>2368</v>
      </c>
      <c r="E284" s="33" t="s">
        <v>2369</v>
      </c>
      <c r="F284" s="34">
        <v>5.716545</v>
      </c>
      <c r="G284" s="34">
        <v>50.838571999999999</v>
      </c>
      <c r="H284" s="34">
        <v>325</v>
      </c>
      <c r="I284" s="33" t="s">
        <v>116</v>
      </c>
      <c r="J284" s="34">
        <v>12521</v>
      </c>
      <c r="K284" s="34">
        <v>31.5</v>
      </c>
      <c r="L284" s="33" t="s">
        <v>2380</v>
      </c>
      <c r="M284" s="33"/>
      <c r="N284" s="37" t="s">
        <v>2371</v>
      </c>
      <c r="O284" s="34">
        <v>964</v>
      </c>
      <c r="P284" s="33">
        <v>973</v>
      </c>
    </row>
    <row r="285" spans="1:16" s="36" customFormat="1" x14ac:dyDescent="0.35">
      <c r="A285" s="33" t="s">
        <v>888</v>
      </c>
      <c r="B285" s="33" t="s">
        <v>889</v>
      </c>
      <c r="C285" s="34">
        <v>1</v>
      </c>
      <c r="D285" s="33" t="s">
        <v>2368</v>
      </c>
      <c r="E285" s="33" t="s">
        <v>2369</v>
      </c>
      <c r="F285" s="34">
        <v>5.716545</v>
      </c>
      <c r="G285" s="34">
        <v>50.838571999999999</v>
      </c>
      <c r="H285" s="34">
        <v>177</v>
      </c>
      <c r="I285" s="33" t="s">
        <v>116</v>
      </c>
      <c r="J285" s="34">
        <v>12521</v>
      </c>
      <c r="K285" s="34">
        <v>31.5</v>
      </c>
      <c r="L285" s="33" t="s">
        <v>2380</v>
      </c>
      <c r="M285" s="33">
        <v>2</v>
      </c>
      <c r="N285" s="37" t="s">
        <v>2371</v>
      </c>
      <c r="O285" s="34">
        <v>964</v>
      </c>
      <c r="P285" s="33">
        <v>973</v>
      </c>
    </row>
    <row r="286" spans="1:16" s="36" customFormat="1" x14ac:dyDescent="0.35">
      <c r="A286" s="33" t="s">
        <v>894</v>
      </c>
      <c r="B286" s="33" t="s">
        <v>895</v>
      </c>
      <c r="C286" s="34">
        <v>2</v>
      </c>
      <c r="D286" s="33" t="s">
        <v>2368</v>
      </c>
      <c r="E286" s="33" t="s">
        <v>2369</v>
      </c>
      <c r="F286" s="34">
        <v>5.7096530000000003</v>
      </c>
      <c r="G286" s="34">
        <v>50.768103000000004</v>
      </c>
      <c r="H286" s="34">
        <v>190</v>
      </c>
      <c r="I286" s="33" t="s">
        <v>116</v>
      </c>
      <c r="J286" s="34">
        <v>12652</v>
      </c>
      <c r="K286" s="34">
        <v>38</v>
      </c>
      <c r="L286" s="33" t="s">
        <v>116</v>
      </c>
      <c r="M286" s="33">
        <v>1</v>
      </c>
      <c r="N286" s="37" t="s">
        <v>2371</v>
      </c>
      <c r="O286" s="34">
        <v>973</v>
      </c>
      <c r="P286" s="33"/>
    </row>
    <row r="287" spans="1:16" s="36" customFormat="1" x14ac:dyDescent="0.35">
      <c r="A287" s="33" t="s">
        <v>894</v>
      </c>
      <c r="B287" s="33" t="s">
        <v>895</v>
      </c>
      <c r="C287" s="34">
        <v>1</v>
      </c>
      <c r="D287" s="33" t="s">
        <v>2368</v>
      </c>
      <c r="E287" s="33" t="s">
        <v>2369</v>
      </c>
      <c r="F287" s="34">
        <v>5.7096530000000003</v>
      </c>
      <c r="G287" s="34">
        <v>50.768103000000004</v>
      </c>
      <c r="H287" s="34">
        <v>5</v>
      </c>
      <c r="I287" s="33" t="s">
        <v>116</v>
      </c>
      <c r="J287" s="34">
        <v>12651</v>
      </c>
      <c r="K287" s="34">
        <v>38</v>
      </c>
      <c r="L287" s="33" t="s">
        <v>116</v>
      </c>
      <c r="M287" s="33">
        <v>1</v>
      </c>
      <c r="N287" s="37" t="s">
        <v>2379</v>
      </c>
      <c r="O287" s="34">
        <v>958</v>
      </c>
      <c r="P287" s="33"/>
    </row>
    <row r="288" spans="1:16" s="36" customFormat="1" x14ac:dyDescent="0.35">
      <c r="A288" s="33" t="s">
        <v>901</v>
      </c>
      <c r="B288" s="33" t="s">
        <v>902</v>
      </c>
      <c r="C288" s="34">
        <v>1</v>
      </c>
      <c r="D288" s="33" t="s">
        <v>2368</v>
      </c>
      <c r="E288" s="33" t="s">
        <v>2369</v>
      </c>
      <c r="F288" s="34">
        <v>5.7091630000000002</v>
      </c>
      <c r="G288" s="34">
        <v>50.870516000000002</v>
      </c>
      <c r="H288" s="34">
        <v>45</v>
      </c>
      <c r="I288" s="33" t="s">
        <v>116</v>
      </c>
      <c r="J288" s="34">
        <v>12791</v>
      </c>
      <c r="K288" s="34">
        <v>39</v>
      </c>
      <c r="L288" s="33" t="s">
        <v>116</v>
      </c>
      <c r="M288" s="33">
        <v>1</v>
      </c>
      <c r="N288" s="37" t="s">
        <v>2372</v>
      </c>
      <c r="O288" s="34">
        <v>961</v>
      </c>
      <c r="P288" s="33"/>
    </row>
    <row r="289" spans="1:16" s="36" customFormat="1" x14ac:dyDescent="0.35">
      <c r="A289" s="33" t="s">
        <v>901</v>
      </c>
      <c r="B289" s="33" t="s">
        <v>902</v>
      </c>
      <c r="C289" s="34">
        <v>2</v>
      </c>
      <c r="D289" s="33" t="s">
        <v>2368</v>
      </c>
      <c r="E289" s="33" t="s">
        <v>2369</v>
      </c>
      <c r="F289" s="34">
        <v>5.7091630000000002</v>
      </c>
      <c r="G289" s="34">
        <v>50.870516000000002</v>
      </c>
      <c r="H289" s="34">
        <v>190</v>
      </c>
      <c r="I289" s="33" t="s">
        <v>116</v>
      </c>
      <c r="J289" s="34">
        <v>12792</v>
      </c>
      <c r="K289" s="34">
        <v>39</v>
      </c>
      <c r="L289" s="33" t="s">
        <v>116</v>
      </c>
      <c r="M289" s="33">
        <v>1</v>
      </c>
      <c r="N289" s="37" t="s">
        <v>2373</v>
      </c>
      <c r="O289" s="34">
        <v>956</v>
      </c>
      <c r="P289" s="33"/>
    </row>
    <row r="290" spans="1:16" s="36" customFormat="1" x14ac:dyDescent="0.35">
      <c r="A290" s="33" t="s">
        <v>908</v>
      </c>
      <c r="B290" s="33" t="s">
        <v>909</v>
      </c>
      <c r="C290" s="34">
        <v>1</v>
      </c>
      <c r="D290" s="33" t="s">
        <v>2368</v>
      </c>
      <c r="E290" s="33" t="s">
        <v>2369</v>
      </c>
      <c r="F290" s="34">
        <v>4.5418530199999996</v>
      </c>
      <c r="G290" s="34">
        <v>51.585047940000003</v>
      </c>
      <c r="H290" s="34">
        <v>35</v>
      </c>
      <c r="I290" s="33" t="s">
        <v>116</v>
      </c>
      <c r="J290" s="34">
        <v>13561</v>
      </c>
      <c r="K290" s="34">
        <v>55</v>
      </c>
      <c r="L290" s="33" t="s">
        <v>116</v>
      </c>
      <c r="M290" s="33">
        <v>1</v>
      </c>
      <c r="N290" s="37" t="s">
        <v>2379</v>
      </c>
      <c r="O290" s="34">
        <v>962</v>
      </c>
      <c r="P290" s="33"/>
    </row>
    <row r="291" spans="1:16" s="36" customFormat="1" x14ac:dyDescent="0.35">
      <c r="A291" s="33" t="s">
        <v>908</v>
      </c>
      <c r="B291" s="33" t="s">
        <v>909</v>
      </c>
      <c r="C291" s="34">
        <v>2</v>
      </c>
      <c r="D291" s="33" t="s">
        <v>2368</v>
      </c>
      <c r="E291" s="33" t="s">
        <v>2369</v>
      </c>
      <c r="F291" s="34">
        <v>4.5418530199999996</v>
      </c>
      <c r="G291" s="34">
        <v>51.585047940000003</v>
      </c>
      <c r="H291" s="34">
        <v>245</v>
      </c>
      <c r="I291" s="33" t="s">
        <v>116</v>
      </c>
      <c r="J291" s="34">
        <v>13562</v>
      </c>
      <c r="K291" s="34">
        <v>55</v>
      </c>
      <c r="L291" s="33" t="s">
        <v>116</v>
      </c>
      <c r="M291" s="33">
        <v>1</v>
      </c>
      <c r="N291" s="37" t="s">
        <v>2379</v>
      </c>
      <c r="O291" s="34">
        <v>956</v>
      </c>
      <c r="P291" s="33"/>
    </row>
    <row r="292" spans="1:16" s="36" customFormat="1" x14ac:dyDescent="0.35">
      <c r="A292" s="33" t="s">
        <v>914</v>
      </c>
      <c r="B292" s="33" t="s">
        <v>915</v>
      </c>
      <c r="C292" s="34">
        <v>1</v>
      </c>
      <c r="D292" s="33" t="s">
        <v>2368</v>
      </c>
      <c r="E292" s="33" t="s">
        <v>2369</v>
      </c>
      <c r="F292" s="34">
        <v>4.6437920000000004</v>
      </c>
      <c r="G292" s="34">
        <v>51.577669999999998</v>
      </c>
      <c r="H292" s="34">
        <v>70</v>
      </c>
      <c r="I292" s="33" t="s">
        <v>116</v>
      </c>
      <c r="J292" s="34">
        <v>13541</v>
      </c>
      <c r="K292" s="34">
        <v>31.4</v>
      </c>
      <c r="L292" s="33" t="s">
        <v>116</v>
      </c>
      <c r="M292" s="33">
        <v>1</v>
      </c>
      <c r="N292" s="37" t="s">
        <v>2373</v>
      </c>
      <c r="O292" s="34">
        <v>964</v>
      </c>
      <c r="P292" s="33"/>
    </row>
    <row r="293" spans="1:16" s="36" customFormat="1" x14ac:dyDescent="0.35">
      <c r="A293" s="33" t="s">
        <v>914</v>
      </c>
      <c r="B293" s="33" t="s">
        <v>915</v>
      </c>
      <c r="C293" s="34">
        <v>2</v>
      </c>
      <c r="D293" s="33" t="s">
        <v>2368</v>
      </c>
      <c r="E293" s="33" t="s">
        <v>2369</v>
      </c>
      <c r="F293" s="34">
        <v>4.6437920000000004</v>
      </c>
      <c r="G293" s="34">
        <v>51.577669999999998</v>
      </c>
      <c r="H293" s="34">
        <v>240</v>
      </c>
      <c r="I293" s="33" t="s">
        <v>116</v>
      </c>
      <c r="J293" s="34">
        <v>13542</v>
      </c>
      <c r="K293" s="34">
        <v>31.4</v>
      </c>
      <c r="L293" s="33" t="s">
        <v>116</v>
      </c>
      <c r="M293" s="33">
        <v>1</v>
      </c>
      <c r="N293" s="37" t="s">
        <v>2377</v>
      </c>
      <c r="O293" s="34">
        <v>969</v>
      </c>
      <c r="P293" s="33"/>
    </row>
    <row r="294" spans="1:16" s="36" customFormat="1" x14ac:dyDescent="0.35">
      <c r="A294" s="33" t="s">
        <v>2340</v>
      </c>
      <c r="B294" s="33" t="s">
        <v>921</v>
      </c>
      <c r="C294" s="34">
        <v>1</v>
      </c>
      <c r="D294" s="33" t="s">
        <v>2368</v>
      </c>
      <c r="E294" s="33" t="s">
        <v>2369</v>
      </c>
      <c r="F294" s="34">
        <v>4.5537780000000003</v>
      </c>
      <c r="G294" s="34">
        <v>51.560144999999999</v>
      </c>
      <c r="H294" s="34">
        <v>75</v>
      </c>
      <c r="I294" s="33" t="s">
        <v>116</v>
      </c>
      <c r="J294" s="34">
        <v>13551</v>
      </c>
      <c r="K294" s="34">
        <v>32</v>
      </c>
      <c r="L294" s="33" t="s">
        <v>2391</v>
      </c>
      <c r="M294" s="33">
        <v>1</v>
      </c>
      <c r="N294" s="37" t="s">
        <v>2376</v>
      </c>
      <c r="O294" s="34">
        <v>961</v>
      </c>
      <c r="P294" s="33"/>
    </row>
    <row r="295" spans="1:16" s="36" customFormat="1" x14ac:dyDescent="0.35">
      <c r="A295" s="33" t="s">
        <v>2340</v>
      </c>
      <c r="B295" s="33" t="s">
        <v>921</v>
      </c>
      <c r="C295" s="34">
        <v>2</v>
      </c>
      <c r="D295" s="33" t="s">
        <v>2368</v>
      </c>
      <c r="E295" s="33" t="s">
        <v>2369</v>
      </c>
      <c r="F295" s="34">
        <v>4.5537780000000003</v>
      </c>
      <c r="G295" s="34">
        <v>51.560144999999999</v>
      </c>
      <c r="H295" s="34">
        <v>250</v>
      </c>
      <c r="I295" s="33" t="s">
        <v>116</v>
      </c>
      <c r="J295" s="34">
        <v>13551</v>
      </c>
      <c r="K295" s="34">
        <v>32</v>
      </c>
      <c r="L295" s="33" t="s">
        <v>2391</v>
      </c>
      <c r="M295" s="33"/>
      <c r="N295" s="37" t="s">
        <v>2376</v>
      </c>
      <c r="O295" s="34">
        <v>961</v>
      </c>
      <c r="P295" s="33"/>
    </row>
    <row r="296" spans="1:16" s="36" customFormat="1" x14ac:dyDescent="0.35">
      <c r="A296" s="33" t="s">
        <v>927</v>
      </c>
      <c r="B296" s="33" t="s">
        <v>928</v>
      </c>
      <c r="C296" s="34">
        <v>1</v>
      </c>
      <c r="D296" s="33" t="s">
        <v>2378</v>
      </c>
      <c r="E296" s="33" t="s">
        <v>2369</v>
      </c>
      <c r="F296" s="34">
        <v>4.750502</v>
      </c>
      <c r="G296" s="34">
        <v>51.59243</v>
      </c>
      <c r="H296" s="34">
        <v>90</v>
      </c>
      <c r="I296" s="33" t="s">
        <v>116</v>
      </c>
      <c r="J296" s="34">
        <v>13521</v>
      </c>
      <c r="K296" s="34">
        <v>41</v>
      </c>
      <c r="L296" s="33" t="s">
        <v>116</v>
      </c>
      <c r="M296" s="33">
        <v>2</v>
      </c>
      <c r="N296" s="37" t="s">
        <v>2373</v>
      </c>
      <c r="O296" s="34">
        <v>971</v>
      </c>
      <c r="P296" s="33">
        <v>969</v>
      </c>
    </row>
    <row r="297" spans="1:16" s="36" customFormat="1" x14ac:dyDescent="0.35">
      <c r="A297" s="33" t="s">
        <v>934</v>
      </c>
      <c r="B297" s="33" t="s">
        <v>935</v>
      </c>
      <c r="C297" s="34">
        <v>1</v>
      </c>
      <c r="D297" s="33" t="s">
        <v>2368</v>
      </c>
      <c r="E297" s="33" t="s">
        <v>2369</v>
      </c>
      <c r="F297" s="34">
        <v>4.9089600000000004</v>
      </c>
      <c r="G297" s="34">
        <v>51.583109999999998</v>
      </c>
      <c r="H297" s="34">
        <v>90</v>
      </c>
      <c r="I297" s="33" t="s">
        <v>116</v>
      </c>
      <c r="J297" s="34">
        <v>13711</v>
      </c>
      <c r="K297" s="34">
        <v>34.700000000000003</v>
      </c>
      <c r="L297" s="33" t="s">
        <v>116</v>
      </c>
      <c r="M297" s="33">
        <v>1</v>
      </c>
      <c r="N297" s="37" t="s">
        <v>2377</v>
      </c>
      <c r="O297" s="34">
        <v>958</v>
      </c>
      <c r="P297" s="33"/>
    </row>
    <row r="298" spans="1:16" s="36" customFormat="1" x14ac:dyDescent="0.35">
      <c r="A298" s="33" t="s">
        <v>934</v>
      </c>
      <c r="B298" s="33" t="s">
        <v>935</v>
      </c>
      <c r="C298" s="34">
        <v>2</v>
      </c>
      <c r="D298" s="33" t="s">
        <v>2368</v>
      </c>
      <c r="E298" s="33" t="s">
        <v>2369</v>
      </c>
      <c r="F298" s="34">
        <v>4.9089600000000004</v>
      </c>
      <c r="G298" s="34">
        <v>51.583109999999998</v>
      </c>
      <c r="H298" s="34">
        <v>290</v>
      </c>
      <c r="I298" s="33" t="s">
        <v>116</v>
      </c>
      <c r="J298" s="34">
        <v>13712</v>
      </c>
      <c r="K298" s="34">
        <v>34.700000000000003</v>
      </c>
      <c r="L298" s="33" t="s">
        <v>116</v>
      </c>
      <c r="M298" s="33">
        <v>1</v>
      </c>
      <c r="N298" s="37" t="s">
        <v>2376</v>
      </c>
      <c r="O298" s="34">
        <v>966</v>
      </c>
      <c r="P298" s="33"/>
    </row>
    <row r="299" spans="1:16" s="36" customFormat="1" x14ac:dyDescent="0.35">
      <c r="A299" s="33" t="s">
        <v>941</v>
      </c>
      <c r="B299" s="33" t="s">
        <v>940</v>
      </c>
      <c r="C299" s="34">
        <v>1</v>
      </c>
      <c r="D299" s="33" t="s">
        <v>2368</v>
      </c>
      <c r="E299" s="33" t="s">
        <v>2369</v>
      </c>
      <c r="F299" s="34">
        <v>5.0065929999999996</v>
      </c>
      <c r="G299" s="34">
        <v>51.577255000000001</v>
      </c>
      <c r="H299" s="34">
        <v>140</v>
      </c>
      <c r="I299" s="33" t="s">
        <v>116</v>
      </c>
      <c r="J299" s="34">
        <v>13731</v>
      </c>
      <c r="K299" s="34">
        <v>23.7</v>
      </c>
      <c r="L299" s="33" t="s">
        <v>116</v>
      </c>
      <c r="M299" s="33">
        <v>1</v>
      </c>
      <c r="N299" s="37" t="s">
        <v>2370</v>
      </c>
      <c r="O299" s="34">
        <v>963</v>
      </c>
      <c r="P299" s="33"/>
    </row>
    <row r="300" spans="1:16" s="36" customFormat="1" x14ac:dyDescent="0.35">
      <c r="A300" s="33" t="s">
        <v>947</v>
      </c>
      <c r="B300" s="33" t="s">
        <v>948</v>
      </c>
      <c r="C300" s="34">
        <v>1</v>
      </c>
      <c r="D300" s="33" t="s">
        <v>2378</v>
      </c>
      <c r="E300" s="33" t="s">
        <v>2369</v>
      </c>
      <c r="F300" s="34">
        <v>5.0872125800000001</v>
      </c>
      <c r="G300" s="34">
        <v>51.558925170000002</v>
      </c>
      <c r="H300" s="34">
        <v>60</v>
      </c>
      <c r="I300" s="33" t="s">
        <v>116</v>
      </c>
      <c r="J300" s="34">
        <v>13751</v>
      </c>
      <c r="K300" s="34">
        <v>44</v>
      </c>
      <c r="L300" s="33" t="s">
        <v>116</v>
      </c>
      <c r="M300" s="33">
        <v>1</v>
      </c>
      <c r="N300" s="37" t="s">
        <v>2376</v>
      </c>
      <c r="O300" s="34">
        <v>969</v>
      </c>
      <c r="P300" s="33"/>
    </row>
    <row r="301" spans="1:16" s="36" customFormat="1" x14ac:dyDescent="0.35">
      <c r="A301" s="33" t="s">
        <v>947</v>
      </c>
      <c r="B301" s="33" t="s">
        <v>948</v>
      </c>
      <c r="C301" s="34">
        <v>2</v>
      </c>
      <c r="D301" s="33" t="s">
        <v>2378</v>
      </c>
      <c r="E301" s="33" t="s">
        <v>2369</v>
      </c>
      <c r="F301" s="34">
        <v>5.0872125800000001</v>
      </c>
      <c r="G301" s="34">
        <v>51.558925170000002</v>
      </c>
      <c r="H301" s="34">
        <v>285</v>
      </c>
      <c r="I301" s="33" t="s">
        <v>116</v>
      </c>
      <c r="J301" s="34">
        <v>13752</v>
      </c>
      <c r="K301" s="34">
        <v>44</v>
      </c>
      <c r="L301" s="33" t="s">
        <v>116</v>
      </c>
      <c r="M301" s="33">
        <v>1</v>
      </c>
      <c r="N301" s="37" t="s">
        <v>2370</v>
      </c>
      <c r="O301" s="34">
        <v>973</v>
      </c>
      <c r="P301" s="33"/>
    </row>
    <row r="302" spans="1:16" s="36" customFormat="1" x14ac:dyDescent="0.35">
      <c r="A302" s="33" t="s">
        <v>954</v>
      </c>
      <c r="B302" s="33" t="s">
        <v>955</v>
      </c>
      <c r="C302" s="34">
        <v>1</v>
      </c>
      <c r="D302" s="33" t="s">
        <v>2368</v>
      </c>
      <c r="E302" s="33" t="s">
        <v>2369</v>
      </c>
      <c r="F302" s="34">
        <v>5.1859599999999997</v>
      </c>
      <c r="G302" s="34">
        <v>51.582303000000003</v>
      </c>
      <c r="H302" s="34">
        <v>90</v>
      </c>
      <c r="I302" s="33" t="s">
        <v>116</v>
      </c>
      <c r="J302" s="34">
        <v>13771</v>
      </c>
      <c r="K302" s="34">
        <v>25</v>
      </c>
      <c r="L302" s="33" t="s">
        <v>116</v>
      </c>
      <c r="M302" s="33">
        <v>1</v>
      </c>
      <c r="N302" s="37" t="s">
        <v>2371</v>
      </c>
      <c r="O302" s="34">
        <v>956</v>
      </c>
      <c r="P302" s="33"/>
    </row>
    <row r="303" spans="1:16" s="36" customFormat="1" x14ac:dyDescent="0.35">
      <c r="A303" s="33" t="s">
        <v>954</v>
      </c>
      <c r="B303" s="33" t="s">
        <v>955</v>
      </c>
      <c r="C303" s="34">
        <v>2</v>
      </c>
      <c r="D303" s="33" t="s">
        <v>2368</v>
      </c>
      <c r="E303" s="33" t="s">
        <v>2369</v>
      </c>
      <c r="F303" s="34">
        <v>5.1859599999999997</v>
      </c>
      <c r="G303" s="34">
        <v>51.582303000000003</v>
      </c>
      <c r="H303" s="34">
        <v>230</v>
      </c>
      <c r="I303" s="33" t="s">
        <v>116</v>
      </c>
      <c r="J303" s="34">
        <v>13772</v>
      </c>
      <c r="K303" s="34">
        <v>25</v>
      </c>
      <c r="L303" s="33" t="s">
        <v>116</v>
      </c>
      <c r="M303" s="33">
        <v>1</v>
      </c>
      <c r="N303" s="37" t="s">
        <v>2370</v>
      </c>
      <c r="O303" s="34">
        <v>958</v>
      </c>
      <c r="P303" s="33"/>
    </row>
    <row r="304" spans="1:16" s="36" customFormat="1" x14ac:dyDescent="0.35">
      <c r="A304" s="33" t="s">
        <v>960</v>
      </c>
      <c r="B304" s="33" t="s">
        <v>961</v>
      </c>
      <c r="C304" s="34">
        <v>1</v>
      </c>
      <c r="D304" s="33" t="s">
        <v>2368</v>
      </c>
      <c r="E304" s="33" t="s">
        <v>2369</v>
      </c>
      <c r="F304" s="34">
        <v>5.2341199999999999</v>
      </c>
      <c r="G304" s="34">
        <v>51.63776</v>
      </c>
      <c r="H304" s="34">
        <v>65</v>
      </c>
      <c r="I304" s="33" t="s">
        <v>116</v>
      </c>
      <c r="J304" s="34">
        <v>13821</v>
      </c>
      <c r="K304" s="34">
        <v>26</v>
      </c>
      <c r="L304" s="33" t="s">
        <v>116</v>
      </c>
      <c r="M304" s="33">
        <v>1</v>
      </c>
      <c r="N304" s="37" t="s">
        <v>2379</v>
      </c>
      <c r="O304" s="34">
        <v>957</v>
      </c>
      <c r="P304" s="33"/>
    </row>
    <row r="305" spans="1:16" s="36" customFormat="1" x14ac:dyDescent="0.35">
      <c r="A305" s="33" t="s">
        <v>960</v>
      </c>
      <c r="B305" s="33" t="s">
        <v>961</v>
      </c>
      <c r="C305" s="34">
        <v>2</v>
      </c>
      <c r="D305" s="33" t="s">
        <v>2368</v>
      </c>
      <c r="E305" s="33" t="s">
        <v>2369</v>
      </c>
      <c r="F305" s="34">
        <v>5.2341199999999999</v>
      </c>
      <c r="G305" s="34">
        <v>51.63776</v>
      </c>
      <c r="H305" s="34">
        <v>220</v>
      </c>
      <c r="I305" s="33" t="s">
        <v>116</v>
      </c>
      <c r="J305" s="34">
        <v>13822</v>
      </c>
      <c r="K305" s="34">
        <v>26</v>
      </c>
      <c r="L305" s="33" t="s">
        <v>116</v>
      </c>
      <c r="M305" s="33">
        <v>1</v>
      </c>
      <c r="N305" s="37" t="s">
        <v>2370</v>
      </c>
      <c r="O305" s="34">
        <v>971</v>
      </c>
      <c r="P305" s="33"/>
    </row>
    <row r="306" spans="1:16" s="36" customFormat="1" x14ac:dyDescent="0.35">
      <c r="A306" s="33" t="s">
        <v>966</v>
      </c>
      <c r="B306" s="33" t="s">
        <v>967</v>
      </c>
      <c r="C306" s="34">
        <v>1</v>
      </c>
      <c r="D306" s="33" t="s">
        <v>2368</v>
      </c>
      <c r="E306" s="33" t="s">
        <v>2369</v>
      </c>
      <c r="F306" s="34">
        <v>3.630093</v>
      </c>
      <c r="G306" s="34">
        <v>51.499625999999999</v>
      </c>
      <c r="H306" s="34">
        <v>100</v>
      </c>
      <c r="I306" s="33" t="s">
        <v>116</v>
      </c>
      <c r="J306" s="34">
        <v>13651</v>
      </c>
      <c r="K306" s="34">
        <v>27.5</v>
      </c>
      <c r="L306" s="33" t="s">
        <v>116</v>
      </c>
      <c r="M306" s="33">
        <v>1</v>
      </c>
      <c r="N306" s="37" t="s">
        <v>2379</v>
      </c>
      <c r="O306" s="34">
        <v>970</v>
      </c>
      <c r="P306" s="33"/>
    </row>
    <row r="307" spans="1:16" s="36" customFormat="1" x14ac:dyDescent="0.35">
      <c r="A307" s="33" t="s">
        <v>966</v>
      </c>
      <c r="B307" s="33" t="s">
        <v>967</v>
      </c>
      <c r="C307" s="34">
        <v>2</v>
      </c>
      <c r="D307" s="33" t="s">
        <v>2368</v>
      </c>
      <c r="E307" s="33" t="s">
        <v>2369</v>
      </c>
      <c r="F307" s="34">
        <v>3.630093</v>
      </c>
      <c r="G307" s="34">
        <v>51.499625999999999</v>
      </c>
      <c r="H307" s="34">
        <v>235</v>
      </c>
      <c r="I307" s="33" t="s">
        <v>116</v>
      </c>
      <c r="J307" s="34">
        <v>13652</v>
      </c>
      <c r="K307" s="34">
        <v>27.5</v>
      </c>
      <c r="L307" s="33" t="s">
        <v>116</v>
      </c>
      <c r="M307" s="33">
        <v>1</v>
      </c>
      <c r="N307" s="37" t="s">
        <v>2379</v>
      </c>
      <c r="O307" s="34">
        <v>964</v>
      </c>
      <c r="P307" s="33"/>
    </row>
    <row r="308" spans="1:16" s="36" customFormat="1" x14ac:dyDescent="0.35">
      <c r="A308" s="33" t="s">
        <v>973</v>
      </c>
      <c r="B308" s="33" t="s">
        <v>974</v>
      </c>
      <c r="C308" s="34">
        <v>2</v>
      </c>
      <c r="D308" s="33" t="s">
        <v>2368</v>
      </c>
      <c r="E308" s="33" t="s">
        <v>2369</v>
      </c>
      <c r="F308" s="34">
        <v>5.1535253499999998</v>
      </c>
      <c r="G308" s="34">
        <v>51.607853710000001</v>
      </c>
      <c r="H308" s="34">
        <v>215</v>
      </c>
      <c r="I308" s="33" t="s">
        <v>116</v>
      </c>
      <c r="J308" s="34">
        <v>13812</v>
      </c>
      <c r="K308" s="34">
        <v>27.7</v>
      </c>
      <c r="L308" s="33" t="s">
        <v>116</v>
      </c>
      <c r="M308" s="33">
        <v>1</v>
      </c>
      <c r="N308" s="37" t="s">
        <v>2377</v>
      </c>
      <c r="O308" s="34">
        <v>964</v>
      </c>
      <c r="P308" s="33"/>
    </row>
    <row r="309" spans="1:16" s="36" customFormat="1" x14ac:dyDescent="0.35">
      <c r="A309" s="33" t="s">
        <v>973</v>
      </c>
      <c r="B309" s="33" t="s">
        <v>974</v>
      </c>
      <c r="C309" s="34">
        <v>1</v>
      </c>
      <c r="D309" s="33" t="s">
        <v>2368</v>
      </c>
      <c r="E309" s="33" t="s">
        <v>2369</v>
      </c>
      <c r="F309" s="34">
        <v>5.1535253499999998</v>
      </c>
      <c r="G309" s="34">
        <v>51.607853710000001</v>
      </c>
      <c r="H309" s="34">
        <v>65</v>
      </c>
      <c r="I309" s="33" t="s">
        <v>116</v>
      </c>
      <c r="J309" s="34">
        <v>13811</v>
      </c>
      <c r="K309" s="34">
        <v>27.7</v>
      </c>
      <c r="L309" s="33" t="s">
        <v>116</v>
      </c>
      <c r="M309" s="33">
        <v>1</v>
      </c>
      <c r="N309" s="37" t="s">
        <v>2379</v>
      </c>
      <c r="O309" s="34">
        <v>960</v>
      </c>
      <c r="P309" s="33"/>
    </row>
    <row r="310" spans="1:16" s="36" customFormat="1" x14ac:dyDescent="0.35">
      <c r="A310" s="33" t="s">
        <v>979</v>
      </c>
      <c r="B310" s="33" t="s">
        <v>980</v>
      </c>
      <c r="C310" s="34">
        <v>3</v>
      </c>
      <c r="D310" s="33" t="s">
        <v>2389</v>
      </c>
      <c r="E310" s="33" t="s">
        <v>2369</v>
      </c>
      <c r="F310" s="34">
        <v>4.4611975800000003</v>
      </c>
      <c r="G310" s="34">
        <v>51.523088809999997</v>
      </c>
      <c r="H310" s="34">
        <v>250</v>
      </c>
      <c r="I310" s="33" t="s">
        <v>116</v>
      </c>
      <c r="J310" s="34">
        <v>13573</v>
      </c>
      <c r="K310" s="34">
        <v>66.7</v>
      </c>
      <c r="L310" s="33" t="s">
        <v>116</v>
      </c>
      <c r="M310" s="33">
        <v>1</v>
      </c>
      <c r="N310" s="37" t="s">
        <v>2375</v>
      </c>
      <c r="O310" s="34">
        <v>958</v>
      </c>
      <c r="P310" s="33"/>
    </row>
    <row r="311" spans="1:16" s="36" customFormat="1" x14ac:dyDescent="0.35">
      <c r="A311" s="33" t="s">
        <v>979</v>
      </c>
      <c r="B311" s="33" t="s">
        <v>980</v>
      </c>
      <c r="C311" s="34">
        <v>2</v>
      </c>
      <c r="D311" s="33" t="s">
        <v>2389</v>
      </c>
      <c r="E311" s="33" t="s">
        <v>2369</v>
      </c>
      <c r="F311" s="34">
        <v>4.4611975800000003</v>
      </c>
      <c r="G311" s="34">
        <v>51.523088809999997</v>
      </c>
      <c r="H311" s="34">
        <v>190</v>
      </c>
      <c r="I311" s="33" t="s">
        <v>116</v>
      </c>
      <c r="J311" s="34">
        <v>13572</v>
      </c>
      <c r="K311" s="34">
        <v>66.7</v>
      </c>
      <c r="L311" s="33" t="s">
        <v>116</v>
      </c>
      <c r="M311" s="33">
        <v>1</v>
      </c>
      <c r="N311" s="37" t="s">
        <v>2375</v>
      </c>
      <c r="O311" s="34">
        <v>973</v>
      </c>
      <c r="P311" s="33"/>
    </row>
    <row r="312" spans="1:16" s="36" customFormat="1" x14ac:dyDescent="0.35">
      <c r="A312" s="33" t="s">
        <v>979</v>
      </c>
      <c r="B312" s="33" t="s">
        <v>980</v>
      </c>
      <c r="C312" s="34">
        <v>1</v>
      </c>
      <c r="D312" s="33" t="s">
        <v>2389</v>
      </c>
      <c r="E312" s="33" t="s">
        <v>2369</v>
      </c>
      <c r="F312" s="34">
        <v>4.4611975800000003</v>
      </c>
      <c r="G312" s="34">
        <v>51.523088809999997</v>
      </c>
      <c r="H312" s="34">
        <v>20</v>
      </c>
      <c r="I312" s="33" t="s">
        <v>116</v>
      </c>
      <c r="J312" s="34">
        <v>13571</v>
      </c>
      <c r="K312" s="34">
        <v>66.7</v>
      </c>
      <c r="L312" s="33" t="s">
        <v>116</v>
      </c>
      <c r="M312" s="33">
        <v>2</v>
      </c>
      <c r="N312" s="37" t="s">
        <v>2377</v>
      </c>
      <c r="O312" s="34">
        <v>964</v>
      </c>
      <c r="P312" s="33">
        <v>968</v>
      </c>
    </row>
    <row r="313" spans="1:16" s="36" customFormat="1" x14ac:dyDescent="0.35">
      <c r="A313" s="33" t="s">
        <v>986</v>
      </c>
      <c r="B313" s="33" t="s">
        <v>987</v>
      </c>
      <c r="C313" s="34">
        <v>1</v>
      </c>
      <c r="D313" s="33" t="s">
        <v>2378</v>
      </c>
      <c r="E313" s="33" t="s">
        <v>2369</v>
      </c>
      <c r="F313" s="34">
        <v>4.3094999999999999</v>
      </c>
      <c r="G313" s="34">
        <v>51.495229999999999</v>
      </c>
      <c r="H313" s="34">
        <v>40</v>
      </c>
      <c r="I313" s="33" t="s">
        <v>116</v>
      </c>
      <c r="J313" s="34">
        <v>13601</v>
      </c>
      <c r="K313" s="34">
        <v>46.5</v>
      </c>
      <c r="L313" s="33" t="s">
        <v>2380</v>
      </c>
      <c r="M313" s="33">
        <v>1</v>
      </c>
      <c r="N313" s="37" t="s">
        <v>2372</v>
      </c>
      <c r="O313" s="34">
        <v>960</v>
      </c>
      <c r="P313" s="33"/>
    </row>
    <row r="314" spans="1:16" s="36" customFormat="1" x14ac:dyDescent="0.35">
      <c r="A314" s="33" t="s">
        <v>986</v>
      </c>
      <c r="B314" s="33" t="s">
        <v>987</v>
      </c>
      <c r="C314" s="34">
        <v>2</v>
      </c>
      <c r="D314" s="33" t="s">
        <v>2378</v>
      </c>
      <c r="E314" s="33" t="s">
        <v>2369</v>
      </c>
      <c r="F314" s="34">
        <v>4.3094999999999999</v>
      </c>
      <c r="G314" s="34">
        <v>51.495229999999999</v>
      </c>
      <c r="H314" s="34">
        <v>200</v>
      </c>
      <c r="I314" s="33" t="s">
        <v>116</v>
      </c>
      <c r="J314" s="34">
        <v>13602</v>
      </c>
      <c r="K314" s="34">
        <v>46.5</v>
      </c>
      <c r="L314" s="33" t="s">
        <v>116</v>
      </c>
      <c r="M314" s="33">
        <v>1</v>
      </c>
      <c r="N314" s="37" t="s">
        <v>2372</v>
      </c>
      <c r="O314" s="34">
        <v>964</v>
      </c>
      <c r="P314" s="33"/>
    </row>
    <row r="315" spans="1:16" s="36" customFormat="1" x14ac:dyDescent="0.35">
      <c r="A315" s="33" t="s">
        <v>986</v>
      </c>
      <c r="B315" s="33" t="s">
        <v>987</v>
      </c>
      <c r="C315" s="34">
        <v>3</v>
      </c>
      <c r="D315" s="33" t="s">
        <v>2378</v>
      </c>
      <c r="E315" s="33" t="s">
        <v>2369</v>
      </c>
      <c r="F315" s="34">
        <v>4.3094999999999999</v>
      </c>
      <c r="G315" s="34">
        <v>51.495229999999999</v>
      </c>
      <c r="H315" s="34">
        <v>270</v>
      </c>
      <c r="I315" s="33" t="s">
        <v>116</v>
      </c>
      <c r="J315" s="34">
        <v>13601</v>
      </c>
      <c r="K315" s="34">
        <v>46.5</v>
      </c>
      <c r="L315" s="33" t="s">
        <v>2380</v>
      </c>
      <c r="M315" s="33"/>
      <c r="N315" s="37" t="s">
        <v>2372</v>
      </c>
      <c r="O315" s="34">
        <v>960</v>
      </c>
      <c r="P315" s="33"/>
    </row>
    <row r="316" spans="1:16" s="36" customFormat="1" x14ac:dyDescent="0.35">
      <c r="A316" s="33" t="s">
        <v>992</v>
      </c>
      <c r="B316" s="33" t="s">
        <v>993</v>
      </c>
      <c r="C316" s="34">
        <v>1</v>
      </c>
      <c r="D316" s="33" t="s">
        <v>2368</v>
      </c>
      <c r="E316" s="33" t="s">
        <v>2369</v>
      </c>
      <c r="F316" s="35">
        <v>4.2277709999999997</v>
      </c>
      <c r="G316" s="35">
        <v>51.426391000000002</v>
      </c>
      <c r="H316" s="34">
        <v>70</v>
      </c>
      <c r="I316" s="33" t="s">
        <v>116</v>
      </c>
      <c r="J316" s="34">
        <v>13611</v>
      </c>
      <c r="K316" s="35">
        <v>43</v>
      </c>
      <c r="L316" s="33" t="s">
        <v>116</v>
      </c>
      <c r="M316" s="33">
        <v>1</v>
      </c>
      <c r="N316" s="37" t="s">
        <v>2371</v>
      </c>
      <c r="O316" s="34">
        <v>966</v>
      </c>
      <c r="P316" s="33"/>
    </row>
    <row r="317" spans="1:16" s="36" customFormat="1" x14ac:dyDescent="0.35">
      <c r="A317" s="33" t="s">
        <v>992</v>
      </c>
      <c r="B317" s="33" t="s">
        <v>993</v>
      </c>
      <c r="C317" s="34">
        <v>2</v>
      </c>
      <c r="D317" s="33" t="s">
        <v>2368</v>
      </c>
      <c r="E317" s="33" t="s">
        <v>2369</v>
      </c>
      <c r="F317" s="35">
        <v>4.2277709999999997</v>
      </c>
      <c r="G317" s="35">
        <v>51.426391000000002</v>
      </c>
      <c r="H317" s="34">
        <v>270</v>
      </c>
      <c r="I317" s="33" t="s">
        <v>116</v>
      </c>
      <c r="J317" s="34">
        <v>13612</v>
      </c>
      <c r="K317" s="35">
        <v>43</v>
      </c>
      <c r="L317" s="33" t="s">
        <v>116</v>
      </c>
      <c r="M317" s="33">
        <v>1</v>
      </c>
      <c r="N317" s="37" t="s">
        <v>2370</v>
      </c>
      <c r="O317" s="34">
        <v>961</v>
      </c>
      <c r="P317" s="33"/>
    </row>
    <row r="318" spans="1:16" s="36" customFormat="1" x14ac:dyDescent="0.35">
      <c r="A318" s="33" t="s">
        <v>998</v>
      </c>
      <c r="B318" s="33" t="s">
        <v>999</v>
      </c>
      <c r="C318" s="34">
        <v>1</v>
      </c>
      <c r="D318" s="33" t="s">
        <v>2368</v>
      </c>
      <c r="E318" s="33" t="s">
        <v>2369</v>
      </c>
      <c r="F318" s="34">
        <v>4.0821895799999997</v>
      </c>
      <c r="G318" s="34">
        <v>51.448732530000001</v>
      </c>
      <c r="H318" s="34">
        <v>130</v>
      </c>
      <c r="I318" s="33" t="s">
        <v>116</v>
      </c>
      <c r="J318" s="34">
        <v>13621</v>
      </c>
      <c r="K318" s="34">
        <v>52.8</v>
      </c>
      <c r="L318" s="33" t="s">
        <v>116</v>
      </c>
      <c r="M318" s="33">
        <v>1</v>
      </c>
      <c r="N318" s="37" t="s">
        <v>2372</v>
      </c>
      <c r="O318" s="34">
        <v>973</v>
      </c>
      <c r="P318" s="33"/>
    </row>
    <row r="319" spans="1:16" s="36" customFormat="1" x14ac:dyDescent="0.35">
      <c r="A319" s="33" t="s">
        <v>998</v>
      </c>
      <c r="B319" s="33" t="s">
        <v>999</v>
      </c>
      <c r="C319" s="34">
        <v>2</v>
      </c>
      <c r="D319" s="33" t="s">
        <v>2368</v>
      </c>
      <c r="E319" s="33" t="s">
        <v>2369</v>
      </c>
      <c r="F319" s="34">
        <v>4.0821895799999997</v>
      </c>
      <c r="G319" s="34">
        <v>51.448732530000001</v>
      </c>
      <c r="H319" s="34">
        <v>285</v>
      </c>
      <c r="I319" s="33" t="s">
        <v>116</v>
      </c>
      <c r="J319" s="34">
        <v>13622</v>
      </c>
      <c r="K319" s="34">
        <v>52.8</v>
      </c>
      <c r="L319" s="33" t="s">
        <v>116</v>
      </c>
      <c r="M319" s="33">
        <v>1</v>
      </c>
      <c r="N319" s="37" t="s">
        <v>2376</v>
      </c>
      <c r="O319" s="34">
        <v>963</v>
      </c>
      <c r="P319" s="33"/>
    </row>
    <row r="320" spans="1:16" s="36" customFormat="1" x14ac:dyDescent="0.35">
      <c r="A320" s="33" t="s">
        <v>1004</v>
      </c>
      <c r="B320" s="33" t="s">
        <v>1005</v>
      </c>
      <c r="C320" s="34">
        <v>2</v>
      </c>
      <c r="D320" s="33" t="s">
        <v>2374</v>
      </c>
      <c r="E320" s="33" t="s">
        <v>2369</v>
      </c>
      <c r="F320" s="34">
        <v>3.8998389000000002</v>
      </c>
      <c r="G320" s="34">
        <v>51.497383999999997</v>
      </c>
      <c r="H320" s="34">
        <v>272</v>
      </c>
      <c r="I320" s="33" t="s">
        <v>116</v>
      </c>
      <c r="J320" s="34">
        <v>13632</v>
      </c>
      <c r="K320" s="34">
        <v>41.2</v>
      </c>
      <c r="L320" s="33" t="s">
        <v>116</v>
      </c>
      <c r="M320" s="33">
        <v>1</v>
      </c>
      <c r="N320" s="37" t="s">
        <v>2371</v>
      </c>
      <c r="O320" s="34">
        <v>960</v>
      </c>
      <c r="P320" s="33"/>
    </row>
    <row r="321" spans="1:16" s="36" customFormat="1" x14ac:dyDescent="0.35">
      <c r="A321" s="33" t="s">
        <v>1004</v>
      </c>
      <c r="B321" s="33" t="s">
        <v>1005</v>
      </c>
      <c r="C321" s="34">
        <v>1</v>
      </c>
      <c r="D321" s="33" t="s">
        <v>2374</v>
      </c>
      <c r="E321" s="33" t="s">
        <v>2369</v>
      </c>
      <c r="F321" s="34">
        <v>3.8998389000000002</v>
      </c>
      <c r="G321" s="34">
        <v>51.497383999999997</v>
      </c>
      <c r="H321" s="34">
        <v>110</v>
      </c>
      <c r="I321" s="33" t="s">
        <v>116</v>
      </c>
      <c r="J321" s="34">
        <v>13631</v>
      </c>
      <c r="K321" s="34">
        <v>41.2</v>
      </c>
      <c r="L321" s="33" t="s">
        <v>116</v>
      </c>
      <c r="M321" s="33">
        <v>1</v>
      </c>
      <c r="N321" s="37" t="s">
        <v>2371</v>
      </c>
      <c r="O321" s="34">
        <v>958</v>
      </c>
      <c r="P321" s="33"/>
    </row>
    <row r="322" spans="1:16" s="36" customFormat="1" x14ac:dyDescent="0.35">
      <c r="A322" s="33" t="s">
        <v>1010</v>
      </c>
      <c r="B322" s="33" t="s">
        <v>1011</v>
      </c>
      <c r="C322" s="34">
        <v>1</v>
      </c>
      <c r="D322" s="33" t="s">
        <v>2368</v>
      </c>
      <c r="E322" s="33" t="s">
        <v>2369</v>
      </c>
      <c r="F322" s="34">
        <v>3.6032630000000001</v>
      </c>
      <c r="G322" s="34">
        <v>51.473373000000002</v>
      </c>
      <c r="H322" s="34">
        <v>10</v>
      </c>
      <c r="I322" s="33" t="s">
        <v>116</v>
      </c>
      <c r="J322" s="34">
        <v>13661</v>
      </c>
      <c r="K322" s="34">
        <v>46</v>
      </c>
      <c r="L322" s="33" t="s">
        <v>116</v>
      </c>
      <c r="M322" s="33">
        <v>1</v>
      </c>
      <c r="N322" s="37" t="s">
        <v>2375</v>
      </c>
      <c r="O322" s="34">
        <v>961</v>
      </c>
      <c r="P322" s="33"/>
    </row>
    <row r="323" spans="1:16" s="36" customFormat="1" x14ac:dyDescent="0.35">
      <c r="A323" s="33" t="s">
        <v>1010</v>
      </c>
      <c r="B323" s="33" t="s">
        <v>1011</v>
      </c>
      <c r="C323" s="34">
        <v>2</v>
      </c>
      <c r="D323" s="33" t="s">
        <v>2368</v>
      </c>
      <c r="E323" s="33" t="s">
        <v>2369</v>
      </c>
      <c r="F323" s="34">
        <v>3.6032630000000001</v>
      </c>
      <c r="G323" s="34">
        <v>51.473373000000002</v>
      </c>
      <c r="H323" s="34">
        <v>200</v>
      </c>
      <c r="I323" s="33" t="s">
        <v>116</v>
      </c>
      <c r="J323" s="34">
        <v>13662</v>
      </c>
      <c r="K323" s="34">
        <v>46</v>
      </c>
      <c r="L323" s="33" t="s">
        <v>116</v>
      </c>
      <c r="M323" s="33">
        <v>1</v>
      </c>
      <c r="N323" s="37" t="s">
        <v>2370</v>
      </c>
      <c r="O323" s="34">
        <v>966</v>
      </c>
      <c r="P323" s="33"/>
    </row>
    <row r="324" spans="1:16" s="36" customFormat="1" x14ac:dyDescent="0.35">
      <c r="A324" s="33" t="s">
        <v>1016</v>
      </c>
      <c r="B324" s="33" t="s">
        <v>1017</v>
      </c>
      <c r="C324" s="34">
        <v>1</v>
      </c>
      <c r="D324" s="33" t="s">
        <v>2368</v>
      </c>
      <c r="E324" s="33" t="s">
        <v>2369</v>
      </c>
      <c r="F324" s="34">
        <v>3.8343889999999998</v>
      </c>
      <c r="G324" s="34">
        <v>51.304104000000002</v>
      </c>
      <c r="H324" s="34">
        <v>175</v>
      </c>
      <c r="I324" s="33" t="s">
        <v>116</v>
      </c>
      <c r="J324" s="34">
        <v>13681</v>
      </c>
      <c r="K324" s="34">
        <v>45.1</v>
      </c>
      <c r="L324" s="33" t="s">
        <v>116</v>
      </c>
      <c r="M324" s="33">
        <v>1</v>
      </c>
      <c r="N324" s="37" t="s">
        <v>2370</v>
      </c>
      <c r="O324" s="34">
        <v>969</v>
      </c>
      <c r="P324" s="33"/>
    </row>
    <row r="325" spans="1:16" s="36" customFormat="1" x14ac:dyDescent="0.35">
      <c r="A325" s="33" t="s">
        <v>1016</v>
      </c>
      <c r="B325" s="33" t="s">
        <v>1017</v>
      </c>
      <c r="C325" s="34">
        <v>2</v>
      </c>
      <c r="D325" s="33" t="s">
        <v>2368</v>
      </c>
      <c r="E325" s="33" t="s">
        <v>2369</v>
      </c>
      <c r="F325" s="34">
        <v>3.8343889999999998</v>
      </c>
      <c r="G325" s="34">
        <v>51.304104000000002</v>
      </c>
      <c r="H325" s="34">
        <v>325</v>
      </c>
      <c r="I325" s="33" t="s">
        <v>116</v>
      </c>
      <c r="J325" s="34">
        <v>13682</v>
      </c>
      <c r="K325" s="34">
        <v>45.1</v>
      </c>
      <c r="L325" s="33" t="s">
        <v>116</v>
      </c>
      <c r="M325" s="33">
        <v>1</v>
      </c>
      <c r="N325" s="37" t="s">
        <v>2371</v>
      </c>
      <c r="O325" s="34">
        <v>973</v>
      </c>
      <c r="P325" s="33"/>
    </row>
    <row r="326" spans="1:16" s="36" customFormat="1" x14ac:dyDescent="0.35">
      <c r="A326" s="33" t="s">
        <v>1023</v>
      </c>
      <c r="B326" s="33" t="s">
        <v>1024</v>
      </c>
      <c r="C326" s="34">
        <v>1</v>
      </c>
      <c r="D326" s="33" t="s">
        <v>2368</v>
      </c>
      <c r="E326" s="33" t="s">
        <v>2369</v>
      </c>
      <c r="F326" s="34">
        <v>3.802019</v>
      </c>
      <c r="G326" s="34">
        <v>51.223483000000002</v>
      </c>
      <c r="H326" s="34">
        <v>15</v>
      </c>
      <c r="I326" s="33" t="s">
        <v>116</v>
      </c>
      <c r="J326" s="34">
        <v>13691</v>
      </c>
      <c r="K326" s="34">
        <v>31</v>
      </c>
      <c r="L326" s="33" t="s">
        <v>116</v>
      </c>
      <c r="M326" s="33">
        <v>1</v>
      </c>
      <c r="N326" s="37" t="s">
        <v>2376</v>
      </c>
      <c r="O326" s="34">
        <v>958</v>
      </c>
      <c r="P326" s="33"/>
    </row>
    <row r="327" spans="1:16" s="36" customFormat="1" x14ac:dyDescent="0.35">
      <c r="A327" s="33" t="s">
        <v>1023</v>
      </c>
      <c r="B327" s="33" t="s">
        <v>1024</v>
      </c>
      <c r="C327" s="34">
        <v>2</v>
      </c>
      <c r="D327" s="33" t="s">
        <v>2368</v>
      </c>
      <c r="E327" s="33" t="s">
        <v>2369</v>
      </c>
      <c r="F327" s="34">
        <v>3.802019</v>
      </c>
      <c r="G327" s="34">
        <v>51.223483000000002</v>
      </c>
      <c r="H327" s="34">
        <v>165</v>
      </c>
      <c r="I327" s="33" t="s">
        <v>116</v>
      </c>
      <c r="J327" s="34">
        <v>13692</v>
      </c>
      <c r="K327" s="34">
        <v>31</v>
      </c>
      <c r="L327" s="33" t="s">
        <v>116</v>
      </c>
      <c r="M327" s="33">
        <v>1</v>
      </c>
      <c r="N327" s="37" t="s">
        <v>2377</v>
      </c>
      <c r="O327" s="34">
        <v>966</v>
      </c>
      <c r="P327" s="33"/>
    </row>
    <row r="328" spans="1:16" s="36" customFormat="1" x14ac:dyDescent="0.35">
      <c r="A328" s="33" t="s">
        <v>1035</v>
      </c>
      <c r="B328" s="33" t="s">
        <v>1036</v>
      </c>
      <c r="C328" s="34">
        <v>1</v>
      </c>
      <c r="D328" s="33" t="s">
        <v>2368</v>
      </c>
      <c r="E328" s="33" t="s">
        <v>2369</v>
      </c>
      <c r="F328" s="34">
        <v>4.8352880000000003</v>
      </c>
      <c r="G328" s="34">
        <v>51.699098999999997</v>
      </c>
      <c r="H328" s="34">
        <v>180</v>
      </c>
      <c r="I328" s="33" t="s">
        <v>116</v>
      </c>
      <c r="J328" s="34">
        <v>13781</v>
      </c>
      <c r="K328" s="34">
        <v>62.2</v>
      </c>
      <c r="L328" s="33" t="s">
        <v>2380</v>
      </c>
      <c r="M328" s="33">
        <v>1</v>
      </c>
      <c r="N328" s="37" t="s">
        <v>2372</v>
      </c>
      <c r="O328" s="34">
        <v>960</v>
      </c>
      <c r="P328" s="33"/>
    </row>
    <row r="329" spans="1:16" s="36" customFormat="1" x14ac:dyDescent="0.35">
      <c r="A329" s="33" t="s">
        <v>1035</v>
      </c>
      <c r="B329" s="33" t="s">
        <v>1036</v>
      </c>
      <c r="C329" s="34">
        <v>2</v>
      </c>
      <c r="D329" s="33" t="s">
        <v>2368</v>
      </c>
      <c r="E329" s="33" t="s">
        <v>2369</v>
      </c>
      <c r="F329" s="34">
        <v>4.8352880000000003</v>
      </c>
      <c r="G329" s="34">
        <v>51.699098999999997</v>
      </c>
      <c r="H329" s="34">
        <v>250</v>
      </c>
      <c r="I329" s="33" t="s">
        <v>116</v>
      </c>
      <c r="J329" s="34">
        <v>13781</v>
      </c>
      <c r="K329" s="34">
        <v>62.2</v>
      </c>
      <c r="L329" s="33" t="s">
        <v>2380</v>
      </c>
      <c r="M329" s="33"/>
      <c r="N329" s="37" t="s">
        <v>2372</v>
      </c>
      <c r="O329" s="34">
        <v>960</v>
      </c>
      <c r="P329" s="33"/>
    </row>
    <row r="330" spans="1:16" s="36" customFormat="1" x14ac:dyDescent="0.35">
      <c r="A330" s="33" t="s">
        <v>1042</v>
      </c>
      <c r="B330" s="33" t="s">
        <v>1043</v>
      </c>
      <c r="C330" s="34">
        <v>1</v>
      </c>
      <c r="D330" s="33" t="s">
        <v>2368</v>
      </c>
      <c r="E330" s="33" t="s">
        <v>2369</v>
      </c>
      <c r="F330" s="34">
        <v>6.0599610000000004</v>
      </c>
      <c r="G330" s="34">
        <v>50.864296000000003</v>
      </c>
      <c r="H330" s="34">
        <v>200</v>
      </c>
      <c r="I330" s="33" t="s">
        <v>116</v>
      </c>
      <c r="J330" s="34">
        <v>12761</v>
      </c>
      <c r="K330" s="34">
        <v>35.1</v>
      </c>
      <c r="L330" s="33" t="s">
        <v>2380</v>
      </c>
      <c r="M330" s="33">
        <v>1</v>
      </c>
      <c r="N330" s="37" t="s">
        <v>2375</v>
      </c>
      <c r="O330" s="34">
        <v>958</v>
      </c>
      <c r="P330" s="33"/>
    </row>
    <row r="331" spans="1:16" s="36" customFormat="1" x14ac:dyDescent="0.35">
      <c r="A331" s="33" t="s">
        <v>1042</v>
      </c>
      <c r="B331" s="33" t="s">
        <v>1043</v>
      </c>
      <c r="C331" s="34">
        <v>2</v>
      </c>
      <c r="D331" s="33" t="s">
        <v>2368</v>
      </c>
      <c r="E331" s="33" t="s">
        <v>2369</v>
      </c>
      <c r="F331" s="34">
        <v>6.0599610000000004</v>
      </c>
      <c r="G331" s="34">
        <v>50.864296000000003</v>
      </c>
      <c r="H331" s="34">
        <v>350</v>
      </c>
      <c r="I331" s="33" t="s">
        <v>116</v>
      </c>
      <c r="J331" s="34">
        <v>12761</v>
      </c>
      <c r="K331" s="34">
        <v>35.1</v>
      </c>
      <c r="L331" s="33" t="s">
        <v>2380</v>
      </c>
      <c r="M331" s="33"/>
      <c r="N331" s="37" t="s">
        <v>2375</v>
      </c>
      <c r="O331" s="34">
        <v>958</v>
      </c>
      <c r="P331" s="33"/>
    </row>
    <row r="332" spans="1:16" s="36" customFormat="1" x14ac:dyDescent="0.35">
      <c r="A332" s="33" t="s">
        <v>1049</v>
      </c>
      <c r="B332" s="33" t="s">
        <v>1050</v>
      </c>
      <c r="C332" s="34">
        <v>2</v>
      </c>
      <c r="D332" s="33" t="s">
        <v>2374</v>
      </c>
      <c r="E332" s="33" t="s">
        <v>2369</v>
      </c>
      <c r="F332" s="34">
        <v>5.2966199999999999</v>
      </c>
      <c r="G332" s="34">
        <v>51.665149999999997</v>
      </c>
      <c r="H332" s="34">
        <v>230</v>
      </c>
      <c r="I332" s="33" t="s">
        <v>116</v>
      </c>
      <c r="J332" s="34">
        <v>14422</v>
      </c>
      <c r="K332" s="34">
        <v>49</v>
      </c>
      <c r="L332" s="33" t="s">
        <v>116</v>
      </c>
      <c r="M332" s="33">
        <v>1</v>
      </c>
      <c r="N332" s="37" t="s">
        <v>2370</v>
      </c>
      <c r="O332" s="34">
        <v>962</v>
      </c>
      <c r="P332" s="33"/>
    </row>
    <row r="333" spans="1:16" s="36" customFormat="1" x14ac:dyDescent="0.35">
      <c r="A333" s="33" t="s">
        <v>1049</v>
      </c>
      <c r="B333" s="33" t="s">
        <v>1050</v>
      </c>
      <c r="C333" s="34">
        <v>3</v>
      </c>
      <c r="D333" s="33" t="s">
        <v>2374</v>
      </c>
      <c r="E333" s="33" t="s">
        <v>2369</v>
      </c>
      <c r="F333" s="34">
        <v>5.2966199999999999</v>
      </c>
      <c r="G333" s="34">
        <v>51.665149999999997</v>
      </c>
      <c r="H333" s="34">
        <v>350</v>
      </c>
      <c r="I333" s="33" t="s">
        <v>116</v>
      </c>
      <c r="J333" s="34">
        <v>14423</v>
      </c>
      <c r="K333" s="34">
        <v>48.6</v>
      </c>
      <c r="L333" s="33" t="s">
        <v>116</v>
      </c>
      <c r="M333" s="33">
        <v>2</v>
      </c>
      <c r="N333" s="37" t="s">
        <v>2372</v>
      </c>
      <c r="O333" s="34">
        <v>967</v>
      </c>
      <c r="P333" s="33">
        <v>958</v>
      </c>
    </row>
    <row r="334" spans="1:16" s="36" customFormat="1" x14ac:dyDescent="0.35">
      <c r="A334" s="33" t="s">
        <v>1049</v>
      </c>
      <c r="B334" s="33" t="s">
        <v>1050</v>
      </c>
      <c r="C334" s="34">
        <v>1</v>
      </c>
      <c r="D334" s="33" t="s">
        <v>2374</v>
      </c>
      <c r="E334" s="33" t="s">
        <v>2369</v>
      </c>
      <c r="F334" s="34">
        <v>5.2966199999999999</v>
      </c>
      <c r="G334" s="34">
        <v>51.665149999999997</v>
      </c>
      <c r="H334" s="34">
        <v>175</v>
      </c>
      <c r="I334" s="33" t="s">
        <v>116</v>
      </c>
      <c r="J334" s="34">
        <v>14421</v>
      </c>
      <c r="K334" s="34">
        <v>49</v>
      </c>
      <c r="L334" s="33" t="s">
        <v>116</v>
      </c>
      <c r="M334" s="33">
        <v>1</v>
      </c>
      <c r="N334" s="37" t="s">
        <v>2370</v>
      </c>
      <c r="O334" s="34">
        <v>972</v>
      </c>
      <c r="P334" s="33"/>
    </row>
    <row r="335" spans="1:16" s="36" customFormat="1" x14ac:dyDescent="0.35">
      <c r="A335" s="33" t="s">
        <v>1056</v>
      </c>
      <c r="B335" s="33" t="s">
        <v>1057</v>
      </c>
      <c r="C335" s="34">
        <v>1</v>
      </c>
      <c r="D335" s="33" t="s">
        <v>2368</v>
      </c>
      <c r="E335" s="33" t="s">
        <v>2369</v>
      </c>
      <c r="F335" s="34">
        <v>5.2956599999999998</v>
      </c>
      <c r="G335" s="34">
        <v>51.716180000000001</v>
      </c>
      <c r="H335" s="34">
        <v>180</v>
      </c>
      <c r="I335" s="33" t="s">
        <v>116</v>
      </c>
      <c r="J335" s="34">
        <v>14431</v>
      </c>
      <c r="K335" s="34">
        <v>31.7</v>
      </c>
      <c r="L335" s="33" t="s">
        <v>116</v>
      </c>
      <c r="M335" s="33">
        <v>1</v>
      </c>
      <c r="N335" s="37" t="s">
        <v>2379</v>
      </c>
      <c r="O335" s="34">
        <v>955</v>
      </c>
      <c r="P335" s="33"/>
    </row>
    <row r="336" spans="1:16" s="36" customFormat="1" x14ac:dyDescent="0.35">
      <c r="A336" s="33" t="s">
        <v>1056</v>
      </c>
      <c r="B336" s="33" t="s">
        <v>1057</v>
      </c>
      <c r="C336" s="34">
        <v>2</v>
      </c>
      <c r="D336" s="33" t="s">
        <v>2368</v>
      </c>
      <c r="E336" s="33" t="s">
        <v>2369</v>
      </c>
      <c r="F336" s="34">
        <v>5.2956599999999998</v>
      </c>
      <c r="G336" s="34">
        <v>51.716180000000001</v>
      </c>
      <c r="H336" s="34">
        <v>330</v>
      </c>
      <c r="I336" s="33" t="s">
        <v>116</v>
      </c>
      <c r="J336" s="34">
        <v>14432</v>
      </c>
      <c r="K336" s="34">
        <v>31.7</v>
      </c>
      <c r="L336" s="33" t="s">
        <v>116</v>
      </c>
      <c r="M336" s="33">
        <v>2</v>
      </c>
      <c r="N336" s="37" t="s">
        <v>2377</v>
      </c>
      <c r="O336" s="34">
        <v>963</v>
      </c>
      <c r="P336" s="33">
        <v>971</v>
      </c>
    </row>
    <row r="337" spans="1:16" s="36" customFormat="1" x14ac:dyDescent="0.35">
      <c r="A337" s="33" t="s">
        <v>1063</v>
      </c>
      <c r="B337" s="33" t="s">
        <v>1064</v>
      </c>
      <c r="C337" s="34">
        <v>1</v>
      </c>
      <c r="D337" s="33" t="s">
        <v>2368</v>
      </c>
      <c r="E337" s="33" t="s">
        <v>2369</v>
      </c>
      <c r="F337" s="34">
        <v>5.3175350000000003</v>
      </c>
      <c r="G337" s="34">
        <v>51.584356999999997</v>
      </c>
      <c r="H337" s="34">
        <v>125</v>
      </c>
      <c r="I337" s="33" t="s">
        <v>116</v>
      </c>
      <c r="J337" s="34">
        <v>14391</v>
      </c>
      <c r="K337" s="34">
        <v>28</v>
      </c>
      <c r="L337" s="33" t="s">
        <v>116</v>
      </c>
      <c r="M337" s="33">
        <v>1</v>
      </c>
      <c r="N337" s="37" t="s">
        <v>2373</v>
      </c>
      <c r="O337" s="34">
        <v>959</v>
      </c>
      <c r="P337" s="33"/>
    </row>
    <row r="338" spans="1:16" s="36" customFormat="1" x14ac:dyDescent="0.35">
      <c r="A338" s="33" t="s">
        <v>1063</v>
      </c>
      <c r="B338" s="33" t="s">
        <v>1064</v>
      </c>
      <c r="C338" s="34">
        <v>2</v>
      </c>
      <c r="D338" s="33" t="s">
        <v>2368</v>
      </c>
      <c r="E338" s="33" t="s">
        <v>2369</v>
      </c>
      <c r="F338" s="34">
        <v>5.3175350000000003</v>
      </c>
      <c r="G338" s="34">
        <v>51.584356999999997</v>
      </c>
      <c r="H338" s="34">
        <v>270</v>
      </c>
      <c r="I338" s="33" t="s">
        <v>116</v>
      </c>
      <c r="J338" s="34">
        <v>14392</v>
      </c>
      <c r="K338" s="34">
        <v>28</v>
      </c>
      <c r="L338" s="33" t="s">
        <v>2380</v>
      </c>
      <c r="M338" s="33">
        <v>2</v>
      </c>
      <c r="N338" s="37" t="s">
        <v>2375</v>
      </c>
      <c r="O338" s="34">
        <v>961</v>
      </c>
      <c r="P338" s="33">
        <v>966</v>
      </c>
    </row>
    <row r="339" spans="1:16" s="36" customFormat="1" x14ac:dyDescent="0.35">
      <c r="A339" s="33" t="s">
        <v>1063</v>
      </c>
      <c r="B339" s="33" t="s">
        <v>1064</v>
      </c>
      <c r="C339" s="34">
        <v>3</v>
      </c>
      <c r="D339" s="33" t="s">
        <v>2368</v>
      </c>
      <c r="E339" s="33" t="s">
        <v>2369</v>
      </c>
      <c r="F339" s="34">
        <v>5.3175350000000003</v>
      </c>
      <c r="G339" s="34">
        <v>51.584356999999997</v>
      </c>
      <c r="H339" s="34">
        <v>340</v>
      </c>
      <c r="I339" s="33" t="s">
        <v>116</v>
      </c>
      <c r="J339" s="34">
        <v>14392</v>
      </c>
      <c r="K339" s="34">
        <v>28</v>
      </c>
      <c r="L339" s="33" t="s">
        <v>2380</v>
      </c>
      <c r="M339" s="33"/>
      <c r="N339" s="37" t="s">
        <v>2375</v>
      </c>
      <c r="O339" s="34">
        <v>961</v>
      </c>
      <c r="P339" s="33">
        <v>966</v>
      </c>
    </row>
    <row r="340" spans="1:16" s="36" customFormat="1" x14ac:dyDescent="0.35">
      <c r="A340" s="33" t="s">
        <v>1070</v>
      </c>
      <c r="B340" s="33" t="s">
        <v>1071</v>
      </c>
      <c r="C340" s="34">
        <v>1</v>
      </c>
      <c r="D340" s="33" t="s">
        <v>2368</v>
      </c>
      <c r="E340" s="33" t="s">
        <v>2369</v>
      </c>
      <c r="F340" s="34">
        <v>5.4827029999999999</v>
      </c>
      <c r="G340" s="34">
        <v>51.444195000000001</v>
      </c>
      <c r="H340" s="34">
        <v>85</v>
      </c>
      <c r="I340" s="33" t="s">
        <v>116</v>
      </c>
      <c r="J340" s="34">
        <v>14301</v>
      </c>
      <c r="K340" s="34">
        <v>45</v>
      </c>
      <c r="L340" s="33" t="s">
        <v>116</v>
      </c>
      <c r="M340" s="33">
        <v>1</v>
      </c>
      <c r="N340" s="37" t="s">
        <v>2372</v>
      </c>
      <c r="O340" s="34">
        <v>960</v>
      </c>
      <c r="P340" s="33"/>
    </row>
    <row r="341" spans="1:16" s="36" customFormat="1" x14ac:dyDescent="0.35">
      <c r="A341" s="33" t="s">
        <v>1070</v>
      </c>
      <c r="B341" s="33" t="s">
        <v>1071</v>
      </c>
      <c r="C341" s="34">
        <v>2</v>
      </c>
      <c r="D341" s="33" t="s">
        <v>2368</v>
      </c>
      <c r="E341" s="33" t="s">
        <v>2369</v>
      </c>
      <c r="F341" s="34">
        <v>5.4827029999999999</v>
      </c>
      <c r="G341" s="34">
        <v>51.444195000000001</v>
      </c>
      <c r="H341" s="34">
        <v>300</v>
      </c>
      <c r="I341" s="33" t="s">
        <v>116</v>
      </c>
      <c r="J341" s="34">
        <v>14302</v>
      </c>
      <c r="K341" s="34">
        <v>45</v>
      </c>
      <c r="L341" s="33" t="s">
        <v>116</v>
      </c>
      <c r="M341" s="33">
        <v>2</v>
      </c>
      <c r="N341" s="37" t="s">
        <v>2373</v>
      </c>
      <c r="O341" s="34">
        <v>958</v>
      </c>
      <c r="P341" s="33">
        <v>973</v>
      </c>
    </row>
    <row r="342" spans="1:16" s="36" customFormat="1" x14ac:dyDescent="0.35">
      <c r="A342" s="33" t="s">
        <v>1076</v>
      </c>
      <c r="B342" s="33" t="s">
        <v>1078</v>
      </c>
      <c r="C342" s="34">
        <v>1</v>
      </c>
      <c r="D342" s="33" t="s">
        <v>2381</v>
      </c>
      <c r="E342" s="33" t="s">
        <v>2369</v>
      </c>
      <c r="F342" s="34">
        <v>4.6432099999999998</v>
      </c>
      <c r="G342" s="34">
        <v>52.25694</v>
      </c>
      <c r="H342" s="34">
        <v>37</v>
      </c>
      <c r="I342" s="33" t="s">
        <v>116</v>
      </c>
      <c r="J342" s="34">
        <v>30001</v>
      </c>
      <c r="K342" s="34">
        <v>34.5</v>
      </c>
      <c r="L342" s="33" t="s">
        <v>2380</v>
      </c>
      <c r="M342" s="33">
        <v>2</v>
      </c>
      <c r="N342" s="37" t="s">
        <v>2371</v>
      </c>
      <c r="O342" s="34">
        <v>968</v>
      </c>
      <c r="P342" s="33">
        <v>972</v>
      </c>
    </row>
    <row r="343" spans="1:16" s="36" customFormat="1" x14ac:dyDescent="0.35">
      <c r="A343" s="33" t="s">
        <v>1076</v>
      </c>
      <c r="B343" s="33" t="s">
        <v>1078</v>
      </c>
      <c r="C343" s="34">
        <v>2</v>
      </c>
      <c r="D343" s="33" t="s">
        <v>2381</v>
      </c>
      <c r="E343" s="33" t="s">
        <v>2369</v>
      </c>
      <c r="F343" s="34">
        <v>4.6432099999999998</v>
      </c>
      <c r="G343" s="34">
        <v>52.25694</v>
      </c>
      <c r="H343" s="34">
        <v>200</v>
      </c>
      <c r="I343" s="33" t="s">
        <v>116</v>
      </c>
      <c r="J343" s="34">
        <v>30001</v>
      </c>
      <c r="K343" s="34">
        <v>34.5</v>
      </c>
      <c r="L343" s="33" t="s">
        <v>2380</v>
      </c>
      <c r="M343" s="33"/>
      <c r="N343" s="37" t="s">
        <v>2371</v>
      </c>
      <c r="O343" s="34">
        <v>968</v>
      </c>
      <c r="P343" s="33">
        <v>972</v>
      </c>
    </row>
    <row r="344" spans="1:16" s="36" customFormat="1" x14ac:dyDescent="0.35">
      <c r="A344" s="33" t="s">
        <v>1083</v>
      </c>
      <c r="B344" s="33" t="s">
        <v>1085</v>
      </c>
      <c r="C344" s="34">
        <v>2</v>
      </c>
      <c r="D344" s="33" t="s">
        <v>2381</v>
      </c>
      <c r="E344" s="33" t="s">
        <v>2369</v>
      </c>
      <c r="F344" s="34">
        <v>4.62608</v>
      </c>
      <c r="G344" s="34">
        <v>52.215940000000003</v>
      </c>
      <c r="H344" s="34">
        <v>190</v>
      </c>
      <c r="I344" s="33" t="s">
        <v>116</v>
      </c>
      <c r="J344" s="34">
        <v>30011</v>
      </c>
      <c r="K344" s="34">
        <v>27</v>
      </c>
      <c r="L344" s="33" t="s">
        <v>2380</v>
      </c>
      <c r="M344" s="33"/>
      <c r="N344" s="37" t="s">
        <v>2379</v>
      </c>
      <c r="O344" s="34">
        <v>960</v>
      </c>
      <c r="P344" s="33" t="s">
        <v>2396</v>
      </c>
    </row>
    <row r="345" spans="1:16" s="36" customFormat="1" x14ac:dyDescent="0.35">
      <c r="A345" s="33" t="s">
        <v>1083</v>
      </c>
      <c r="B345" s="33" t="s">
        <v>1085</v>
      </c>
      <c r="C345" s="34">
        <v>1</v>
      </c>
      <c r="D345" s="33" t="s">
        <v>2381</v>
      </c>
      <c r="E345" s="33" t="s">
        <v>2369</v>
      </c>
      <c r="F345" s="34">
        <v>4.62608</v>
      </c>
      <c r="G345" s="34">
        <v>52.215940000000003</v>
      </c>
      <c r="H345" s="34">
        <v>10</v>
      </c>
      <c r="I345" s="33" t="s">
        <v>116</v>
      </c>
      <c r="J345" s="34">
        <v>30011</v>
      </c>
      <c r="K345" s="34">
        <v>27</v>
      </c>
      <c r="L345" s="33" t="s">
        <v>2380</v>
      </c>
      <c r="M345" s="33">
        <v>3</v>
      </c>
      <c r="N345" s="37" t="s">
        <v>2379</v>
      </c>
      <c r="O345" s="34">
        <v>960</v>
      </c>
      <c r="P345" s="33" t="s">
        <v>2396</v>
      </c>
    </row>
    <row r="346" spans="1:16" s="36" customFormat="1" x14ac:dyDescent="0.35">
      <c r="A346" s="33" t="s">
        <v>1090</v>
      </c>
      <c r="B346" s="33" t="s">
        <v>1092</v>
      </c>
      <c r="C346" s="34">
        <v>1</v>
      </c>
      <c r="D346" s="33" t="s">
        <v>2381</v>
      </c>
      <c r="E346" s="33" t="s">
        <v>2369</v>
      </c>
      <c r="F346" s="34">
        <v>4.6018100000000004</v>
      </c>
      <c r="G346" s="34">
        <v>52.188429999999997</v>
      </c>
      <c r="H346" s="34">
        <v>40</v>
      </c>
      <c r="I346" s="33" t="s">
        <v>116</v>
      </c>
      <c r="J346" s="34">
        <v>30021</v>
      </c>
      <c r="K346" s="34">
        <v>27</v>
      </c>
      <c r="L346" s="33" t="s">
        <v>2380</v>
      </c>
      <c r="M346" s="33">
        <v>2</v>
      </c>
      <c r="N346" s="37" t="s">
        <v>2379</v>
      </c>
      <c r="O346" s="34">
        <v>958</v>
      </c>
      <c r="P346" s="33">
        <v>956</v>
      </c>
    </row>
    <row r="347" spans="1:16" s="36" customFormat="1" x14ac:dyDescent="0.35">
      <c r="A347" s="33" t="s">
        <v>1090</v>
      </c>
      <c r="B347" s="33" t="s">
        <v>1092</v>
      </c>
      <c r="C347" s="34">
        <v>2</v>
      </c>
      <c r="D347" s="33" t="s">
        <v>2381</v>
      </c>
      <c r="E347" s="33" t="s">
        <v>2369</v>
      </c>
      <c r="F347" s="34">
        <v>4.6018100000000004</v>
      </c>
      <c r="G347" s="34">
        <v>52.188429999999997</v>
      </c>
      <c r="H347" s="34">
        <v>215</v>
      </c>
      <c r="I347" s="33" t="s">
        <v>116</v>
      </c>
      <c r="J347" s="34">
        <v>30021</v>
      </c>
      <c r="K347" s="34">
        <v>27</v>
      </c>
      <c r="L347" s="33" t="s">
        <v>2380</v>
      </c>
      <c r="M347" s="33"/>
      <c r="N347" s="37" t="s">
        <v>2379</v>
      </c>
      <c r="O347" s="34">
        <v>958</v>
      </c>
      <c r="P347" s="33">
        <v>956</v>
      </c>
    </row>
    <row r="348" spans="1:16" s="36" customFormat="1" x14ac:dyDescent="0.35">
      <c r="A348" s="33" t="s">
        <v>1096</v>
      </c>
      <c r="B348" s="33" t="s">
        <v>1098</v>
      </c>
      <c r="C348" s="34">
        <v>1</v>
      </c>
      <c r="D348" s="33" t="s">
        <v>2383</v>
      </c>
      <c r="E348" s="33" t="s">
        <v>2369</v>
      </c>
      <c r="F348" s="34">
        <v>4.5599390199999998</v>
      </c>
      <c r="G348" s="34">
        <v>52.16384497</v>
      </c>
      <c r="H348" s="34">
        <v>50</v>
      </c>
      <c r="I348" s="33" t="s">
        <v>116</v>
      </c>
      <c r="J348" s="34">
        <v>30031</v>
      </c>
      <c r="K348" s="34">
        <v>27</v>
      </c>
      <c r="L348" s="33" t="s">
        <v>2380</v>
      </c>
      <c r="M348" s="33">
        <v>3</v>
      </c>
      <c r="N348" s="37" t="s">
        <v>2379</v>
      </c>
      <c r="O348" s="34">
        <v>973</v>
      </c>
      <c r="P348" s="33" t="s">
        <v>2397</v>
      </c>
    </row>
    <row r="349" spans="1:16" s="36" customFormat="1" x14ac:dyDescent="0.35">
      <c r="A349" s="33" t="s">
        <v>1096</v>
      </c>
      <c r="B349" s="33" t="s">
        <v>1098</v>
      </c>
      <c r="C349" s="34">
        <v>2</v>
      </c>
      <c r="D349" s="33" t="s">
        <v>2383</v>
      </c>
      <c r="E349" s="33" t="s">
        <v>2369</v>
      </c>
      <c r="F349" s="34">
        <v>4.5599390199999998</v>
      </c>
      <c r="G349" s="34">
        <v>52.16384497</v>
      </c>
      <c r="H349" s="34">
        <v>185</v>
      </c>
      <c r="I349" s="33" t="s">
        <v>116</v>
      </c>
      <c r="J349" s="34">
        <v>30031</v>
      </c>
      <c r="K349" s="34">
        <v>24</v>
      </c>
      <c r="L349" s="33" t="s">
        <v>2380</v>
      </c>
      <c r="M349" s="33"/>
      <c r="N349" s="37" t="s">
        <v>2379</v>
      </c>
      <c r="O349" s="34">
        <v>973</v>
      </c>
      <c r="P349" s="33" t="s">
        <v>2397</v>
      </c>
    </row>
    <row r="350" spans="1:16" s="36" customFormat="1" x14ac:dyDescent="0.35">
      <c r="A350" s="33" t="s">
        <v>1096</v>
      </c>
      <c r="B350" s="33" t="s">
        <v>1098</v>
      </c>
      <c r="C350" s="34">
        <v>3</v>
      </c>
      <c r="D350" s="33" t="s">
        <v>2383</v>
      </c>
      <c r="E350" s="33" t="s">
        <v>2369</v>
      </c>
      <c r="F350" s="34">
        <v>4.5599390199999998</v>
      </c>
      <c r="G350" s="34">
        <v>52.16384497</v>
      </c>
      <c r="H350" s="34">
        <v>200</v>
      </c>
      <c r="I350" s="33" t="s">
        <v>116</v>
      </c>
      <c r="J350" s="34">
        <v>30031</v>
      </c>
      <c r="K350" s="34">
        <v>27</v>
      </c>
      <c r="L350" s="33" t="s">
        <v>2380</v>
      </c>
      <c r="M350" s="33"/>
      <c r="N350" s="37" t="s">
        <v>2379</v>
      </c>
      <c r="O350" s="34">
        <v>973</v>
      </c>
      <c r="P350" s="33" t="s">
        <v>2397</v>
      </c>
    </row>
    <row r="351" spans="1:16" s="36" customFormat="1" x14ac:dyDescent="0.35">
      <c r="A351" s="33" t="s">
        <v>1101</v>
      </c>
      <c r="B351" s="33" t="s">
        <v>1103</v>
      </c>
      <c r="C351" s="34">
        <v>1</v>
      </c>
      <c r="D351" s="33" t="s">
        <v>2383</v>
      </c>
      <c r="E351" s="33" t="s">
        <v>2369</v>
      </c>
      <c r="F351" s="34">
        <v>4.5640289999999997</v>
      </c>
      <c r="G351" s="34">
        <v>52.093989000000001</v>
      </c>
      <c r="H351" s="34">
        <v>0</v>
      </c>
      <c r="I351" s="33" t="s">
        <v>116</v>
      </c>
      <c r="J351" s="34">
        <v>30041</v>
      </c>
      <c r="K351" s="34">
        <v>5</v>
      </c>
      <c r="L351" s="33" t="s">
        <v>2391</v>
      </c>
      <c r="M351" s="33">
        <v>3</v>
      </c>
      <c r="N351" s="37" t="s">
        <v>2379</v>
      </c>
      <c r="O351" s="34">
        <v>969</v>
      </c>
      <c r="P351" s="33" t="s">
        <v>2398</v>
      </c>
    </row>
    <row r="352" spans="1:16" s="36" customFormat="1" x14ac:dyDescent="0.35">
      <c r="A352" s="33" t="s">
        <v>1101</v>
      </c>
      <c r="B352" s="33" t="s">
        <v>1103</v>
      </c>
      <c r="C352" s="34">
        <v>2</v>
      </c>
      <c r="D352" s="33" t="s">
        <v>2383</v>
      </c>
      <c r="E352" s="33" t="s">
        <v>2369</v>
      </c>
      <c r="F352" s="34">
        <v>4.5640289999999997</v>
      </c>
      <c r="G352" s="34">
        <v>52.093989000000001</v>
      </c>
      <c r="H352" s="34">
        <v>50</v>
      </c>
      <c r="I352" s="33" t="s">
        <v>116</v>
      </c>
      <c r="J352" s="34">
        <v>30041</v>
      </c>
      <c r="K352" s="34">
        <v>24</v>
      </c>
      <c r="L352" s="33" t="s">
        <v>2391</v>
      </c>
      <c r="M352" s="33"/>
      <c r="N352" s="37" t="s">
        <v>2379</v>
      </c>
      <c r="O352" s="34">
        <v>969</v>
      </c>
      <c r="P352" s="33" t="s">
        <v>2398</v>
      </c>
    </row>
    <row r="353" spans="1:16" s="36" customFormat="1" x14ac:dyDescent="0.35">
      <c r="A353" s="33" t="s">
        <v>1101</v>
      </c>
      <c r="B353" s="33" t="s">
        <v>1103</v>
      </c>
      <c r="C353" s="34">
        <v>3</v>
      </c>
      <c r="D353" s="33" t="s">
        <v>2383</v>
      </c>
      <c r="E353" s="33" t="s">
        <v>2369</v>
      </c>
      <c r="F353" s="34">
        <v>4.5640289999999997</v>
      </c>
      <c r="G353" s="34">
        <v>52.093989000000001</v>
      </c>
      <c r="H353" s="34">
        <v>185</v>
      </c>
      <c r="I353" s="33" t="s">
        <v>116</v>
      </c>
      <c r="J353" s="34">
        <v>30041</v>
      </c>
      <c r="K353" s="34">
        <v>27</v>
      </c>
      <c r="L353" s="33" t="s">
        <v>2391</v>
      </c>
      <c r="M353" s="33"/>
      <c r="N353" s="37" t="s">
        <v>2379</v>
      </c>
      <c r="O353" s="34">
        <v>969</v>
      </c>
      <c r="P353" s="33" t="s">
        <v>2398</v>
      </c>
    </row>
    <row r="354" spans="1:16" s="36" customFormat="1" x14ac:dyDescent="0.35">
      <c r="A354" s="33" t="s">
        <v>1101</v>
      </c>
      <c r="B354" s="33" t="s">
        <v>1103</v>
      </c>
      <c r="C354" s="34">
        <v>4</v>
      </c>
      <c r="D354" s="33" t="s">
        <v>2383</v>
      </c>
      <c r="E354" s="33" t="s">
        <v>2369</v>
      </c>
      <c r="F354" s="34">
        <v>4.5640289999999997</v>
      </c>
      <c r="G354" s="34">
        <v>52.093989000000001</v>
      </c>
      <c r="H354" s="34">
        <v>200</v>
      </c>
      <c r="I354" s="33" t="s">
        <v>116</v>
      </c>
      <c r="J354" s="34">
        <v>30041</v>
      </c>
      <c r="K354" s="34">
        <v>24</v>
      </c>
      <c r="L354" s="33" t="s">
        <v>2391</v>
      </c>
      <c r="M354" s="33"/>
      <c r="N354" s="37" t="s">
        <v>2379</v>
      </c>
      <c r="O354" s="34">
        <v>969</v>
      </c>
      <c r="P354" s="33" t="s">
        <v>2398</v>
      </c>
    </row>
    <row r="355" spans="1:16" s="36" customFormat="1" x14ac:dyDescent="0.35">
      <c r="A355" s="33" t="s">
        <v>1108</v>
      </c>
      <c r="B355" s="33" t="s">
        <v>1110</v>
      </c>
      <c r="C355" s="34">
        <v>1</v>
      </c>
      <c r="D355" s="33" t="s">
        <v>2381</v>
      </c>
      <c r="E355" s="33" t="s">
        <v>2369</v>
      </c>
      <c r="F355" s="34">
        <v>4.5274089999999996</v>
      </c>
      <c r="G355" s="34">
        <v>52.037303000000001</v>
      </c>
      <c r="H355" s="34">
        <v>35</v>
      </c>
      <c r="I355" s="33" t="s">
        <v>116</v>
      </c>
      <c r="J355" s="34">
        <v>30051</v>
      </c>
      <c r="K355" s="34">
        <v>34.5</v>
      </c>
      <c r="L355" s="33" t="s">
        <v>2380</v>
      </c>
      <c r="M355" s="33">
        <v>2</v>
      </c>
      <c r="N355" s="37" t="s">
        <v>2373</v>
      </c>
      <c r="O355" s="34">
        <v>960</v>
      </c>
      <c r="P355" s="33">
        <v>962</v>
      </c>
    </row>
    <row r="356" spans="1:16" s="36" customFormat="1" x14ac:dyDescent="0.35">
      <c r="A356" s="33" t="s">
        <v>1108</v>
      </c>
      <c r="B356" s="33" t="s">
        <v>1110</v>
      </c>
      <c r="C356" s="34">
        <v>2</v>
      </c>
      <c r="D356" s="33" t="s">
        <v>2381</v>
      </c>
      <c r="E356" s="33" t="s">
        <v>2369</v>
      </c>
      <c r="F356" s="34">
        <v>4.5274089999999996</v>
      </c>
      <c r="G356" s="34">
        <v>52.037303000000001</v>
      </c>
      <c r="H356" s="34">
        <v>205</v>
      </c>
      <c r="I356" s="33" t="s">
        <v>116</v>
      </c>
      <c r="J356" s="34">
        <v>30051</v>
      </c>
      <c r="K356" s="34">
        <v>34.5</v>
      </c>
      <c r="L356" s="33" t="s">
        <v>2380</v>
      </c>
      <c r="M356" s="33"/>
      <c r="N356" s="37" t="s">
        <v>2373</v>
      </c>
      <c r="O356" s="34">
        <v>960</v>
      </c>
      <c r="P356" s="33">
        <v>962</v>
      </c>
    </row>
    <row r="357" spans="1:16" s="36" customFormat="1" x14ac:dyDescent="0.35">
      <c r="A357" s="33" t="s">
        <v>1115</v>
      </c>
      <c r="B357" s="33" t="s">
        <v>1117</v>
      </c>
      <c r="C357" s="34">
        <v>1</v>
      </c>
      <c r="D357" s="33" t="s">
        <v>2383</v>
      </c>
      <c r="E357" s="33" t="s">
        <v>2369</v>
      </c>
      <c r="F357" s="34">
        <v>4.5011437900000004</v>
      </c>
      <c r="G357" s="34">
        <v>52.00413519</v>
      </c>
      <c r="H357" s="34">
        <v>40</v>
      </c>
      <c r="I357" s="33" t="s">
        <v>116</v>
      </c>
      <c r="J357" s="34">
        <v>30061</v>
      </c>
      <c r="K357" s="34">
        <v>34.5</v>
      </c>
      <c r="L357" s="33" t="s">
        <v>2380</v>
      </c>
      <c r="M357" s="33">
        <v>2</v>
      </c>
      <c r="N357" s="37" t="s">
        <v>2371</v>
      </c>
      <c r="O357" s="34">
        <v>972</v>
      </c>
      <c r="P357" s="33">
        <v>970</v>
      </c>
    </row>
    <row r="358" spans="1:16" s="36" customFormat="1" x14ac:dyDescent="0.35">
      <c r="A358" s="33" t="s">
        <v>1115</v>
      </c>
      <c r="B358" s="33" t="s">
        <v>1117</v>
      </c>
      <c r="C358" s="34">
        <v>2</v>
      </c>
      <c r="D358" s="33" t="s">
        <v>2383</v>
      </c>
      <c r="E358" s="33" t="s">
        <v>2369</v>
      </c>
      <c r="F358" s="34">
        <v>4.5011437900000004</v>
      </c>
      <c r="G358" s="34">
        <v>52.00413519</v>
      </c>
      <c r="H358" s="34">
        <v>210</v>
      </c>
      <c r="I358" s="33" t="s">
        <v>116</v>
      </c>
      <c r="J358" s="34">
        <v>30061</v>
      </c>
      <c r="K358" s="34">
        <v>34.5</v>
      </c>
      <c r="L358" s="33" t="s">
        <v>2380</v>
      </c>
      <c r="M358" s="33"/>
      <c r="N358" s="37" t="s">
        <v>2371</v>
      </c>
      <c r="O358" s="34">
        <v>972</v>
      </c>
      <c r="P358" s="33">
        <v>970</v>
      </c>
    </row>
    <row r="359" spans="1:16" s="36" customFormat="1" x14ac:dyDescent="0.35">
      <c r="A359" s="33" t="s">
        <v>1121</v>
      </c>
      <c r="B359" s="33" t="s">
        <v>1123</v>
      </c>
      <c r="C359" s="34">
        <v>1</v>
      </c>
      <c r="D359" s="33" t="s">
        <v>2383</v>
      </c>
      <c r="E359" s="33" t="s">
        <v>2369</v>
      </c>
      <c r="F359" s="34">
        <v>4.4652728000000002</v>
      </c>
      <c r="G359" s="34">
        <v>51.972396699999997</v>
      </c>
      <c r="H359" s="34">
        <v>30</v>
      </c>
      <c r="I359" s="33" t="s">
        <v>116</v>
      </c>
      <c r="J359" s="34">
        <v>30071</v>
      </c>
      <c r="K359" s="34">
        <v>27</v>
      </c>
      <c r="L359" s="33" t="s">
        <v>2380</v>
      </c>
      <c r="M359" s="33">
        <v>3</v>
      </c>
      <c r="N359" s="37" t="s">
        <v>2379</v>
      </c>
      <c r="O359" s="34">
        <v>968</v>
      </c>
      <c r="P359" s="33" t="s">
        <v>2399</v>
      </c>
    </row>
    <row r="360" spans="1:16" s="36" customFormat="1" x14ac:dyDescent="0.35">
      <c r="A360" s="33" t="s">
        <v>1128</v>
      </c>
      <c r="B360" s="33" t="s">
        <v>1130</v>
      </c>
      <c r="C360" s="34">
        <v>1</v>
      </c>
      <c r="D360" s="33" t="s">
        <v>2383</v>
      </c>
      <c r="E360" s="33" t="s">
        <v>2369</v>
      </c>
      <c r="F360" s="34">
        <v>4.5853960000000002</v>
      </c>
      <c r="G360" s="34">
        <v>51.817974999999997</v>
      </c>
      <c r="H360" s="34">
        <v>176</v>
      </c>
      <c r="I360" s="33" t="s">
        <v>116</v>
      </c>
      <c r="J360" s="34">
        <v>30081</v>
      </c>
      <c r="K360" s="34">
        <v>27</v>
      </c>
      <c r="L360" s="33" t="s">
        <v>2380</v>
      </c>
      <c r="M360" s="33">
        <v>2</v>
      </c>
      <c r="N360" s="37" t="s">
        <v>2371</v>
      </c>
      <c r="O360" s="34">
        <v>956</v>
      </c>
      <c r="P360" s="33">
        <v>958</v>
      </c>
    </row>
    <row r="361" spans="1:16" s="36" customFormat="1" x14ac:dyDescent="0.35">
      <c r="A361" s="33" t="s">
        <v>1128</v>
      </c>
      <c r="B361" s="33" t="s">
        <v>1130</v>
      </c>
      <c r="C361" s="34">
        <v>2</v>
      </c>
      <c r="D361" s="33" t="s">
        <v>2383</v>
      </c>
      <c r="E361" s="33" t="s">
        <v>2369</v>
      </c>
      <c r="F361" s="34">
        <v>4.5853960000000002</v>
      </c>
      <c r="G361" s="34">
        <v>51.817974999999997</v>
      </c>
      <c r="H361" s="34">
        <v>337</v>
      </c>
      <c r="I361" s="33" t="s">
        <v>116</v>
      </c>
      <c r="J361" s="34">
        <v>30081</v>
      </c>
      <c r="K361" s="34">
        <v>27</v>
      </c>
      <c r="L361" s="33" t="s">
        <v>2380</v>
      </c>
      <c r="M361" s="33"/>
      <c r="N361" s="37" t="s">
        <v>2371</v>
      </c>
      <c r="O361" s="34">
        <v>956</v>
      </c>
      <c r="P361" s="33">
        <v>958</v>
      </c>
    </row>
    <row r="362" spans="1:16" s="36" customFormat="1" x14ac:dyDescent="0.35">
      <c r="A362" s="33" t="s">
        <v>1135</v>
      </c>
      <c r="B362" s="33" t="s">
        <v>1137</v>
      </c>
      <c r="C362" s="34">
        <v>1</v>
      </c>
      <c r="D362" s="33" t="s">
        <v>2381</v>
      </c>
      <c r="E362" s="33" t="s">
        <v>2369</v>
      </c>
      <c r="F362" s="34">
        <v>4.5907140000000002</v>
      </c>
      <c r="G362" s="34">
        <v>51.773108000000001</v>
      </c>
      <c r="H362" s="34">
        <v>146</v>
      </c>
      <c r="I362" s="33" t="s">
        <v>116</v>
      </c>
      <c r="J362" s="34">
        <v>30091</v>
      </c>
      <c r="K362" s="34">
        <v>27</v>
      </c>
      <c r="L362" s="33" t="s">
        <v>2380</v>
      </c>
      <c r="M362" s="33">
        <v>2</v>
      </c>
      <c r="N362" s="37" t="s">
        <v>2372</v>
      </c>
      <c r="O362" s="34">
        <v>963</v>
      </c>
      <c r="P362" s="33">
        <v>970</v>
      </c>
    </row>
    <row r="363" spans="1:16" s="36" customFormat="1" x14ac:dyDescent="0.35">
      <c r="A363" s="33" t="s">
        <v>1135</v>
      </c>
      <c r="B363" s="33" t="s">
        <v>1137</v>
      </c>
      <c r="C363" s="34">
        <v>2</v>
      </c>
      <c r="D363" s="33" t="s">
        <v>2381</v>
      </c>
      <c r="E363" s="33" t="s">
        <v>2369</v>
      </c>
      <c r="F363" s="34">
        <v>4.5907140000000002</v>
      </c>
      <c r="G363" s="34">
        <v>51.773108000000001</v>
      </c>
      <c r="H363" s="34">
        <v>352</v>
      </c>
      <c r="I363" s="33" t="s">
        <v>116</v>
      </c>
      <c r="J363" s="34">
        <v>30091</v>
      </c>
      <c r="K363" s="34">
        <v>27</v>
      </c>
      <c r="L363" s="33" t="s">
        <v>2380</v>
      </c>
      <c r="M363" s="33"/>
      <c r="N363" s="37" t="s">
        <v>2372</v>
      </c>
      <c r="O363" s="34">
        <v>963</v>
      </c>
      <c r="P363" s="33">
        <v>970</v>
      </c>
    </row>
    <row r="364" spans="1:16" s="36" customFormat="1" x14ac:dyDescent="0.35">
      <c r="A364" s="33" t="s">
        <v>1142</v>
      </c>
      <c r="B364" s="33" t="s">
        <v>1144</v>
      </c>
      <c r="C364" s="34">
        <v>1</v>
      </c>
      <c r="D364" s="33" t="s">
        <v>2383</v>
      </c>
      <c r="E364" s="33" t="s">
        <v>2369</v>
      </c>
      <c r="F364" s="34">
        <v>4.6359958499999996</v>
      </c>
      <c r="G364" s="34">
        <v>51.73075283</v>
      </c>
      <c r="H364" s="34">
        <v>20</v>
      </c>
      <c r="I364" s="33" t="s">
        <v>116</v>
      </c>
      <c r="J364" s="34">
        <v>30101</v>
      </c>
      <c r="K364" s="34">
        <v>34.5</v>
      </c>
      <c r="L364" s="33" t="s">
        <v>116</v>
      </c>
      <c r="M364" s="33">
        <v>1</v>
      </c>
      <c r="N364" s="37" t="s">
        <v>2370</v>
      </c>
      <c r="O364" s="34">
        <v>969</v>
      </c>
      <c r="P364" s="33"/>
    </row>
    <row r="365" spans="1:16" s="36" customFormat="1" x14ac:dyDescent="0.35">
      <c r="A365" s="33" t="s">
        <v>1142</v>
      </c>
      <c r="B365" s="33" t="s">
        <v>1144</v>
      </c>
      <c r="C365" s="34">
        <v>1</v>
      </c>
      <c r="D365" s="33" t="s">
        <v>2383</v>
      </c>
      <c r="E365" s="33" t="s">
        <v>2369</v>
      </c>
      <c r="F365" s="34">
        <v>4.6359958499999996</v>
      </c>
      <c r="G365" s="34">
        <v>51.73075283</v>
      </c>
      <c r="H365" s="34">
        <v>157</v>
      </c>
      <c r="I365" s="33" t="s">
        <v>116</v>
      </c>
      <c r="J365" s="34">
        <v>30102</v>
      </c>
      <c r="K365" s="34">
        <v>34.5</v>
      </c>
      <c r="L365" s="33" t="s">
        <v>2380</v>
      </c>
      <c r="M365" s="33">
        <v>2</v>
      </c>
      <c r="N365" s="37" t="s">
        <v>2375</v>
      </c>
      <c r="O365" s="34">
        <v>965</v>
      </c>
      <c r="P365" s="33">
        <v>961</v>
      </c>
    </row>
    <row r="366" spans="1:16" s="36" customFormat="1" x14ac:dyDescent="0.35">
      <c r="A366" s="33" t="s">
        <v>1142</v>
      </c>
      <c r="B366" s="33" t="s">
        <v>1144</v>
      </c>
      <c r="C366" s="34">
        <v>2</v>
      </c>
      <c r="D366" s="33" t="s">
        <v>2383</v>
      </c>
      <c r="E366" s="33" t="s">
        <v>2369</v>
      </c>
      <c r="F366" s="34">
        <v>4.6359958499999996</v>
      </c>
      <c r="G366" s="34">
        <v>51.73075283</v>
      </c>
      <c r="H366" s="34">
        <v>324</v>
      </c>
      <c r="I366" s="33" t="s">
        <v>116</v>
      </c>
      <c r="J366" s="34">
        <v>30102</v>
      </c>
      <c r="K366" s="34">
        <v>34.5</v>
      </c>
      <c r="L366" s="33" t="s">
        <v>2380</v>
      </c>
      <c r="M366" s="33"/>
      <c r="N366" s="37" t="s">
        <v>2375</v>
      </c>
      <c r="O366" s="34">
        <v>965</v>
      </c>
      <c r="P366" s="33">
        <v>961</v>
      </c>
    </row>
    <row r="367" spans="1:16" s="36" customFormat="1" x14ac:dyDescent="0.35">
      <c r="A367" s="33" t="s">
        <v>1149</v>
      </c>
      <c r="B367" s="33" t="s">
        <v>1151</v>
      </c>
      <c r="C367" s="34">
        <v>3</v>
      </c>
      <c r="D367" s="33" t="s">
        <v>2381</v>
      </c>
      <c r="E367" s="33" t="s">
        <v>2369</v>
      </c>
      <c r="F367" s="34">
        <v>4.6693119200000002</v>
      </c>
      <c r="G367" s="34">
        <v>51.679109050000001</v>
      </c>
      <c r="H367" s="34">
        <v>230</v>
      </c>
      <c r="I367" s="33" t="s">
        <v>116</v>
      </c>
      <c r="J367" s="34">
        <v>30113</v>
      </c>
      <c r="K367" s="34">
        <v>34.5</v>
      </c>
      <c r="L367" s="33" t="s">
        <v>116</v>
      </c>
      <c r="M367" s="33">
        <v>1</v>
      </c>
      <c r="N367" s="37" t="s">
        <v>2371</v>
      </c>
      <c r="O367" s="34">
        <v>972</v>
      </c>
      <c r="P367" s="33"/>
    </row>
    <row r="368" spans="1:16" s="36" customFormat="1" x14ac:dyDescent="0.35">
      <c r="A368" s="33" t="s">
        <v>1149</v>
      </c>
      <c r="B368" s="33" t="s">
        <v>1151</v>
      </c>
      <c r="C368" s="34">
        <v>4</v>
      </c>
      <c r="D368" s="33" t="s">
        <v>2381</v>
      </c>
      <c r="E368" s="33" t="s">
        <v>2369</v>
      </c>
      <c r="F368" s="34">
        <v>4.6693119200000002</v>
      </c>
      <c r="G368" s="34">
        <v>51.679109050000001</v>
      </c>
      <c r="H368" s="34">
        <v>336</v>
      </c>
      <c r="I368" s="33" t="s">
        <v>116</v>
      </c>
      <c r="J368" s="34">
        <v>30112</v>
      </c>
      <c r="K368" s="34">
        <v>34.5</v>
      </c>
      <c r="L368" s="33" t="s">
        <v>2380</v>
      </c>
      <c r="M368" s="33"/>
      <c r="N368" s="37" t="s">
        <v>2373</v>
      </c>
      <c r="O368" s="34">
        <v>958</v>
      </c>
      <c r="P368" s="33">
        <v>963</v>
      </c>
    </row>
    <row r="369" spans="1:16" s="36" customFormat="1" x14ac:dyDescent="0.35">
      <c r="A369" s="33" t="s">
        <v>1149</v>
      </c>
      <c r="B369" s="33" t="s">
        <v>1151</v>
      </c>
      <c r="C369" s="34">
        <v>2</v>
      </c>
      <c r="D369" s="33" t="s">
        <v>2381</v>
      </c>
      <c r="E369" s="33" t="s">
        <v>2369</v>
      </c>
      <c r="F369" s="34">
        <v>4.6693119200000002</v>
      </c>
      <c r="G369" s="34">
        <v>51.679109050000001</v>
      </c>
      <c r="H369" s="34">
        <v>155</v>
      </c>
      <c r="I369" s="33" t="s">
        <v>116</v>
      </c>
      <c r="J369" s="34">
        <v>30112</v>
      </c>
      <c r="K369" s="34">
        <v>34.5</v>
      </c>
      <c r="L369" s="33" t="s">
        <v>2380</v>
      </c>
      <c r="M369" s="33">
        <v>2</v>
      </c>
      <c r="N369" s="37" t="s">
        <v>2373</v>
      </c>
      <c r="O369" s="34">
        <v>958</v>
      </c>
      <c r="P369" s="33">
        <v>963</v>
      </c>
    </row>
    <row r="370" spans="1:16" s="36" customFormat="1" x14ac:dyDescent="0.35">
      <c r="A370" s="33" t="s">
        <v>1149</v>
      </c>
      <c r="B370" s="33" t="s">
        <v>1151</v>
      </c>
      <c r="C370" s="34">
        <v>1</v>
      </c>
      <c r="D370" s="33" t="s">
        <v>2381</v>
      </c>
      <c r="E370" s="33" t="s">
        <v>2369</v>
      </c>
      <c r="F370" s="34">
        <v>4.6693119200000002</v>
      </c>
      <c r="G370" s="34">
        <v>51.679109050000001</v>
      </c>
      <c r="H370" s="34">
        <v>80</v>
      </c>
      <c r="I370" s="33" t="s">
        <v>116</v>
      </c>
      <c r="J370" s="34">
        <v>30111</v>
      </c>
      <c r="K370" s="34">
        <v>34.5</v>
      </c>
      <c r="L370" s="33" t="s">
        <v>116</v>
      </c>
      <c r="M370" s="33">
        <v>1</v>
      </c>
      <c r="N370" s="37" t="s">
        <v>2372</v>
      </c>
      <c r="O370" s="34">
        <v>968</v>
      </c>
      <c r="P370" s="33"/>
    </row>
    <row r="371" spans="1:16" s="36" customFormat="1" x14ac:dyDescent="0.35">
      <c r="A371" s="33" t="s">
        <v>1156</v>
      </c>
      <c r="B371" s="33" t="s">
        <v>1158</v>
      </c>
      <c r="C371" s="34">
        <v>2</v>
      </c>
      <c r="D371" s="33" t="s">
        <v>2381</v>
      </c>
      <c r="E371" s="33" t="s">
        <v>2369</v>
      </c>
      <c r="F371" s="34">
        <v>4.6990880199999996</v>
      </c>
      <c r="G371" s="34">
        <v>51.63718214</v>
      </c>
      <c r="H371" s="34">
        <v>335</v>
      </c>
      <c r="I371" s="33" t="s">
        <v>116</v>
      </c>
      <c r="J371" s="34">
        <v>30121</v>
      </c>
      <c r="K371" s="34">
        <v>27</v>
      </c>
      <c r="L371" s="33" t="s">
        <v>2380</v>
      </c>
      <c r="M371" s="33"/>
      <c r="N371" s="37" t="s">
        <v>2375</v>
      </c>
      <c r="O371" s="34">
        <v>956</v>
      </c>
      <c r="P371" s="33">
        <v>966</v>
      </c>
    </row>
    <row r="372" spans="1:16" s="36" customFormat="1" x14ac:dyDescent="0.35">
      <c r="A372" s="33" t="s">
        <v>1156</v>
      </c>
      <c r="B372" s="33" t="s">
        <v>1158</v>
      </c>
      <c r="C372" s="34">
        <v>1</v>
      </c>
      <c r="D372" s="33" t="s">
        <v>2381</v>
      </c>
      <c r="E372" s="33" t="s">
        <v>2369</v>
      </c>
      <c r="F372" s="34">
        <v>4.6990880199999996</v>
      </c>
      <c r="G372" s="34">
        <v>51.63718214</v>
      </c>
      <c r="H372" s="34">
        <v>150</v>
      </c>
      <c r="I372" s="33" t="s">
        <v>116</v>
      </c>
      <c r="J372" s="34">
        <v>30121</v>
      </c>
      <c r="K372" s="34">
        <v>27</v>
      </c>
      <c r="L372" s="33" t="s">
        <v>2380</v>
      </c>
      <c r="M372" s="33">
        <v>2</v>
      </c>
      <c r="N372" s="37" t="s">
        <v>2375</v>
      </c>
      <c r="O372" s="34">
        <v>956</v>
      </c>
      <c r="P372" s="33">
        <v>966</v>
      </c>
    </row>
    <row r="373" spans="1:16" s="36" customFormat="1" x14ac:dyDescent="0.35">
      <c r="A373" s="33" t="s">
        <v>1162</v>
      </c>
      <c r="B373" s="33" t="s">
        <v>1164</v>
      </c>
      <c r="C373" s="34">
        <v>1</v>
      </c>
      <c r="D373" s="33" t="s">
        <v>2383</v>
      </c>
      <c r="E373" s="33" t="s">
        <v>2369</v>
      </c>
      <c r="F373" s="34">
        <v>4.7255005600000004</v>
      </c>
      <c r="G373" s="34">
        <v>51.591357889999998</v>
      </c>
      <c r="H373" s="34">
        <v>170</v>
      </c>
      <c r="I373" s="33" t="s">
        <v>116</v>
      </c>
      <c r="J373" s="34">
        <v>30131</v>
      </c>
      <c r="K373" s="34">
        <v>27</v>
      </c>
      <c r="L373" s="33" t="s">
        <v>2380</v>
      </c>
      <c r="M373" s="33">
        <v>2</v>
      </c>
      <c r="N373" s="37" t="s">
        <v>2372</v>
      </c>
      <c r="O373" s="34">
        <v>973</v>
      </c>
      <c r="P373" s="33">
        <v>961</v>
      </c>
    </row>
    <row r="374" spans="1:16" s="36" customFormat="1" x14ac:dyDescent="0.35">
      <c r="A374" s="33" t="s">
        <v>1162</v>
      </c>
      <c r="B374" s="33" t="s">
        <v>1164</v>
      </c>
      <c r="C374" s="34">
        <v>2</v>
      </c>
      <c r="D374" s="33" t="s">
        <v>2383</v>
      </c>
      <c r="E374" s="33" t="s">
        <v>2369</v>
      </c>
      <c r="F374" s="34">
        <v>4.7255005600000004</v>
      </c>
      <c r="G374" s="34">
        <v>51.591357889999998</v>
      </c>
      <c r="H374" s="34">
        <v>335</v>
      </c>
      <c r="I374" s="33" t="s">
        <v>116</v>
      </c>
      <c r="J374" s="34">
        <v>30131</v>
      </c>
      <c r="K374" s="34">
        <v>27</v>
      </c>
      <c r="L374" s="33" t="s">
        <v>2380</v>
      </c>
      <c r="M374" s="33"/>
      <c r="N374" s="37" t="s">
        <v>2372</v>
      </c>
      <c r="O374" s="34">
        <v>973</v>
      </c>
      <c r="P374" s="33">
        <v>961</v>
      </c>
    </row>
    <row r="375" spans="1:16" s="36" customFormat="1" x14ac:dyDescent="0.35">
      <c r="A375" s="33" t="s">
        <v>1168</v>
      </c>
      <c r="B375" s="33" t="s">
        <v>1170</v>
      </c>
      <c r="C375" s="34">
        <v>1</v>
      </c>
      <c r="D375" s="33" t="s">
        <v>2381</v>
      </c>
      <c r="E375" s="33" t="s">
        <v>2369</v>
      </c>
      <c r="F375" s="34">
        <v>4.7427415599999998</v>
      </c>
      <c r="G375" s="34">
        <v>51.533334830000001</v>
      </c>
      <c r="H375" s="34">
        <v>177</v>
      </c>
      <c r="I375" s="33" t="s">
        <v>116</v>
      </c>
      <c r="J375" s="34">
        <v>30151</v>
      </c>
      <c r="K375" s="34">
        <v>34.5</v>
      </c>
      <c r="L375" s="33" t="s">
        <v>2380</v>
      </c>
      <c r="M375" s="33">
        <v>2</v>
      </c>
      <c r="N375" s="37" t="s">
        <v>2370</v>
      </c>
      <c r="O375" s="34">
        <v>963</v>
      </c>
      <c r="P375" s="33">
        <v>969</v>
      </c>
    </row>
    <row r="376" spans="1:16" s="36" customFormat="1" x14ac:dyDescent="0.35">
      <c r="A376" s="33" t="s">
        <v>1168</v>
      </c>
      <c r="B376" s="33" t="s">
        <v>1170</v>
      </c>
      <c r="C376" s="34">
        <v>2</v>
      </c>
      <c r="D376" s="33" t="s">
        <v>2381</v>
      </c>
      <c r="E376" s="33" t="s">
        <v>2369</v>
      </c>
      <c r="F376" s="34">
        <v>4.7427415599999998</v>
      </c>
      <c r="G376" s="34">
        <v>51.533334830000001</v>
      </c>
      <c r="H376" s="34">
        <v>353</v>
      </c>
      <c r="I376" s="33" t="s">
        <v>116</v>
      </c>
      <c r="J376" s="34">
        <v>30151</v>
      </c>
      <c r="K376" s="34">
        <v>34.5</v>
      </c>
      <c r="L376" s="33" t="s">
        <v>2380</v>
      </c>
      <c r="M376" s="33"/>
      <c r="N376" s="37" t="s">
        <v>2370</v>
      </c>
      <c r="O376" s="34">
        <v>963</v>
      </c>
      <c r="P376" s="33">
        <v>969</v>
      </c>
    </row>
    <row r="377" spans="1:16" s="36" customFormat="1" x14ac:dyDescent="0.35">
      <c r="A377" s="33" t="s">
        <v>1174</v>
      </c>
      <c r="B377" s="33" t="s">
        <v>1176</v>
      </c>
      <c r="C377" s="34">
        <v>1</v>
      </c>
      <c r="D377" s="33" t="s">
        <v>2381</v>
      </c>
      <c r="E377" s="33" t="s">
        <v>2369</v>
      </c>
      <c r="F377" s="34">
        <v>4.7364379999999997</v>
      </c>
      <c r="G377" s="34">
        <v>51.491272000000002</v>
      </c>
      <c r="H377" s="34">
        <v>13</v>
      </c>
      <c r="I377" s="33" t="s">
        <v>116</v>
      </c>
      <c r="J377" s="34">
        <v>30161</v>
      </c>
      <c r="K377" s="34">
        <v>34.5</v>
      </c>
      <c r="L377" s="33" t="s">
        <v>2380</v>
      </c>
      <c r="M377" s="33">
        <v>2</v>
      </c>
      <c r="N377" s="37" t="s">
        <v>2372</v>
      </c>
      <c r="O377" s="34">
        <v>966</v>
      </c>
      <c r="P377" s="33">
        <v>956</v>
      </c>
    </row>
    <row r="378" spans="1:16" s="36" customFormat="1" x14ac:dyDescent="0.35">
      <c r="A378" s="33" t="s">
        <v>1174</v>
      </c>
      <c r="B378" s="33" t="s">
        <v>1176</v>
      </c>
      <c r="C378" s="34">
        <v>2</v>
      </c>
      <c r="D378" s="33" t="s">
        <v>2381</v>
      </c>
      <c r="E378" s="33" t="s">
        <v>2369</v>
      </c>
      <c r="F378" s="34">
        <v>4.7364379999999997</v>
      </c>
      <c r="G378" s="34">
        <v>51.491272000000002</v>
      </c>
      <c r="H378" s="34">
        <v>193</v>
      </c>
      <c r="I378" s="33" t="s">
        <v>116</v>
      </c>
      <c r="J378" s="34">
        <v>30161</v>
      </c>
      <c r="K378" s="34">
        <v>34.5</v>
      </c>
      <c r="L378" s="33" t="s">
        <v>2380</v>
      </c>
      <c r="M378" s="33"/>
      <c r="N378" s="37" t="s">
        <v>2372</v>
      </c>
      <c r="O378" s="34">
        <v>966</v>
      </c>
      <c r="P378" s="33">
        <v>956</v>
      </c>
    </row>
    <row r="379" spans="1:16" s="36" customFormat="1" x14ac:dyDescent="0.35">
      <c r="A379" s="33" t="s">
        <v>1181</v>
      </c>
      <c r="B379" s="33" t="s">
        <v>290</v>
      </c>
      <c r="C379" s="34">
        <v>2</v>
      </c>
      <c r="D379" s="33" t="s">
        <v>2368</v>
      </c>
      <c r="E379" s="33" t="s">
        <v>2369</v>
      </c>
      <c r="F379" s="34">
        <v>4.7019923800000001</v>
      </c>
      <c r="G379" s="34">
        <v>52.293400599999998</v>
      </c>
      <c r="H379" s="34">
        <v>230</v>
      </c>
      <c r="I379" s="33" t="s">
        <v>116</v>
      </c>
      <c r="J379" s="34">
        <v>30171</v>
      </c>
      <c r="K379" s="34">
        <v>43</v>
      </c>
      <c r="L379" s="33" t="s">
        <v>2380</v>
      </c>
      <c r="M379" s="33"/>
      <c r="N379" s="37" t="s">
        <v>2376</v>
      </c>
      <c r="O379" s="34">
        <v>961</v>
      </c>
      <c r="P379" s="33"/>
    </row>
    <row r="380" spans="1:16" s="36" customFormat="1" x14ac:dyDescent="0.35">
      <c r="A380" s="33" t="s">
        <v>1181</v>
      </c>
      <c r="B380" s="33" t="s">
        <v>290</v>
      </c>
      <c r="C380" s="34">
        <v>1</v>
      </c>
      <c r="D380" s="33" t="s">
        <v>2368</v>
      </c>
      <c r="E380" s="33" t="s">
        <v>2369</v>
      </c>
      <c r="F380" s="34">
        <v>4.7019923800000001</v>
      </c>
      <c r="G380" s="34">
        <v>52.293400599999998</v>
      </c>
      <c r="H380" s="34">
        <v>70</v>
      </c>
      <c r="I380" s="33" t="s">
        <v>116</v>
      </c>
      <c r="J380" s="34">
        <v>30171</v>
      </c>
      <c r="K380" s="34">
        <v>45.3</v>
      </c>
      <c r="L380" s="33" t="s">
        <v>2380</v>
      </c>
      <c r="M380" s="33">
        <v>1</v>
      </c>
      <c r="N380" s="37" t="s">
        <v>2376</v>
      </c>
      <c r="O380" s="34">
        <v>961</v>
      </c>
      <c r="P380" s="33"/>
    </row>
    <row r="381" spans="1:16" s="36" customFormat="1" x14ac:dyDescent="0.35">
      <c r="A381" s="33" t="s">
        <v>1184</v>
      </c>
      <c r="B381" s="33" t="s">
        <v>1186</v>
      </c>
      <c r="C381" s="34">
        <v>2</v>
      </c>
      <c r="D381" s="33" t="s">
        <v>2368</v>
      </c>
      <c r="E381" s="33" t="s">
        <v>2369</v>
      </c>
      <c r="F381" s="34">
        <v>4.52522</v>
      </c>
      <c r="G381" s="34">
        <v>51.876260000000002</v>
      </c>
      <c r="H381" s="34">
        <v>345</v>
      </c>
      <c r="I381" s="33" t="s">
        <v>116</v>
      </c>
      <c r="J381" s="34">
        <v>30181</v>
      </c>
      <c r="K381" s="34">
        <v>43.9</v>
      </c>
      <c r="L381" s="33" t="s">
        <v>2380</v>
      </c>
      <c r="M381" s="33"/>
      <c r="N381" s="37" t="s">
        <v>2371</v>
      </c>
      <c r="O381" s="34">
        <v>962</v>
      </c>
      <c r="P381" s="33"/>
    </row>
    <row r="382" spans="1:16" s="36" customFormat="1" x14ac:dyDescent="0.35">
      <c r="A382" s="33" t="s">
        <v>1184</v>
      </c>
      <c r="B382" s="33" t="s">
        <v>1186</v>
      </c>
      <c r="C382" s="34">
        <v>1</v>
      </c>
      <c r="D382" s="33" t="s">
        <v>2368</v>
      </c>
      <c r="E382" s="33" t="s">
        <v>2369</v>
      </c>
      <c r="F382" s="34">
        <v>4.52522</v>
      </c>
      <c r="G382" s="34">
        <v>51.876260000000002</v>
      </c>
      <c r="H382" s="34">
        <v>130</v>
      </c>
      <c r="I382" s="33" t="s">
        <v>116</v>
      </c>
      <c r="J382" s="34">
        <v>30181</v>
      </c>
      <c r="K382" s="34">
        <v>43.9</v>
      </c>
      <c r="L382" s="33" t="s">
        <v>2380</v>
      </c>
      <c r="M382" s="33">
        <v>1</v>
      </c>
      <c r="N382" s="37" t="s">
        <v>2371</v>
      </c>
      <c r="O382" s="34">
        <v>962</v>
      </c>
      <c r="P382" s="33"/>
    </row>
    <row r="383" spans="1:16" s="36" customFormat="1" x14ac:dyDescent="0.35">
      <c r="A383" s="33" t="s">
        <v>1191</v>
      </c>
      <c r="B383" s="33" t="s">
        <v>1193</v>
      </c>
      <c r="C383" s="34">
        <v>1</v>
      </c>
      <c r="D383" s="33" t="s">
        <v>2400</v>
      </c>
      <c r="E383" s="33" t="s">
        <v>2369</v>
      </c>
      <c r="F383" s="34">
        <v>4.5853960000000002</v>
      </c>
      <c r="G383" s="34">
        <v>51.817974999999997</v>
      </c>
      <c r="H383" s="34">
        <v>176</v>
      </c>
      <c r="I383" s="33" t="s">
        <v>116</v>
      </c>
      <c r="J383" s="34">
        <v>30191</v>
      </c>
      <c r="K383" s="34">
        <v>24</v>
      </c>
      <c r="L383" s="33" t="s">
        <v>2380</v>
      </c>
      <c r="M383" s="33">
        <v>1</v>
      </c>
      <c r="N383" s="37" t="s">
        <v>2377</v>
      </c>
      <c r="O383" s="34">
        <v>968</v>
      </c>
      <c r="P383" s="33"/>
    </row>
    <row r="384" spans="1:16" s="36" customFormat="1" x14ac:dyDescent="0.35">
      <c r="A384" s="33" t="s">
        <v>1191</v>
      </c>
      <c r="B384" s="33" t="s">
        <v>1193</v>
      </c>
      <c r="C384" s="34">
        <v>2</v>
      </c>
      <c r="D384" s="33" t="s">
        <v>2400</v>
      </c>
      <c r="E384" s="33" t="s">
        <v>2369</v>
      </c>
      <c r="F384" s="34">
        <v>4.5853960000000002</v>
      </c>
      <c r="G384" s="34">
        <v>51.817974999999997</v>
      </c>
      <c r="H384" s="34">
        <v>337</v>
      </c>
      <c r="I384" s="33" t="s">
        <v>116</v>
      </c>
      <c r="J384" s="34">
        <v>30191</v>
      </c>
      <c r="K384" s="34">
        <v>24</v>
      </c>
      <c r="L384" s="33" t="s">
        <v>2380</v>
      </c>
      <c r="M384" s="33"/>
      <c r="N384" s="37" t="s">
        <v>2377</v>
      </c>
      <c r="O384" s="34">
        <v>968</v>
      </c>
      <c r="P384" s="33"/>
    </row>
    <row r="385" spans="1:16" s="36" customFormat="1" x14ac:dyDescent="0.35">
      <c r="A385" s="33" t="s">
        <v>1195</v>
      </c>
      <c r="B385" s="33" t="s">
        <v>1144</v>
      </c>
      <c r="C385" s="34">
        <v>1</v>
      </c>
      <c r="D385" s="33" t="s">
        <v>2400</v>
      </c>
      <c r="E385" s="33" t="s">
        <v>2369</v>
      </c>
      <c r="F385" s="34">
        <v>4.6359958499999996</v>
      </c>
      <c r="G385" s="34">
        <v>51.73075283</v>
      </c>
      <c r="H385" s="34">
        <v>157</v>
      </c>
      <c r="I385" s="33" t="s">
        <v>116</v>
      </c>
      <c r="J385" s="34">
        <v>30201</v>
      </c>
      <c r="K385" s="34">
        <v>31.5</v>
      </c>
      <c r="L385" s="33" t="s">
        <v>2380</v>
      </c>
      <c r="M385" s="33">
        <v>1</v>
      </c>
      <c r="N385" s="37" t="s">
        <v>2371</v>
      </c>
      <c r="O385" s="34">
        <v>955</v>
      </c>
      <c r="P385" s="33"/>
    </row>
    <row r="386" spans="1:16" s="36" customFormat="1" x14ac:dyDescent="0.35">
      <c r="A386" s="33" t="s">
        <v>1195</v>
      </c>
      <c r="B386" s="33" t="s">
        <v>1144</v>
      </c>
      <c r="C386" s="34">
        <v>2</v>
      </c>
      <c r="D386" s="33" t="s">
        <v>2400</v>
      </c>
      <c r="E386" s="33" t="s">
        <v>2369</v>
      </c>
      <c r="F386" s="34">
        <v>4.6359958499999996</v>
      </c>
      <c r="G386" s="34">
        <v>51.73075283</v>
      </c>
      <c r="H386" s="34">
        <v>324</v>
      </c>
      <c r="I386" s="33" t="s">
        <v>116</v>
      </c>
      <c r="J386" s="34">
        <v>30201</v>
      </c>
      <c r="K386" s="34">
        <v>31.5</v>
      </c>
      <c r="L386" s="33" t="s">
        <v>2380</v>
      </c>
      <c r="M386" s="33"/>
      <c r="N386" s="37" t="s">
        <v>2371</v>
      </c>
      <c r="O386" s="34">
        <v>955</v>
      </c>
      <c r="P386" s="33"/>
    </row>
    <row r="387" spans="1:16" s="36" customFormat="1" x14ac:dyDescent="0.35">
      <c r="A387" s="33" t="s">
        <v>1198</v>
      </c>
      <c r="B387" s="33" t="s">
        <v>1151</v>
      </c>
      <c r="C387" s="34">
        <v>1</v>
      </c>
      <c r="D387" s="33" t="s">
        <v>2368</v>
      </c>
      <c r="E387" s="33" t="s">
        <v>2369</v>
      </c>
      <c r="F387" s="34">
        <v>4.6693119200000002</v>
      </c>
      <c r="G387" s="34">
        <v>51.679109050000001</v>
      </c>
      <c r="H387" s="34">
        <v>155</v>
      </c>
      <c r="I387" s="33" t="s">
        <v>116</v>
      </c>
      <c r="J387" s="34">
        <v>30211</v>
      </c>
      <c r="K387" s="34">
        <v>31.5</v>
      </c>
      <c r="L387" s="33" t="s">
        <v>2380</v>
      </c>
      <c r="M387" s="33">
        <v>1</v>
      </c>
      <c r="N387" s="37" t="s">
        <v>2376</v>
      </c>
      <c r="O387" s="34">
        <v>970</v>
      </c>
      <c r="P387" s="33"/>
    </row>
    <row r="388" spans="1:16" s="36" customFormat="1" x14ac:dyDescent="0.35">
      <c r="A388" s="33" t="s">
        <v>1198</v>
      </c>
      <c r="B388" s="33" t="s">
        <v>1151</v>
      </c>
      <c r="C388" s="34">
        <v>2</v>
      </c>
      <c r="D388" s="33" t="s">
        <v>2368</v>
      </c>
      <c r="E388" s="33" t="s">
        <v>2369</v>
      </c>
      <c r="F388" s="34">
        <v>4.6693119200000002</v>
      </c>
      <c r="G388" s="34">
        <v>51.679109050000001</v>
      </c>
      <c r="H388" s="34">
        <v>336</v>
      </c>
      <c r="I388" s="33" t="s">
        <v>116</v>
      </c>
      <c r="J388" s="34">
        <v>30211</v>
      </c>
      <c r="K388" s="34">
        <v>31.5</v>
      </c>
      <c r="L388" s="33" t="s">
        <v>2380</v>
      </c>
      <c r="M388" s="33"/>
      <c r="N388" s="37" t="s">
        <v>2376</v>
      </c>
      <c r="O388" s="34">
        <v>970</v>
      </c>
      <c r="P388" s="33"/>
    </row>
    <row r="389" spans="1:16" s="36" customFormat="1" x14ac:dyDescent="0.35">
      <c r="A389" s="33" t="s">
        <v>1202</v>
      </c>
      <c r="B389" s="33" t="s">
        <v>1164</v>
      </c>
      <c r="C389" s="34">
        <v>1</v>
      </c>
      <c r="D389" s="33" t="s">
        <v>2378</v>
      </c>
      <c r="E389" s="33" t="s">
        <v>2369</v>
      </c>
      <c r="F389" s="34">
        <v>4.7255005600000004</v>
      </c>
      <c r="G389" s="34">
        <v>51.591357889999998</v>
      </c>
      <c r="H389" s="34">
        <v>170</v>
      </c>
      <c r="I389" s="33" t="s">
        <v>116</v>
      </c>
      <c r="J389" s="34">
        <v>30221</v>
      </c>
      <c r="K389" s="34">
        <v>24</v>
      </c>
      <c r="L389" s="33" t="s">
        <v>2380</v>
      </c>
      <c r="M389" s="33">
        <v>1</v>
      </c>
      <c r="N389" s="37" t="s">
        <v>2370</v>
      </c>
      <c r="O389" s="34">
        <v>960</v>
      </c>
      <c r="P389" s="33"/>
    </row>
    <row r="390" spans="1:16" s="36" customFormat="1" x14ac:dyDescent="0.35">
      <c r="A390" s="33" t="s">
        <v>1202</v>
      </c>
      <c r="B390" s="33" t="s">
        <v>1164</v>
      </c>
      <c r="C390" s="34">
        <v>2</v>
      </c>
      <c r="D390" s="33" t="s">
        <v>2378</v>
      </c>
      <c r="E390" s="33" t="s">
        <v>2369</v>
      </c>
      <c r="F390" s="34">
        <v>4.7255005600000004</v>
      </c>
      <c r="G390" s="34">
        <v>51.591357889999998</v>
      </c>
      <c r="H390" s="34">
        <v>335</v>
      </c>
      <c r="I390" s="33" t="s">
        <v>116</v>
      </c>
      <c r="J390" s="34">
        <v>30221</v>
      </c>
      <c r="K390" s="34">
        <v>24</v>
      </c>
      <c r="L390" s="33" t="s">
        <v>2380</v>
      </c>
      <c r="M390" s="33"/>
      <c r="N390" s="37" t="s">
        <v>2370</v>
      </c>
      <c r="O390" s="34">
        <v>960</v>
      </c>
      <c r="P390" s="33"/>
    </row>
    <row r="391" spans="1:16" s="36" customFormat="1" x14ac:dyDescent="0.35">
      <c r="A391" s="33" t="s">
        <v>1205</v>
      </c>
      <c r="B391" s="33" t="s">
        <v>1170</v>
      </c>
      <c r="C391" s="34">
        <v>2</v>
      </c>
      <c r="D391" s="33" t="s">
        <v>2368</v>
      </c>
      <c r="E391" s="33" t="s">
        <v>2369</v>
      </c>
      <c r="F391" s="34">
        <v>4.7427415599999998</v>
      </c>
      <c r="G391" s="34">
        <v>51.533334830000001</v>
      </c>
      <c r="H391" s="34">
        <v>353</v>
      </c>
      <c r="I391" s="33" t="s">
        <v>116</v>
      </c>
      <c r="J391" s="34">
        <v>30231</v>
      </c>
      <c r="K391" s="34">
        <v>31.5</v>
      </c>
      <c r="L391" s="33" t="s">
        <v>2380</v>
      </c>
      <c r="M391" s="33"/>
      <c r="N391" s="37" t="s">
        <v>2376</v>
      </c>
      <c r="O391" s="34">
        <v>958</v>
      </c>
      <c r="P391" s="33"/>
    </row>
    <row r="392" spans="1:16" s="36" customFormat="1" x14ac:dyDescent="0.35">
      <c r="A392" s="33" t="s">
        <v>1205</v>
      </c>
      <c r="B392" s="33" t="s">
        <v>1170</v>
      </c>
      <c r="C392" s="34">
        <v>1</v>
      </c>
      <c r="D392" s="33" t="s">
        <v>2368</v>
      </c>
      <c r="E392" s="33" t="s">
        <v>2369</v>
      </c>
      <c r="F392" s="34">
        <v>4.7427415599999998</v>
      </c>
      <c r="G392" s="34">
        <v>51.533334830000001</v>
      </c>
      <c r="H392" s="34">
        <v>177</v>
      </c>
      <c r="I392" s="33" t="s">
        <v>116</v>
      </c>
      <c r="J392" s="34">
        <v>30231</v>
      </c>
      <c r="K392" s="34">
        <v>31.5</v>
      </c>
      <c r="L392" s="33" t="s">
        <v>2380</v>
      </c>
      <c r="M392" s="33">
        <v>1</v>
      </c>
      <c r="N392" s="37" t="s">
        <v>2376</v>
      </c>
      <c r="O392" s="34">
        <v>958</v>
      </c>
      <c r="P392" s="33"/>
    </row>
    <row r="393" spans="1:16" s="36" customFormat="1" x14ac:dyDescent="0.35">
      <c r="A393" s="33" t="s">
        <v>1208</v>
      </c>
      <c r="B393" s="33" t="s">
        <v>1209</v>
      </c>
      <c r="C393" s="34">
        <v>1</v>
      </c>
      <c r="D393" s="33" t="s">
        <v>2374</v>
      </c>
      <c r="E393" s="33" t="s">
        <v>2369</v>
      </c>
      <c r="F393" s="34">
        <v>5.4211549999999997</v>
      </c>
      <c r="G393" s="34">
        <v>52.113802</v>
      </c>
      <c r="H393" s="34">
        <v>330</v>
      </c>
      <c r="I393" s="33" t="s">
        <v>116</v>
      </c>
      <c r="J393" s="34">
        <v>42041</v>
      </c>
      <c r="K393" s="34">
        <v>18.5</v>
      </c>
      <c r="L393" s="33" t="s">
        <v>116</v>
      </c>
      <c r="M393" s="33">
        <v>1</v>
      </c>
      <c r="N393" s="37" t="s">
        <v>2373</v>
      </c>
      <c r="O393" s="34">
        <v>956</v>
      </c>
      <c r="P393" s="33"/>
    </row>
    <row r="394" spans="1:16" s="36" customFormat="1" x14ac:dyDescent="0.35">
      <c r="A394" s="33" t="s">
        <v>1215</v>
      </c>
      <c r="B394" s="33" t="s">
        <v>1216</v>
      </c>
      <c r="C394" s="34">
        <v>2</v>
      </c>
      <c r="D394" s="33" t="s">
        <v>2381</v>
      </c>
      <c r="E394" s="33" t="s">
        <v>2369</v>
      </c>
      <c r="F394" s="34">
        <v>4.7598770000000004</v>
      </c>
      <c r="G394" s="34">
        <v>52.404817999999999</v>
      </c>
      <c r="H394" s="34">
        <v>120</v>
      </c>
      <c r="I394" s="33" t="s">
        <v>116</v>
      </c>
      <c r="J394" s="34">
        <v>42011</v>
      </c>
      <c r="K394" s="34">
        <v>27</v>
      </c>
      <c r="L394" s="33" t="s">
        <v>2380</v>
      </c>
      <c r="M394" s="33"/>
      <c r="N394" s="37" t="s">
        <v>2370</v>
      </c>
      <c r="O394" s="34">
        <v>967</v>
      </c>
      <c r="P394" s="33"/>
    </row>
    <row r="395" spans="1:16" s="36" customFormat="1" x14ac:dyDescent="0.35">
      <c r="A395" s="33" t="s">
        <v>1215</v>
      </c>
      <c r="B395" s="33" t="s">
        <v>1216</v>
      </c>
      <c r="C395" s="34">
        <v>1</v>
      </c>
      <c r="D395" s="33" t="s">
        <v>2381</v>
      </c>
      <c r="E395" s="33" t="s">
        <v>2369</v>
      </c>
      <c r="F395" s="34">
        <v>4.7598770000000004</v>
      </c>
      <c r="G395" s="34">
        <v>52.404817999999999</v>
      </c>
      <c r="H395" s="34">
        <v>0</v>
      </c>
      <c r="I395" s="33" t="s">
        <v>116</v>
      </c>
      <c r="J395" s="34">
        <v>42011</v>
      </c>
      <c r="K395" s="34">
        <v>27</v>
      </c>
      <c r="L395" s="33" t="s">
        <v>2380</v>
      </c>
      <c r="M395" s="33">
        <v>1</v>
      </c>
      <c r="N395" s="37" t="s">
        <v>2370</v>
      </c>
      <c r="O395" s="34">
        <v>967</v>
      </c>
      <c r="P395" s="33"/>
    </row>
    <row r="396" spans="1:16" s="36" customFormat="1" x14ac:dyDescent="0.35">
      <c r="A396" s="33" t="s">
        <v>1221</v>
      </c>
      <c r="B396" s="33" t="s">
        <v>1222</v>
      </c>
      <c r="C396" s="34">
        <v>1</v>
      </c>
      <c r="D396" s="33" t="s">
        <v>2381</v>
      </c>
      <c r="E396" s="33" t="s">
        <v>2369</v>
      </c>
      <c r="F396" s="34">
        <v>4.8404942899999996</v>
      </c>
      <c r="G396" s="34">
        <v>52.40360098</v>
      </c>
      <c r="H396" s="34">
        <v>60</v>
      </c>
      <c r="I396" s="33" t="s">
        <v>116</v>
      </c>
      <c r="J396" s="34">
        <v>42021</v>
      </c>
      <c r="K396" s="34">
        <v>30</v>
      </c>
      <c r="L396" s="33" t="s">
        <v>2380</v>
      </c>
      <c r="M396" s="33">
        <v>1</v>
      </c>
      <c r="N396" s="37" t="s">
        <v>2370</v>
      </c>
      <c r="O396" s="34">
        <v>971</v>
      </c>
      <c r="P396" s="33"/>
    </row>
    <row r="397" spans="1:16" s="36" customFormat="1" x14ac:dyDescent="0.35">
      <c r="A397" s="33" t="s">
        <v>1221</v>
      </c>
      <c r="B397" s="33" t="s">
        <v>1222</v>
      </c>
      <c r="C397" s="34">
        <v>2</v>
      </c>
      <c r="D397" s="33" t="s">
        <v>2381</v>
      </c>
      <c r="E397" s="33" t="s">
        <v>2369</v>
      </c>
      <c r="F397" s="34">
        <v>4.8404942899999996</v>
      </c>
      <c r="G397" s="34">
        <v>52.40360098</v>
      </c>
      <c r="H397" s="34">
        <v>180</v>
      </c>
      <c r="I397" s="33" t="s">
        <v>116</v>
      </c>
      <c r="J397" s="34">
        <v>42021</v>
      </c>
      <c r="K397" s="34">
        <v>30</v>
      </c>
      <c r="L397" s="33" t="s">
        <v>2380</v>
      </c>
      <c r="M397" s="33"/>
      <c r="N397" s="37" t="s">
        <v>2370</v>
      </c>
      <c r="O397" s="34">
        <v>971</v>
      </c>
      <c r="P397" s="33"/>
    </row>
    <row r="398" spans="1:16" s="36" customFormat="1" x14ac:dyDescent="0.35">
      <c r="A398" s="33" t="s">
        <v>1221</v>
      </c>
      <c r="B398" s="33" t="s">
        <v>1222</v>
      </c>
      <c r="C398" s="34">
        <v>3</v>
      </c>
      <c r="D398" s="33" t="s">
        <v>2381</v>
      </c>
      <c r="E398" s="33" t="s">
        <v>2369</v>
      </c>
      <c r="F398" s="34">
        <v>4.8404942899999996</v>
      </c>
      <c r="G398" s="34">
        <v>52.40360098</v>
      </c>
      <c r="H398" s="34">
        <v>300</v>
      </c>
      <c r="I398" s="33" t="s">
        <v>116</v>
      </c>
      <c r="J398" s="34">
        <v>42022</v>
      </c>
      <c r="K398" s="34">
        <v>30</v>
      </c>
      <c r="L398" s="33" t="s">
        <v>116</v>
      </c>
      <c r="M398" s="33">
        <v>1</v>
      </c>
      <c r="N398" s="37" t="s">
        <v>2375</v>
      </c>
      <c r="O398" s="34">
        <v>964</v>
      </c>
      <c r="P398" s="33"/>
    </row>
    <row r="399" spans="1:16" s="36" customFormat="1" x14ac:dyDescent="0.35">
      <c r="A399" s="33" t="s">
        <v>1227</v>
      </c>
      <c r="B399" s="33" t="s">
        <v>1228</v>
      </c>
      <c r="C399" s="34">
        <v>1</v>
      </c>
      <c r="D399" s="33" t="s">
        <v>2381</v>
      </c>
      <c r="E399" s="33" t="s">
        <v>2369</v>
      </c>
      <c r="F399" s="34">
        <v>4.803426</v>
      </c>
      <c r="G399" s="34">
        <v>52.403247999999998</v>
      </c>
      <c r="H399" s="34">
        <v>10</v>
      </c>
      <c r="I399" s="33" t="s">
        <v>116</v>
      </c>
      <c r="J399" s="34">
        <v>42031</v>
      </c>
      <c r="K399" s="34">
        <v>30</v>
      </c>
      <c r="L399" s="33" t="s">
        <v>2380</v>
      </c>
      <c r="M399" s="33">
        <v>1</v>
      </c>
      <c r="N399" s="37" t="s">
        <v>2372</v>
      </c>
      <c r="O399" s="34">
        <v>957</v>
      </c>
      <c r="P399" s="33"/>
    </row>
    <row r="400" spans="1:16" s="36" customFormat="1" x14ac:dyDescent="0.35">
      <c r="A400" s="33" t="s">
        <v>1227</v>
      </c>
      <c r="B400" s="33" t="s">
        <v>1228</v>
      </c>
      <c r="C400" s="34">
        <v>2</v>
      </c>
      <c r="D400" s="33" t="s">
        <v>2381</v>
      </c>
      <c r="E400" s="33" t="s">
        <v>2369</v>
      </c>
      <c r="F400" s="34">
        <v>4.803426</v>
      </c>
      <c r="G400" s="34">
        <v>52.403247999999998</v>
      </c>
      <c r="H400" s="34">
        <v>150</v>
      </c>
      <c r="I400" s="33" t="s">
        <v>116</v>
      </c>
      <c r="J400" s="34">
        <v>42032</v>
      </c>
      <c r="K400" s="34">
        <v>30</v>
      </c>
      <c r="L400" s="33" t="s">
        <v>116</v>
      </c>
      <c r="M400" s="33">
        <v>1</v>
      </c>
      <c r="N400" s="37" t="s">
        <v>2373</v>
      </c>
      <c r="O400" s="34">
        <v>959</v>
      </c>
      <c r="P400" s="33"/>
    </row>
    <row r="401" spans="1:16" s="36" customFormat="1" x14ac:dyDescent="0.35">
      <c r="A401" s="33" t="s">
        <v>1227</v>
      </c>
      <c r="B401" s="33" t="s">
        <v>1228</v>
      </c>
      <c r="C401" s="34">
        <v>3</v>
      </c>
      <c r="D401" s="33" t="s">
        <v>2381</v>
      </c>
      <c r="E401" s="33" t="s">
        <v>2369</v>
      </c>
      <c r="F401" s="34">
        <v>4.803426</v>
      </c>
      <c r="G401" s="34">
        <v>52.403247999999998</v>
      </c>
      <c r="H401" s="34">
        <v>250</v>
      </c>
      <c r="I401" s="33" t="s">
        <v>116</v>
      </c>
      <c r="J401" s="34">
        <v>42031</v>
      </c>
      <c r="K401" s="34">
        <v>30</v>
      </c>
      <c r="L401" s="33" t="s">
        <v>2380</v>
      </c>
      <c r="M401" s="33"/>
      <c r="N401" s="37" t="s">
        <v>2372</v>
      </c>
      <c r="O401" s="34">
        <v>957</v>
      </c>
      <c r="P401" s="33"/>
    </row>
    <row r="402" spans="1:16" s="36" customFormat="1" x14ac:dyDescent="0.35">
      <c r="A402" s="33" t="s">
        <v>1233</v>
      </c>
      <c r="B402" s="33" t="s">
        <v>1234</v>
      </c>
      <c r="C402" s="34">
        <v>1</v>
      </c>
      <c r="D402" s="33" t="s">
        <v>2368</v>
      </c>
      <c r="E402" s="33" t="s">
        <v>2369</v>
      </c>
      <c r="F402" s="34">
        <v>4.5784200000000004</v>
      </c>
      <c r="G402" s="34">
        <v>52.300159999999998</v>
      </c>
      <c r="H402" s="34">
        <v>20</v>
      </c>
      <c r="I402" s="33" t="s">
        <v>116</v>
      </c>
      <c r="J402" s="34">
        <v>16001</v>
      </c>
      <c r="K402" s="34">
        <v>26.5</v>
      </c>
      <c r="L402" s="33" t="s">
        <v>116</v>
      </c>
      <c r="M402" s="33">
        <v>1</v>
      </c>
      <c r="N402" s="37" t="s">
        <v>2376</v>
      </c>
      <c r="O402" s="34">
        <v>964</v>
      </c>
      <c r="P402" s="33"/>
    </row>
    <row r="403" spans="1:16" s="36" customFormat="1" x14ac:dyDescent="0.35">
      <c r="A403" s="33" t="s">
        <v>1233</v>
      </c>
      <c r="B403" s="33" t="s">
        <v>1234</v>
      </c>
      <c r="C403" s="34">
        <v>2</v>
      </c>
      <c r="D403" s="33" t="s">
        <v>2368</v>
      </c>
      <c r="E403" s="33" t="s">
        <v>2369</v>
      </c>
      <c r="F403" s="34">
        <v>4.5784200000000004</v>
      </c>
      <c r="G403" s="34">
        <v>52.300159999999998</v>
      </c>
      <c r="H403" s="34">
        <v>215</v>
      </c>
      <c r="I403" s="33" t="s">
        <v>116</v>
      </c>
      <c r="J403" s="34">
        <v>16002</v>
      </c>
      <c r="K403" s="34">
        <v>26.5</v>
      </c>
      <c r="L403" s="33" t="s">
        <v>116</v>
      </c>
      <c r="M403" s="33">
        <v>1</v>
      </c>
      <c r="N403" s="37" t="s">
        <v>2375</v>
      </c>
      <c r="O403" s="34">
        <v>956</v>
      </c>
      <c r="P403" s="33"/>
    </row>
    <row r="404" spans="1:16" s="36" customFormat="1" x14ac:dyDescent="0.35">
      <c r="A404" s="33" t="s">
        <v>1239</v>
      </c>
      <c r="B404" s="33" t="s">
        <v>1240</v>
      </c>
      <c r="C404" s="34">
        <v>1</v>
      </c>
      <c r="D404" s="33" t="s">
        <v>2368</v>
      </c>
      <c r="E404" s="33" t="s">
        <v>2369</v>
      </c>
      <c r="F404" s="34">
        <v>4.493398</v>
      </c>
      <c r="G404" s="34">
        <v>52.242030999999997</v>
      </c>
      <c r="H404" s="34">
        <v>40</v>
      </c>
      <c r="I404" s="33" t="s">
        <v>116</v>
      </c>
      <c r="J404" s="34">
        <v>16011</v>
      </c>
      <c r="K404" s="34">
        <v>20.6</v>
      </c>
      <c r="L404" s="33" t="s">
        <v>116</v>
      </c>
      <c r="M404" s="33">
        <v>1</v>
      </c>
      <c r="N404" s="37" t="s">
        <v>2372</v>
      </c>
      <c r="O404" s="34">
        <v>958</v>
      </c>
      <c r="P404" s="33"/>
    </row>
    <row r="405" spans="1:16" s="36" customFormat="1" x14ac:dyDescent="0.35">
      <c r="A405" s="33" t="s">
        <v>1239</v>
      </c>
      <c r="B405" s="33" t="s">
        <v>1240</v>
      </c>
      <c r="C405" s="34">
        <v>2</v>
      </c>
      <c r="D405" s="33" t="s">
        <v>2368</v>
      </c>
      <c r="E405" s="33" t="s">
        <v>2369</v>
      </c>
      <c r="F405" s="34">
        <v>4.493398</v>
      </c>
      <c r="G405" s="34">
        <v>52.242030999999997</v>
      </c>
      <c r="H405" s="34">
        <v>185</v>
      </c>
      <c r="I405" s="33" t="s">
        <v>116</v>
      </c>
      <c r="J405" s="34">
        <v>16012</v>
      </c>
      <c r="K405" s="34">
        <v>20.6</v>
      </c>
      <c r="L405" s="33" t="s">
        <v>116</v>
      </c>
      <c r="M405" s="33">
        <v>1</v>
      </c>
      <c r="N405" s="37" t="s">
        <v>2372</v>
      </c>
      <c r="O405" s="34">
        <v>961</v>
      </c>
      <c r="P405" s="33"/>
    </row>
    <row r="406" spans="1:16" s="36" customFormat="1" x14ac:dyDescent="0.35">
      <c r="A406" s="33" t="s">
        <v>1245</v>
      </c>
      <c r="B406" s="33" t="s">
        <v>1246</v>
      </c>
      <c r="C406" s="34">
        <v>1</v>
      </c>
      <c r="D406" s="33" t="s">
        <v>2374</v>
      </c>
      <c r="E406" s="33" t="s">
        <v>2369</v>
      </c>
      <c r="F406" s="34">
        <v>4.8217280000000002</v>
      </c>
      <c r="G406" s="34">
        <v>52.065589000000003</v>
      </c>
      <c r="H406" s="34">
        <v>65</v>
      </c>
      <c r="I406" s="33" t="s">
        <v>116</v>
      </c>
      <c r="J406" s="34">
        <v>16201</v>
      </c>
      <c r="K406" s="34">
        <v>35</v>
      </c>
      <c r="L406" s="33" t="s">
        <v>116</v>
      </c>
      <c r="M406" s="33">
        <v>1</v>
      </c>
      <c r="N406" s="37" t="s">
        <v>2370</v>
      </c>
      <c r="O406" s="34">
        <v>969</v>
      </c>
      <c r="P406" s="33"/>
    </row>
    <row r="407" spans="1:16" s="36" customFormat="1" x14ac:dyDescent="0.35">
      <c r="A407" s="33" t="s">
        <v>1245</v>
      </c>
      <c r="B407" s="33" t="s">
        <v>1246</v>
      </c>
      <c r="C407" s="34">
        <v>2</v>
      </c>
      <c r="D407" s="33" t="s">
        <v>2374</v>
      </c>
      <c r="E407" s="33" t="s">
        <v>2369</v>
      </c>
      <c r="F407" s="34">
        <v>4.8217280000000002</v>
      </c>
      <c r="G407" s="34">
        <v>52.065589000000003</v>
      </c>
      <c r="H407" s="34">
        <v>180</v>
      </c>
      <c r="I407" s="33" t="s">
        <v>116</v>
      </c>
      <c r="J407" s="34">
        <v>16202</v>
      </c>
      <c r="K407" s="34">
        <v>35</v>
      </c>
      <c r="L407" s="33" t="s">
        <v>116</v>
      </c>
      <c r="M407" s="33">
        <v>1</v>
      </c>
      <c r="N407" s="37" t="s">
        <v>2379</v>
      </c>
      <c r="O407" s="34">
        <v>959</v>
      </c>
      <c r="P407" s="33"/>
    </row>
    <row r="408" spans="1:16" s="36" customFormat="1" x14ac:dyDescent="0.35">
      <c r="A408" s="33" t="s">
        <v>1245</v>
      </c>
      <c r="B408" s="33" t="s">
        <v>1246</v>
      </c>
      <c r="C408" s="34">
        <v>3</v>
      </c>
      <c r="D408" s="33" t="s">
        <v>2374</v>
      </c>
      <c r="E408" s="33" t="s">
        <v>2369</v>
      </c>
      <c r="F408" s="34">
        <v>4.8217280000000002</v>
      </c>
      <c r="G408" s="34">
        <v>52.065589000000003</v>
      </c>
      <c r="H408" s="34">
        <v>300</v>
      </c>
      <c r="I408" s="33" t="s">
        <v>116</v>
      </c>
      <c r="J408" s="34">
        <v>16203</v>
      </c>
      <c r="K408" s="34">
        <v>35</v>
      </c>
      <c r="L408" s="33" t="s">
        <v>116</v>
      </c>
      <c r="M408" s="33">
        <v>1</v>
      </c>
      <c r="N408" s="37" t="s">
        <v>2379</v>
      </c>
      <c r="O408" s="34">
        <v>971</v>
      </c>
      <c r="P408" s="33"/>
    </row>
    <row r="409" spans="1:16" s="36" customFormat="1" x14ac:dyDescent="0.35">
      <c r="A409" s="33" t="s">
        <v>1251</v>
      </c>
      <c r="B409" s="33" t="s">
        <v>1252</v>
      </c>
      <c r="C409" s="34">
        <v>1</v>
      </c>
      <c r="D409" s="33" t="s">
        <v>2368</v>
      </c>
      <c r="E409" s="33" t="s">
        <v>2369</v>
      </c>
      <c r="F409" s="34">
        <v>4.7445849999999998</v>
      </c>
      <c r="G409" s="34">
        <v>52.079391000000001</v>
      </c>
      <c r="H409" s="34">
        <v>100</v>
      </c>
      <c r="I409" s="33" t="s">
        <v>116</v>
      </c>
      <c r="J409" s="34">
        <v>17051</v>
      </c>
      <c r="K409" s="34">
        <v>15.4</v>
      </c>
      <c r="L409" s="33" t="s">
        <v>2380</v>
      </c>
      <c r="M409" s="33">
        <v>1</v>
      </c>
      <c r="N409" s="37" t="s">
        <v>2372</v>
      </c>
      <c r="O409" s="34">
        <v>961</v>
      </c>
      <c r="P409" s="33"/>
    </row>
    <row r="410" spans="1:16" s="36" customFormat="1" x14ac:dyDescent="0.35">
      <c r="A410" s="33" t="s">
        <v>1251</v>
      </c>
      <c r="B410" s="33" t="s">
        <v>1252</v>
      </c>
      <c r="C410" s="34">
        <v>2</v>
      </c>
      <c r="D410" s="33" t="s">
        <v>2368</v>
      </c>
      <c r="E410" s="33" t="s">
        <v>2369</v>
      </c>
      <c r="F410" s="34">
        <v>4.7445849999999998</v>
      </c>
      <c r="G410" s="34">
        <v>52.079391000000001</v>
      </c>
      <c r="H410" s="34">
        <v>325</v>
      </c>
      <c r="I410" s="33" t="s">
        <v>116</v>
      </c>
      <c r="J410" s="34">
        <v>17051</v>
      </c>
      <c r="K410" s="34">
        <v>15.4</v>
      </c>
      <c r="L410" s="33" t="s">
        <v>2380</v>
      </c>
      <c r="M410" s="33"/>
      <c r="N410" s="37" t="s">
        <v>2372</v>
      </c>
      <c r="O410" s="34">
        <v>961</v>
      </c>
      <c r="P410" s="33"/>
    </row>
    <row r="411" spans="1:16" s="36" customFormat="1" x14ac:dyDescent="0.35">
      <c r="A411" s="33" t="s">
        <v>1257</v>
      </c>
      <c r="B411" s="33" t="s">
        <v>1258</v>
      </c>
      <c r="C411" s="34">
        <v>1</v>
      </c>
      <c r="D411" s="33" t="s">
        <v>2368</v>
      </c>
      <c r="E411" s="33" t="s">
        <v>2369</v>
      </c>
      <c r="F411" s="34">
        <v>4.4840660000000003</v>
      </c>
      <c r="G411" s="34">
        <v>52.147784000000001</v>
      </c>
      <c r="H411" s="34">
        <v>120</v>
      </c>
      <c r="I411" s="33" t="s">
        <v>116</v>
      </c>
      <c r="J411" s="34">
        <v>16031</v>
      </c>
      <c r="K411" s="34">
        <v>29.2</v>
      </c>
      <c r="L411" s="33" t="s">
        <v>116</v>
      </c>
      <c r="M411" s="33">
        <v>1</v>
      </c>
      <c r="N411" s="37" t="s">
        <v>2373</v>
      </c>
      <c r="O411" s="34">
        <v>957</v>
      </c>
      <c r="P411" s="33"/>
    </row>
    <row r="412" spans="1:16" s="36" customFormat="1" x14ac:dyDescent="0.35">
      <c r="A412" s="33" t="s">
        <v>1257</v>
      </c>
      <c r="B412" s="33" t="s">
        <v>1258</v>
      </c>
      <c r="C412" s="34">
        <v>2</v>
      </c>
      <c r="D412" s="33" t="s">
        <v>2368</v>
      </c>
      <c r="E412" s="33" t="s">
        <v>2369</v>
      </c>
      <c r="F412" s="34">
        <v>4.4840660000000003</v>
      </c>
      <c r="G412" s="34">
        <v>52.147784000000001</v>
      </c>
      <c r="H412" s="34">
        <v>330</v>
      </c>
      <c r="I412" s="33" t="s">
        <v>116</v>
      </c>
      <c r="J412" s="34">
        <v>16032</v>
      </c>
      <c r="K412" s="34">
        <v>29.2</v>
      </c>
      <c r="L412" s="33" t="s">
        <v>116</v>
      </c>
      <c r="M412" s="33">
        <v>1</v>
      </c>
      <c r="N412" s="37" t="s">
        <v>2375</v>
      </c>
      <c r="O412" s="34">
        <v>962</v>
      </c>
      <c r="P412" s="33"/>
    </row>
    <row r="413" spans="1:16" s="36" customFormat="1" x14ac:dyDescent="0.35">
      <c r="A413" s="33" t="s">
        <v>1264</v>
      </c>
      <c r="B413" s="33" t="s">
        <v>1265</v>
      </c>
      <c r="C413" s="34">
        <v>1</v>
      </c>
      <c r="D413" s="33" t="s">
        <v>2381</v>
      </c>
      <c r="E413" s="33" t="s">
        <v>2369</v>
      </c>
      <c r="F413" s="34">
        <v>4.5862400000000001</v>
      </c>
      <c r="G413" s="34">
        <v>52.122030000000002</v>
      </c>
      <c r="H413" s="34">
        <v>70</v>
      </c>
      <c r="I413" s="33" t="s">
        <v>116</v>
      </c>
      <c r="J413" s="34">
        <v>17021</v>
      </c>
      <c r="K413" s="34">
        <v>30</v>
      </c>
      <c r="L413" s="33" t="s">
        <v>2380</v>
      </c>
      <c r="M413" s="33">
        <v>1</v>
      </c>
      <c r="N413" s="37" t="s">
        <v>2372</v>
      </c>
      <c r="O413" s="34">
        <v>959</v>
      </c>
      <c r="P413" s="33"/>
    </row>
    <row r="414" spans="1:16" s="36" customFormat="1" x14ac:dyDescent="0.35">
      <c r="A414" s="33" t="s">
        <v>1264</v>
      </c>
      <c r="B414" s="33" t="s">
        <v>1265</v>
      </c>
      <c r="C414" s="34">
        <v>2</v>
      </c>
      <c r="D414" s="33" t="s">
        <v>2381</v>
      </c>
      <c r="E414" s="33" t="s">
        <v>2369</v>
      </c>
      <c r="F414" s="34">
        <v>4.5862400000000001</v>
      </c>
      <c r="G414" s="34">
        <v>52.122030000000002</v>
      </c>
      <c r="H414" s="34">
        <v>290</v>
      </c>
      <c r="I414" s="33" t="s">
        <v>116</v>
      </c>
      <c r="J414" s="34">
        <v>17021</v>
      </c>
      <c r="K414" s="34">
        <v>30</v>
      </c>
      <c r="L414" s="33" t="s">
        <v>2380</v>
      </c>
      <c r="M414" s="33"/>
      <c r="N414" s="37" t="s">
        <v>2372</v>
      </c>
      <c r="O414" s="34">
        <v>959</v>
      </c>
      <c r="P414" s="33"/>
    </row>
    <row r="415" spans="1:16" s="36" customFormat="1" x14ac:dyDescent="0.35">
      <c r="A415" s="33" t="s">
        <v>1271</v>
      </c>
      <c r="B415" s="33" t="s">
        <v>1272</v>
      </c>
      <c r="C415" s="34">
        <v>2</v>
      </c>
      <c r="D415" s="33" t="s">
        <v>2374</v>
      </c>
      <c r="E415" s="33" t="s">
        <v>2369</v>
      </c>
      <c r="F415" s="34">
        <v>4.33535</v>
      </c>
      <c r="G415" s="34">
        <v>52.074150000000003</v>
      </c>
      <c r="H415" s="34">
        <v>115</v>
      </c>
      <c r="I415" s="33" t="s">
        <v>116</v>
      </c>
      <c r="J415" s="34">
        <v>16062</v>
      </c>
      <c r="K415" s="34">
        <v>33.9</v>
      </c>
      <c r="L415" s="33" t="s">
        <v>116</v>
      </c>
      <c r="M415" s="33">
        <v>1</v>
      </c>
      <c r="N415" s="37" t="s">
        <v>2379</v>
      </c>
      <c r="O415" s="34">
        <v>965</v>
      </c>
      <c r="P415" s="33"/>
    </row>
    <row r="416" spans="1:16" s="36" customFormat="1" x14ac:dyDescent="0.35">
      <c r="A416" s="33" t="s">
        <v>1271</v>
      </c>
      <c r="B416" s="33" t="s">
        <v>1272</v>
      </c>
      <c r="C416" s="34">
        <v>3</v>
      </c>
      <c r="D416" s="33" t="s">
        <v>2374</v>
      </c>
      <c r="E416" s="33" t="s">
        <v>2369</v>
      </c>
      <c r="F416" s="34">
        <v>4.33535</v>
      </c>
      <c r="G416" s="34">
        <v>52.074150000000003</v>
      </c>
      <c r="H416" s="34">
        <v>235</v>
      </c>
      <c r="I416" s="33" t="s">
        <v>116</v>
      </c>
      <c r="J416" s="34">
        <v>16061</v>
      </c>
      <c r="K416" s="34">
        <v>33.9</v>
      </c>
      <c r="L416" s="33" t="s">
        <v>2380</v>
      </c>
      <c r="M416" s="33"/>
      <c r="N416" s="37" t="s">
        <v>2377</v>
      </c>
      <c r="O416" s="34">
        <v>960</v>
      </c>
      <c r="P416" s="35">
        <v>967</v>
      </c>
    </row>
    <row r="417" spans="1:16" s="36" customFormat="1" x14ac:dyDescent="0.35">
      <c r="A417" s="33" t="s">
        <v>1271</v>
      </c>
      <c r="B417" s="33" t="s">
        <v>1272</v>
      </c>
      <c r="C417" s="34">
        <v>1</v>
      </c>
      <c r="D417" s="33" t="s">
        <v>2374</v>
      </c>
      <c r="E417" s="33" t="s">
        <v>2369</v>
      </c>
      <c r="F417" s="34">
        <v>4.33535</v>
      </c>
      <c r="G417" s="34">
        <v>52.074150000000003</v>
      </c>
      <c r="H417" s="34">
        <v>50</v>
      </c>
      <c r="I417" s="33" t="s">
        <v>116</v>
      </c>
      <c r="J417" s="34">
        <v>16061</v>
      </c>
      <c r="K417" s="34">
        <v>33.9</v>
      </c>
      <c r="L417" s="33" t="s">
        <v>2380</v>
      </c>
      <c r="M417" s="33">
        <v>2</v>
      </c>
      <c r="N417" s="37" t="s">
        <v>2377</v>
      </c>
      <c r="O417" s="34">
        <v>960</v>
      </c>
      <c r="P417" s="35">
        <v>967</v>
      </c>
    </row>
    <row r="418" spans="1:16" s="36" customFormat="1" x14ac:dyDescent="0.35">
      <c r="A418" s="33" t="s">
        <v>1271</v>
      </c>
      <c r="B418" s="33" t="s">
        <v>1272</v>
      </c>
      <c r="C418" s="34">
        <v>4</v>
      </c>
      <c r="D418" s="33" t="s">
        <v>2374</v>
      </c>
      <c r="E418" s="33" t="s">
        <v>2369</v>
      </c>
      <c r="F418" s="34">
        <v>4.33535</v>
      </c>
      <c r="G418" s="34">
        <v>52.074150000000003</v>
      </c>
      <c r="H418" s="34">
        <v>320</v>
      </c>
      <c r="I418" s="33" t="s">
        <v>116</v>
      </c>
      <c r="J418" s="34">
        <v>16063</v>
      </c>
      <c r="K418" s="34">
        <v>33.9</v>
      </c>
      <c r="L418" s="33" t="s">
        <v>116</v>
      </c>
      <c r="M418" s="33">
        <v>3</v>
      </c>
      <c r="N418" s="37" t="s">
        <v>2370</v>
      </c>
      <c r="O418" s="34">
        <v>970</v>
      </c>
      <c r="P418" s="33" t="s">
        <v>2401</v>
      </c>
    </row>
    <row r="419" spans="1:16" s="36" customFormat="1" x14ac:dyDescent="0.35">
      <c r="A419" s="33" t="s">
        <v>1278</v>
      </c>
      <c r="B419" s="33" t="s">
        <v>1279</v>
      </c>
      <c r="C419" s="34">
        <v>1</v>
      </c>
      <c r="D419" s="33" t="s">
        <v>2368</v>
      </c>
      <c r="E419" s="33" t="s">
        <v>2369</v>
      </c>
      <c r="F419" s="34">
        <v>4.359483</v>
      </c>
      <c r="G419" s="34">
        <v>52.085746</v>
      </c>
      <c r="H419" s="34">
        <v>50</v>
      </c>
      <c r="I419" s="33" t="s">
        <v>116</v>
      </c>
      <c r="J419" s="34">
        <v>16071</v>
      </c>
      <c r="K419" s="34">
        <v>22.5</v>
      </c>
      <c r="L419" s="33" t="s">
        <v>2380</v>
      </c>
      <c r="M419" s="33">
        <v>1</v>
      </c>
      <c r="N419" s="37" t="s">
        <v>2375</v>
      </c>
      <c r="O419" s="34">
        <v>957</v>
      </c>
      <c r="P419" s="33"/>
    </row>
    <row r="420" spans="1:16" s="36" customFormat="1" x14ac:dyDescent="0.35">
      <c r="A420" s="33" t="s">
        <v>1278</v>
      </c>
      <c r="B420" s="33" t="s">
        <v>1279</v>
      </c>
      <c r="C420" s="34">
        <v>2</v>
      </c>
      <c r="D420" s="33" t="s">
        <v>2368</v>
      </c>
      <c r="E420" s="33" t="s">
        <v>2369</v>
      </c>
      <c r="F420" s="34">
        <v>4.359483</v>
      </c>
      <c r="G420" s="34">
        <v>52.085746</v>
      </c>
      <c r="H420" s="34">
        <v>230</v>
      </c>
      <c r="I420" s="33" t="s">
        <v>116</v>
      </c>
      <c r="J420" s="34">
        <v>16071</v>
      </c>
      <c r="K420" s="34">
        <v>22.5</v>
      </c>
      <c r="L420" s="33" t="s">
        <v>2380</v>
      </c>
      <c r="M420" s="33"/>
      <c r="N420" s="37" t="s">
        <v>2375</v>
      </c>
      <c r="O420" s="34">
        <v>957</v>
      </c>
      <c r="P420" s="33"/>
    </row>
    <row r="421" spans="1:16" s="36" customFormat="1" x14ac:dyDescent="0.35">
      <c r="A421" s="33" t="s">
        <v>1284</v>
      </c>
      <c r="B421" s="33" t="s">
        <v>1285</v>
      </c>
      <c r="C421" s="34">
        <v>1</v>
      </c>
      <c r="D421" s="33" t="s">
        <v>2368</v>
      </c>
      <c r="E421" s="33" t="s">
        <v>2369</v>
      </c>
      <c r="F421" s="34">
        <v>4.4281563000000004</v>
      </c>
      <c r="G421" s="34">
        <v>52.121303470000001</v>
      </c>
      <c r="H421" s="34">
        <v>35</v>
      </c>
      <c r="I421" s="33" t="s">
        <v>116</v>
      </c>
      <c r="J421" s="34">
        <v>16081</v>
      </c>
      <c r="K421" s="34">
        <v>22.4</v>
      </c>
      <c r="L421" s="33" t="s">
        <v>2380</v>
      </c>
      <c r="M421" s="33">
        <v>2</v>
      </c>
      <c r="N421" s="37" t="s">
        <v>2372</v>
      </c>
      <c r="O421" s="34">
        <v>955</v>
      </c>
      <c r="P421" s="33">
        <v>973</v>
      </c>
    </row>
    <row r="422" spans="1:16" s="36" customFormat="1" x14ac:dyDescent="0.35">
      <c r="A422" s="33" t="s">
        <v>1284</v>
      </c>
      <c r="B422" s="33" t="s">
        <v>1285</v>
      </c>
      <c r="C422" s="34">
        <v>2</v>
      </c>
      <c r="D422" s="33" t="s">
        <v>2368</v>
      </c>
      <c r="E422" s="33" t="s">
        <v>2369</v>
      </c>
      <c r="F422" s="34">
        <v>4.4281563000000004</v>
      </c>
      <c r="G422" s="34">
        <v>52.121303470000001</v>
      </c>
      <c r="H422" s="34">
        <v>220</v>
      </c>
      <c r="I422" s="33" t="s">
        <v>116</v>
      </c>
      <c r="J422" s="34">
        <v>16081</v>
      </c>
      <c r="K422" s="34">
        <v>22.4</v>
      </c>
      <c r="L422" s="33" t="s">
        <v>2380</v>
      </c>
      <c r="M422" s="33"/>
      <c r="N422" s="37" t="s">
        <v>2372</v>
      </c>
      <c r="O422" s="34">
        <v>955</v>
      </c>
      <c r="P422" s="33">
        <v>973</v>
      </c>
    </row>
    <row r="423" spans="1:16" s="36" customFormat="1" x14ac:dyDescent="0.35">
      <c r="A423" s="33" t="s">
        <v>1290</v>
      </c>
      <c r="B423" s="33" t="s">
        <v>1291</v>
      </c>
      <c r="C423" s="34">
        <v>1</v>
      </c>
      <c r="D423" s="33" t="s">
        <v>2368</v>
      </c>
      <c r="E423" s="33" t="s">
        <v>2369</v>
      </c>
      <c r="F423" s="34">
        <v>4.73625235</v>
      </c>
      <c r="G423" s="34">
        <v>52.01327663</v>
      </c>
      <c r="H423" s="34">
        <v>70</v>
      </c>
      <c r="I423" s="33" t="s">
        <v>116</v>
      </c>
      <c r="J423" s="34">
        <v>17001</v>
      </c>
      <c r="K423" s="34">
        <v>27.4</v>
      </c>
      <c r="L423" s="33" t="s">
        <v>116</v>
      </c>
      <c r="M423" s="33">
        <v>2</v>
      </c>
      <c r="N423" s="37" t="s">
        <v>2379</v>
      </c>
      <c r="O423" s="34">
        <v>955</v>
      </c>
      <c r="P423" s="33">
        <v>962</v>
      </c>
    </row>
    <row r="424" spans="1:16" s="36" customFormat="1" x14ac:dyDescent="0.35">
      <c r="A424" s="33" t="s">
        <v>1290</v>
      </c>
      <c r="B424" s="33" t="s">
        <v>1291</v>
      </c>
      <c r="C424" s="34">
        <v>2</v>
      </c>
      <c r="D424" s="33" t="s">
        <v>2368</v>
      </c>
      <c r="E424" s="33" t="s">
        <v>2369</v>
      </c>
      <c r="F424" s="34">
        <v>4.73625235</v>
      </c>
      <c r="G424" s="34">
        <v>52.01327663</v>
      </c>
      <c r="H424" s="34">
        <v>275</v>
      </c>
      <c r="I424" s="33" t="s">
        <v>116</v>
      </c>
      <c r="J424" s="34">
        <v>17002</v>
      </c>
      <c r="K424" s="34">
        <v>27.4</v>
      </c>
      <c r="L424" s="33" t="s">
        <v>116</v>
      </c>
      <c r="M424" s="33">
        <v>2</v>
      </c>
      <c r="N424" s="37" t="s">
        <v>2370</v>
      </c>
      <c r="O424" s="34">
        <v>965</v>
      </c>
      <c r="P424" s="33">
        <v>973</v>
      </c>
    </row>
    <row r="425" spans="1:16" s="36" customFormat="1" x14ac:dyDescent="0.35">
      <c r="A425" s="33" t="s">
        <v>1297</v>
      </c>
      <c r="B425" s="33" t="s">
        <v>1114</v>
      </c>
      <c r="C425" s="34">
        <v>1</v>
      </c>
      <c r="D425" s="33" t="s">
        <v>2381</v>
      </c>
      <c r="E425" s="33" t="s">
        <v>2369</v>
      </c>
      <c r="F425" s="34">
        <v>4.5510970000000004</v>
      </c>
      <c r="G425" s="34">
        <v>52.026302999999999</v>
      </c>
      <c r="H425" s="34">
        <v>100</v>
      </c>
      <c r="I425" s="33" t="s">
        <v>116</v>
      </c>
      <c r="J425" s="34">
        <v>17061</v>
      </c>
      <c r="K425" s="34">
        <v>28.9</v>
      </c>
      <c r="L425" s="33" t="s">
        <v>2380</v>
      </c>
      <c r="M425" s="33">
        <v>1</v>
      </c>
      <c r="N425" s="37" t="s">
        <v>2376</v>
      </c>
      <c r="O425" s="34">
        <v>958</v>
      </c>
      <c r="P425" s="33"/>
    </row>
    <row r="426" spans="1:16" s="36" customFormat="1" x14ac:dyDescent="0.35">
      <c r="A426" s="33" t="s">
        <v>1297</v>
      </c>
      <c r="B426" s="33" t="s">
        <v>1114</v>
      </c>
      <c r="C426" s="34">
        <v>2</v>
      </c>
      <c r="D426" s="33" t="s">
        <v>2381</v>
      </c>
      <c r="E426" s="33" t="s">
        <v>2369</v>
      </c>
      <c r="F426" s="34">
        <v>4.5510970000000004</v>
      </c>
      <c r="G426" s="34">
        <v>52.026302999999999</v>
      </c>
      <c r="H426" s="34">
        <v>300</v>
      </c>
      <c r="I426" s="33" t="s">
        <v>116</v>
      </c>
      <c r="J426" s="34">
        <v>17061</v>
      </c>
      <c r="K426" s="34">
        <v>28.9</v>
      </c>
      <c r="L426" s="33" t="s">
        <v>2380</v>
      </c>
      <c r="M426" s="33"/>
      <c r="N426" s="37" t="s">
        <v>2376</v>
      </c>
      <c r="O426" s="34">
        <v>958</v>
      </c>
      <c r="P426" s="33"/>
    </row>
    <row r="427" spans="1:16" s="36" customFormat="1" x14ac:dyDescent="0.35">
      <c r="A427" s="33" t="s">
        <v>1302</v>
      </c>
      <c r="B427" s="33" t="s">
        <v>1303</v>
      </c>
      <c r="C427" s="34">
        <v>1</v>
      </c>
      <c r="D427" s="33" t="s">
        <v>2368</v>
      </c>
      <c r="E427" s="33" t="s">
        <v>2369</v>
      </c>
      <c r="F427" s="34">
        <v>4.3599110400000001</v>
      </c>
      <c r="G427" s="34">
        <v>51.990636840000001</v>
      </c>
      <c r="H427" s="34">
        <v>160</v>
      </c>
      <c r="I427" s="33" t="s">
        <v>116</v>
      </c>
      <c r="J427" s="34">
        <v>15131</v>
      </c>
      <c r="K427" s="34">
        <v>40</v>
      </c>
      <c r="L427" s="33" t="s">
        <v>116</v>
      </c>
      <c r="M427" s="33">
        <v>1</v>
      </c>
      <c r="N427" s="37" t="s">
        <v>2371</v>
      </c>
      <c r="O427" s="34">
        <v>964</v>
      </c>
      <c r="P427" s="33"/>
    </row>
    <row r="428" spans="1:16" s="36" customFormat="1" x14ac:dyDescent="0.35">
      <c r="A428" s="33" t="s">
        <v>1309</v>
      </c>
      <c r="B428" s="33" t="s">
        <v>1310</v>
      </c>
      <c r="C428" s="34">
        <v>1</v>
      </c>
      <c r="D428" s="33" t="s">
        <v>2368</v>
      </c>
      <c r="E428" s="33" t="s">
        <v>2369</v>
      </c>
      <c r="F428" s="34">
        <v>4.3080496000000004</v>
      </c>
      <c r="G428" s="34">
        <v>52.056664339999998</v>
      </c>
      <c r="H428" s="34">
        <v>30</v>
      </c>
      <c r="I428" s="33" t="s">
        <v>116</v>
      </c>
      <c r="J428" s="34">
        <v>16051</v>
      </c>
      <c r="K428" s="34">
        <v>50.7</v>
      </c>
      <c r="L428" s="33" t="s">
        <v>2380</v>
      </c>
      <c r="M428" s="33">
        <v>2</v>
      </c>
      <c r="N428" s="35" t="s">
        <v>2377</v>
      </c>
      <c r="O428" s="35">
        <v>958</v>
      </c>
      <c r="P428" s="35">
        <v>973</v>
      </c>
    </row>
    <row r="429" spans="1:16" s="36" customFormat="1" x14ac:dyDescent="0.35">
      <c r="A429" s="33" t="s">
        <v>1309</v>
      </c>
      <c r="B429" s="33" t="s">
        <v>1310</v>
      </c>
      <c r="C429" s="34">
        <v>2</v>
      </c>
      <c r="D429" s="33" t="s">
        <v>2368</v>
      </c>
      <c r="E429" s="33" t="s">
        <v>2369</v>
      </c>
      <c r="F429" s="34">
        <v>4.3080496000000004</v>
      </c>
      <c r="G429" s="34">
        <v>52.056664339999998</v>
      </c>
      <c r="H429" s="35">
        <v>150</v>
      </c>
      <c r="I429" s="33" t="s">
        <v>116</v>
      </c>
      <c r="J429" s="34">
        <v>16051</v>
      </c>
      <c r="K429" s="34">
        <v>50.7</v>
      </c>
      <c r="L429" s="33" t="s">
        <v>2380</v>
      </c>
      <c r="M429" s="33"/>
      <c r="N429" s="35" t="s">
        <v>2377</v>
      </c>
      <c r="O429" s="35">
        <v>958</v>
      </c>
      <c r="P429" s="35">
        <v>973</v>
      </c>
    </row>
    <row r="430" spans="1:16" s="36" customFormat="1" x14ac:dyDescent="0.35">
      <c r="A430" s="33" t="s">
        <v>1321</v>
      </c>
      <c r="B430" s="33" t="s">
        <v>1322</v>
      </c>
      <c r="C430" s="34">
        <v>1</v>
      </c>
      <c r="D430" s="33" t="s">
        <v>2381</v>
      </c>
      <c r="E430" s="33" t="s">
        <v>2369</v>
      </c>
      <c r="F430" s="34">
        <v>4.3608060000000002</v>
      </c>
      <c r="G430" s="34">
        <v>51.998646999999998</v>
      </c>
      <c r="H430" s="34">
        <v>160</v>
      </c>
      <c r="I430" s="33" t="s">
        <v>116</v>
      </c>
      <c r="J430" s="34">
        <v>16131</v>
      </c>
      <c r="K430" s="34">
        <v>16.600000000000001</v>
      </c>
      <c r="L430" s="33" t="s">
        <v>2380</v>
      </c>
      <c r="M430" s="33">
        <v>2</v>
      </c>
      <c r="N430" s="37" t="s">
        <v>2376</v>
      </c>
      <c r="O430" s="34">
        <v>955</v>
      </c>
      <c r="P430" s="33">
        <v>967</v>
      </c>
    </row>
    <row r="431" spans="1:16" s="36" customFormat="1" x14ac:dyDescent="0.35">
      <c r="A431" s="33" t="s">
        <v>1321</v>
      </c>
      <c r="B431" s="33" t="s">
        <v>1322</v>
      </c>
      <c r="C431" s="34">
        <v>1</v>
      </c>
      <c r="D431" s="33" t="s">
        <v>2381</v>
      </c>
      <c r="E431" s="33" t="s">
        <v>2369</v>
      </c>
      <c r="F431" s="34">
        <v>4.3608060000000002</v>
      </c>
      <c r="G431" s="34">
        <v>51.998646999999998</v>
      </c>
      <c r="H431" s="34">
        <v>160</v>
      </c>
      <c r="I431" s="33" t="s">
        <v>116</v>
      </c>
      <c r="J431" s="34">
        <v>16132</v>
      </c>
      <c r="K431" s="34">
        <v>16.600000000000001</v>
      </c>
      <c r="L431" s="33" t="s">
        <v>2380</v>
      </c>
      <c r="M431" s="33">
        <v>2</v>
      </c>
      <c r="N431" s="37" t="s">
        <v>2370</v>
      </c>
      <c r="O431" s="34">
        <v>960</v>
      </c>
      <c r="P431" s="33">
        <v>971</v>
      </c>
    </row>
    <row r="432" spans="1:16" s="36" customFormat="1" x14ac:dyDescent="0.35">
      <c r="A432" s="33" t="s">
        <v>1321</v>
      </c>
      <c r="B432" s="33" t="s">
        <v>1322</v>
      </c>
      <c r="C432" s="34">
        <v>2</v>
      </c>
      <c r="D432" s="33" t="s">
        <v>2381</v>
      </c>
      <c r="E432" s="33" t="s">
        <v>2369</v>
      </c>
      <c r="F432" s="34">
        <v>4.3608060000000002</v>
      </c>
      <c r="G432" s="34">
        <v>51.998646999999998</v>
      </c>
      <c r="H432" s="34">
        <v>335</v>
      </c>
      <c r="I432" s="33" t="s">
        <v>116</v>
      </c>
      <c r="J432" s="34">
        <v>16131</v>
      </c>
      <c r="K432" s="34">
        <v>17.600000000000001</v>
      </c>
      <c r="L432" s="33" t="s">
        <v>2380</v>
      </c>
      <c r="M432" s="33"/>
      <c r="N432" s="37" t="s">
        <v>2376</v>
      </c>
      <c r="O432" s="34">
        <v>955</v>
      </c>
      <c r="P432" s="33">
        <v>967</v>
      </c>
    </row>
    <row r="433" spans="1:16" s="36" customFormat="1" x14ac:dyDescent="0.35">
      <c r="A433" s="33" t="s">
        <v>1321</v>
      </c>
      <c r="B433" s="33" t="s">
        <v>1322</v>
      </c>
      <c r="C433" s="34">
        <v>2</v>
      </c>
      <c r="D433" s="33" t="s">
        <v>2381</v>
      </c>
      <c r="E433" s="33" t="s">
        <v>2369</v>
      </c>
      <c r="F433" s="34">
        <v>4.3608060000000002</v>
      </c>
      <c r="G433" s="34">
        <v>51.998646999999998</v>
      </c>
      <c r="H433" s="34">
        <v>335</v>
      </c>
      <c r="I433" s="33" t="s">
        <v>116</v>
      </c>
      <c r="J433" s="34">
        <v>16132</v>
      </c>
      <c r="K433" s="34">
        <v>16.600000000000001</v>
      </c>
      <c r="L433" s="33" t="s">
        <v>2380</v>
      </c>
      <c r="M433" s="33"/>
      <c r="N433" s="37" t="s">
        <v>2370</v>
      </c>
      <c r="O433" s="34">
        <v>960</v>
      </c>
      <c r="P433" s="33">
        <v>971</v>
      </c>
    </row>
    <row r="434" spans="1:16" s="36" customFormat="1" x14ac:dyDescent="0.35">
      <c r="A434" s="33" t="s">
        <v>1325</v>
      </c>
      <c r="B434" s="33" t="s">
        <v>1326</v>
      </c>
      <c r="C434" s="34">
        <v>1</v>
      </c>
      <c r="D434" s="33" t="s">
        <v>2378</v>
      </c>
      <c r="E434" s="33" t="s">
        <v>2369</v>
      </c>
      <c r="F434" s="34">
        <v>4.3223599999999998</v>
      </c>
      <c r="G434" s="34">
        <v>52.037230000000001</v>
      </c>
      <c r="H434" s="34">
        <v>0</v>
      </c>
      <c r="I434" s="33" t="s">
        <v>116</v>
      </c>
      <c r="J434" s="34">
        <v>17111</v>
      </c>
      <c r="K434" s="34">
        <v>5</v>
      </c>
      <c r="L434" s="33" t="s">
        <v>116</v>
      </c>
      <c r="M434" s="33">
        <v>2</v>
      </c>
      <c r="N434" s="37" t="s">
        <v>2375</v>
      </c>
      <c r="O434" s="34">
        <v>969</v>
      </c>
      <c r="P434" s="33">
        <v>956</v>
      </c>
    </row>
    <row r="435" spans="1:16" s="36" customFormat="1" x14ac:dyDescent="0.35">
      <c r="A435" s="33" t="s">
        <v>1325</v>
      </c>
      <c r="B435" s="33" t="s">
        <v>1326</v>
      </c>
      <c r="C435" s="34">
        <v>2</v>
      </c>
      <c r="D435" s="33" t="s">
        <v>2378</v>
      </c>
      <c r="E435" s="33" t="s">
        <v>2369</v>
      </c>
      <c r="F435" s="34">
        <v>4.3223599999999998</v>
      </c>
      <c r="G435" s="34">
        <v>52.037230000000001</v>
      </c>
      <c r="H435" s="34">
        <v>140</v>
      </c>
      <c r="I435" s="33" t="s">
        <v>116</v>
      </c>
      <c r="J435" s="34">
        <v>17111</v>
      </c>
      <c r="K435" s="34">
        <v>2.5</v>
      </c>
      <c r="L435" s="33" t="s">
        <v>116</v>
      </c>
      <c r="M435" s="33"/>
      <c r="N435" s="37" t="s">
        <v>2375</v>
      </c>
      <c r="O435" s="34">
        <v>969</v>
      </c>
      <c r="P435" s="33">
        <v>956</v>
      </c>
    </row>
    <row r="436" spans="1:16" s="36" customFormat="1" x14ac:dyDescent="0.35">
      <c r="A436" s="33" t="s">
        <v>1325</v>
      </c>
      <c r="B436" s="33" t="s">
        <v>1326</v>
      </c>
      <c r="C436" s="34">
        <v>3</v>
      </c>
      <c r="D436" s="33" t="s">
        <v>2378</v>
      </c>
      <c r="E436" s="33" t="s">
        <v>2369</v>
      </c>
      <c r="F436" s="34">
        <v>4.3223599999999998</v>
      </c>
      <c r="G436" s="34">
        <v>52.037230000000001</v>
      </c>
      <c r="H436" s="34">
        <v>325</v>
      </c>
      <c r="I436" s="33" t="s">
        <v>116</v>
      </c>
      <c r="J436" s="34">
        <v>17111</v>
      </c>
      <c r="K436" s="34">
        <v>4.5</v>
      </c>
      <c r="L436" s="33" t="s">
        <v>116</v>
      </c>
      <c r="M436" s="33"/>
      <c r="N436" s="37" t="s">
        <v>2375</v>
      </c>
      <c r="O436" s="34">
        <v>969</v>
      </c>
      <c r="P436" s="33">
        <v>956</v>
      </c>
    </row>
    <row r="437" spans="1:16" s="36" customFormat="1" x14ac:dyDescent="0.35">
      <c r="A437" s="33" t="s">
        <v>1331</v>
      </c>
      <c r="B437" s="33" t="s">
        <v>1332</v>
      </c>
      <c r="C437" s="34">
        <v>2</v>
      </c>
      <c r="D437" s="33" t="s">
        <v>2389</v>
      </c>
      <c r="E437" s="33" t="s">
        <v>2369</v>
      </c>
      <c r="F437" s="34">
        <v>4.462612</v>
      </c>
      <c r="G437" s="34">
        <v>51.941515000000003</v>
      </c>
      <c r="H437" s="34">
        <v>200</v>
      </c>
      <c r="I437" s="33" t="s">
        <v>116</v>
      </c>
      <c r="J437" s="34">
        <v>15031</v>
      </c>
      <c r="K437" s="34">
        <v>48.8</v>
      </c>
      <c r="L437" s="33" t="s">
        <v>2391</v>
      </c>
      <c r="M437" s="33"/>
      <c r="N437" s="37" t="s">
        <v>2370</v>
      </c>
      <c r="O437" s="34">
        <v>963</v>
      </c>
      <c r="P437" s="33"/>
    </row>
    <row r="438" spans="1:16" s="36" customFormat="1" x14ac:dyDescent="0.35">
      <c r="A438" s="33" t="s">
        <v>1331</v>
      </c>
      <c r="B438" s="33" t="s">
        <v>1332</v>
      </c>
      <c r="C438" s="34">
        <v>1</v>
      </c>
      <c r="D438" s="33" t="s">
        <v>2389</v>
      </c>
      <c r="E438" s="33" t="s">
        <v>2369</v>
      </c>
      <c r="F438" s="34">
        <v>4.462612</v>
      </c>
      <c r="G438" s="34">
        <v>51.941515000000003</v>
      </c>
      <c r="H438" s="34">
        <v>80</v>
      </c>
      <c r="I438" s="33" t="s">
        <v>116</v>
      </c>
      <c r="J438" s="34">
        <v>15031</v>
      </c>
      <c r="K438" s="34">
        <v>48.8</v>
      </c>
      <c r="L438" s="33" t="s">
        <v>2391</v>
      </c>
      <c r="M438" s="33">
        <v>1</v>
      </c>
      <c r="N438" s="37" t="s">
        <v>2370</v>
      </c>
      <c r="O438" s="34">
        <v>963</v>
      </c>
      <c r="P438" s="33"/>
    </row>
    <row r="439" spans="1:16" s="36" customFormat="1" x14ac:dyDescent="0.35">
      <c r="A439" s="33" t="s">
        <v>1337</v>
      </c>
      <c r="B439" s="33" t="s">
        <v>1338</v>
      </c>
      <c r="C439" s="34">
        <v>1</v>
      </c>
      <c r="D439" s="33" t="s">
        <v>2378</v>
      </c>
      <c r="E439" s="33" t="s">
        <v>2369</v>
      </c>
      <c r="F439" s="35">
        <v>4.4320510000000004</v>
      </c>
      <c r="G439" s="35">
        <v>51.919421</v>
      </c>
      <c r="H439" s="34">
        <v>60</v>
      </c>
      <c r="I439" s="33" t="s">
        <v>116</v>
      </c>
      <c r="J439" s="34">
        <v>15041</v>
      </c>
      <c r="K439" s="34">
        <v>35</v>
      </c>
      <c r="L439" s="33" t="s">
        <v>2380</v>
      </c>
      <c r="M439" s="33">
        <v>2</v>
      </c>
      <c r="N439" s="37" t="s">
        <v>2376</v>
      </c>
      <c r="O439" s="34">
        <v>972</v>
      </c>
      <c r="P439" s="33">
        <v>970</v>
      </c>
    </row>
    <row r="440" spans="1:16" s="36" customFormat="1" x14ac:dyDescent="0.35">
      <c r="A440" s="33" t="s">
        <v>1337</v>
      </c>
      <c r="B440" s="33" t="s">
        <v>1338</v>
      </c>
      <c r="C440" s="34">
        <v>2</v>
      </c>
      <c r="D440" s="33" t="s">
        <v>2378</v>
      </c>
      <c r="E440" s="33" t="s">
        <v>2369</v>
      </c>
      <c r="F440" s="35">
        <v>4.4320510000000004</v>
      </c>
      <c r="G440" s="35">
        <v>51.919421</v>
      </c>
      <c r="H440" s="34">
        <v>270</v>
      </c>
      <c r="I440" s="33" t="s">
        <v>116</v>
      </c>
      <c r="J440" s="34">
        <v>15041</v>
      </c>
      <c r="K440" s="34">
        <v>35</v>
      </c>
      <c r="L440" s="33" t="s">
        <v>2380</v>
      </c>
      <c r="M440" s="33"/>
      <c r="N440" s="37" t="s">
        <v>2376</v>
      </c>
      <c r="O440" s="34">
        <v>972</v>
      </c>
      <c r="P440" s="33">
        <v>970</v>
      </c>
    </row>
    <row r="441" spans="1:16" s="36" customFormat="1" x14ac:dyDescent="0.35">
      <c r="A441" s="33" t="s">
        <v>1343</v>
      </c>
      <c r="B441" s="33" t="s">
        <v>1344</v>
      </c>
      <c r="C441" s="34">
        <v>1</v>
      </c>
      <c r="D441" s="33" t="s">
        <v>2378</v>
      </c>
      <c r="E441" s="33" t="s">
        <v>2369</v>
      </c>
      <c r="F441" s="34">
        <v>4.408525</v>
      </c>
      <c r="G441" s="34">
        <v>51.923174000000003</v>
      </c>
      <c r="H441" s="34">
        <v>260</v>
      </c>
      <c r="I441" s="33" t="s">
        <v>116</v>
      </c>
      <c r="J441" s="34">
        <v>15091</v>
      </c>
      <c r="K441" s="34">
        <v>41.2</v>
      </c>
      <c r="L441" s="33" t="s">
        <v>116</v>
      </c>
      <c r="M441" s="33">
        <v>1</v>
      </c>
      <c r="N441" s="37" t="s">
        <v>2379</v>
      </c>
      <c r="O441" s="34">
        <v>960</v>
      </c>
      <c r="P441" s="33"/>
    </row>
    <row r="442" spans="1:16" s="36" customFormat="1" x14ac:dyDescent="0.35">
      <c r="A442" s="33" t="s">
        <v>1343</v>
      </c>
      <c r="B442" s="33" t="s">
        <v>1344</v>
      </c>
      <c r="C442" s="34">
        <v>2</v>
      </c>
      <c r="D442" s="33" t="s">
        <v>2378</v>
      </c>
      <c r="E442" s="33" t="s">
        <v>2369</v>
      </c>
      <c r="F442" s="34">
        <v>4.408525</v>
      </c>
      <c r="G442" s="34">
        <v>51.923174000000003</v>
      </c>
      <c r="H442" s="34">
        <v>335</v>
      </c>
      <c r="I442" s="33" t="s">
        <v>116</v>
      </c>
      <c r="J442" s="34">
        <v>15092</v>
      </c>
      <c r="K442" s="34">
        <v>41.2</v>
      </c>
      <c r="L442" s="33" t="s">
        <v>116</v>
      </c>
      <c r="M442" s="33">
        <v>1</v>
      </c>
      <c r="N442" s="37" t="s">
        <v>2373</v>
      </c>
      <c r="O442" s="34">
        <v>962</v>
      </c>
      <c r="P442" s="33"/>
    </row>
    <row r="443" spans="1:16" s="36" customFormat="1" x14ac:dyDescent="0.35">
      <c r="A443" s="33" t="s">
        <v>1350</v>
      </c>
      <c r="B443" s="33" t="s">
        <v>1351</v>
      </c>
      <c r="C443" s="34">
        <v>1</v>
      </c>
      <c r="D443" s="33" t="s">
        <v>2378</v>
      </c>
      <c r="E443" s="33" t="s">
        <v>2369</v>
      </c>
      <c r="F443" s="34">
        <v>4.3452440000000001</v>
      </c>
      <c r="G443" s="34">
        <v>51.900742000000001</v>
      </c>
      <c r="H443" s="34">
        <v>50</v>
      </c>
      <c r="I443" s="33" t="s">
        <v>116</v>
      </c>
      <c r="J443" s="34">
        <v>15101</v>
      </c>
      <c r="K443" s="34">
        <v>46</v>
      </c>
      <c r="L443" s="33" t="s">
        <v>116</v>
      </c>
      <c r="M443" s="33">
        <v>1</v>
      </c>
      <c r="N443" s="37" t="s">
        <v>2379</v>
      </c>
      <c r="O443" s="34">
        <v>957</v>
      </c>
      <c r="P443" s="33"/>
    </row>
    <row r="444" spans="1:16" s="36" customFormat="1" x14ac:dyDescent="0.35">
      <c r="A444" s="33" t="s">
        <v>1362</v>
      </c>
      <c r="B444" s="33" t="s">
        <v>1363</v>
      </c>
      <c r="C444" s="34">
        <v>1</v>
      </c>
      <c r="D444" s="33" t="s">
        <v>2368</v>
      </c>
      <c r="E444" s="33" t="s">
        <v>2369</v>
      </c>
      <c r="F444" s="34">
        <v>4.6897710000000004</v>
      </c>
      <c r="G444" s="34">
        <v>51.803109999999997</v>
      </c>
      <c r="H444" s="34">
        <v>90</v>
      </c>
      <c r="I444" s="33" t="s">
        <v>116</v>
      </c>
      <c r="J444" s="34">
        <v>15291</v>
      </c>
      <c r="K444" s="34">
        <v>30</v>
      </c>
      <c r="L444" s="33" t="s">
        <v>2380</v>
      </c>
      <c r="M444" s="33">
        <v>2</v>
      </c>
      <c r="N444" s="37" t="s">
        <v>2370</v>
      </c>
      <c r="O444" s="34">
        <v>959</v>
      </c>
      <c r="P444" s="33">
        <v>972</v>
      </c>
    </row>
    <row r="445" spans="1:16" s="36" customFormat="1" x14ac:dyDescent="0.35">
      <c r="A445" s="33" t="s">
        <v>1362</v>
      </c>
      <c r="B445" s="33" t="s">
        <v>1363</v>
      </c>
      <c r="C445" s="34">
        <v>2</v>
      </c>
      <c r="D445" s="33" t="s">
        <v>2368</v>
      </c>
      <c r="E445" s="33" t="s">
        <v>2369</v>
      </c>
      <c r="F445" s="34">
        <v>4.6897710000000004</v>
      </c>
      <c r="G445" s="34">
        <v>51.803109999999997</v>
      </c>
      <c r="H445" s="34">
        <v>240</v>
      </c>
      <c r="I445" s="33" t="s">
        <v>116</v>
      </c>
      <c r="J445" s="34">
        <v>15292</v>
      </c>
      <c r="K445" s="34">
        <v>30</v>
      </c>
      <c r="L445" s="33" t="s">
        <v>116</v>
      </c>
      <c r="M445" s="33">
        <v>1</v>
      </c>
      <c r="N445" s="37" t="s">
        <v>2371</v>
      </c>
      <c r="O445" s="34">
        <v>966</v>
      </c>
      <c r="P445" s="33"/>
    </row>
    <row r="446" spans="1:16" s="36" customFormat="1" x14ac:dyDescent="0.35">
      <c r="A446" s="33" t="s">
        <v>1362</v>
      </c>
      <c r="B446" s="33" t="s">
        <v>1363</v>
      </c>
      <c r="C446" s="34">
        <v>3</v>
      </c>
      <c r="D446" s="33" t="s">
        <v>2368</v>
      </c>
      <c r="E446" s="33" t="s">
        <v>2369</v>
      </c>
      <c r="F446" s="34">
        <v>4.6897710000000004</v>
      </c>
      <c r="G446" s="34">
        <v>51.803109999999997</v>
      </c>
      <c r="H446" s="34">
        <v>300</v>
      </c>
      <c r="I446" s="33" t="s">
        <v>116</v>
      </c>
      <c r="J446" s="34">
        <v>15291</v>
      </c>
      <c r="K446" s="34">
        <v>30</v>
      </c>
      <c r="L446" s="33" t="s">
        <v>2380</v>
      </c>
      <c r="M446" s="33"/>
      <c r="N446" s="37" t="s">
        <v>2370</v>
      </c>
      <c r="O446" s="34">
        <v>959</v>
      </c>
      <c r="P446" s="33">
        <v>972</v>
      </c>
    </row>
    <row r="447" spans="1:16" s="36" customFormat="1" x14ac:dyDescent="0.35">
      <c r="A447" s="33" t="s">
        <v>1368</v>
      </c>
      <c r="B447" s="33" t="s">
        <v>1369</v>
      </c>
      <c r="C447" s="34">
        <v>1</v>
      </c>
      <c r="D447" s="33" t="s">
        <v>2368</v>
      </c>
      <c r="E447" s="33" t="s">
        <v>2369</v>
      </c>
      <c r="F447" s="34">
        <v>4.6066310000000001</v>
      </c>
      <c r="G447" s="34">
        <v>51.826963999999997</v>
      </c>
      <c r="H447" s="34">
        <v>123</v>
      </c>
      <c r="I447" s="33" t="s">
        <v>116</v>
      </c>
      <c r="J447" s="34">
        <v>15301</v>
      </c>
      <c r="K447" s="34">
        <v>32.299999999999997</v>
      </c>
      <c r="L447" s="33" t="s">
        <v>116</v>
      </c>
      <c r="M447" s="33">
        <v>1</v>
      </c>
      <c r="N447" s="37" t="s">
        <v>2373</v>
      </c>
      <c r="O447" s="34">
        <v>961</v>
      </c>
      <c r="P447" s="33"/>
    </row>
    <row r="448" spans="1:16" s="36" customFormat="1" x14ac:dyDescent="0.35">
      <c r="A448" s="33" t="s">
        <v>1368</v>
      </c>
      <c r="B448" s="33" t="s">
        <v>1369</v>
      </c>
      <c r="C448" s="34">
        <v>2</v>
      </c>
      <c r="D448" s="33" t="s">
        <v>2368</v>
      </c>
      <c r="E448" s="33" t="s">
        <v>2369</v>
      </c>
      <c r="F448" s="34">
        <v>4.6066310000000001</v>
      </c>
      <c r="G448" s="34">
        <v>51.826963999999997</v>
      </c>
      <c r="H448" s="34">
        <v>305</v>
      </c>
      <c r="I448" s="33" t="s">
        <v>116</v>
      </c>
      <c r="J448" s="34">
        <v>15302</v>
      </c>
      <c r="K448" s="34">
        <v>32.299999999999997</v>
      </c>
      <c r="L448" s="33" t="s">
        <v>116</v>
      </c>
      <c r="M448" s="33">
        <v>2</v>
      </c>
      <c r="N448" s="37" t="s">
        <v>2373</v>
      </c>
      <c r="O448" s="34">
        <v>973</v>
      </c>
      <c r="P448" s="33">
        <v>964</v>
      </c>
    </row>
    <row r="449" spans="1:16" s="36" customFormat="1" x14ac:dyDescent="0.35">
      <c r="A449" s="33" t="s">
        <v>1374</v>
      </c>
      <c r="B449" s="33" t="s">
        <v>1375</v>
      </c>
      <c r="C449" s="34">
        <v>2</v>
      </c>
      <c r="D449" s="33" t="s">
        <v>2378</v>
      </c>
      <c r="E449" s="33" t="s">
        <v>2369</v>
      </c>
      <c r="F449" s="34">
        <v>4.5534660000000002</v>
      </c>
      <c r="G449" s="34">
        <v>51.854315999999997</v>
      </c>
      <c r="H449" s="34">
        <v>130</v>
      </c>
      <c r="I449" s="33" t="s">
        <v>116</v>
      </c>
      <c r="J449" s="34">
        <v>17131</v>
      </c>
      <c r="K449" s="34">
        <v>5</v>
      </c>
      <c r="L449" s="33" t="s">
        <v>2388</v>
      </c>
      <c r="M449" s="33">
        <v>2</v>
      </c>
      <c r="N449" s="37" t="s">
        <v>2375</v>
      </c>
      <c r="O449" s="34">
        <v>970</v>
      </c>
      <c r="P449" s="33">
        <v>955</v>
      </c>
    </row>
    <row r="450" spans="1:16" s="36" customFormat="1" x14ac:dyDescent="0.35">
      <c r="A450" s="33" t="s">
        <v>1374</v>
      </c>
      <c r="B450" s="33" t="s">
        <v>1375</v>
      </c>
      <c r="C450" s="34">
        <v>3</v>
      </c>
      <c r="D450" s="33" t="s">
        <v>2378</v>
      </c>
      <c r="E450" s="33" t="s">
        <v>2369</v>
      </c>
      <c r="F450" s="34">
        <v>4.5534660000000002</v>
      </c>
      <c r="G450" s="34">
        <v>51.854315999999997</v>
      </c>
      <c r="H450" s="34">
        <v>150</v>
      </c>
      <c r="I450" s="33" t="s">
        <v>116</v>
      </c>
      <c r="J450" s="34">
        <v>17131</v>
      </c>
      <c r="K450" s="34">
        <v>5</v>
      </c>
      <c r="L450" s="33" t="s">
        <v>2388</v>
      </c>
      <c r="M450" s="33"/>
      <c r="N450" s="37" t="s">
        <v>2375</v>
      </c>
      <c r="O450" s="34">
        <v>970</v>
      </c>
      <c r="P450" s="33">
        <v>955</v>
      </c>
    </row>
    <row r="451" spans="1:16" s="36" customFormat="1" x14ac:dyDescent="0.35">
      <c r="A451" s="33" t="s">
        <v>1374</v>
      </c>
      <c r="B451" s="33" t="s">
        <v>1375</v>
      </c>
      <c r="C451" s="34">
        <v>4</v>
      </c>
      <c r="D451" s="33" t="s">
        <v>2378</v>
      </c>
      <c r="E451" s="33" t="s">
        <v>2369</v>
      </c>
      <c r="F451" s="34">
        <v>4.5534660000000002</v>
      </c>
      <c r="G451" s="34">
        <v>51.854315999999997</v>
      </c>
      <c r="H451" s="34">
        <v>330</v>
      </c>
      <c r="I451" s="33" t="s">
        <v>116</v>
      </c>
      <c r="J451" s="34">
        <v>17131</v>
      </c>
      <c r="K451" s="34">
        <v>5</v>
      </c>
      <c r="L451" s="33" t="s">
        <v>2388</v>
      </c>
      <c r="M451" s="33"/>
      <c r="N451" s="37" t="s">
        <v>2375</v>
      </c>
      <c r="O451" s="34">
        <v>970</v>
      </c>
      <c r="P451" s="33">
        <v>955</v>
      </c>
    </row>
    <row r="452" spans="1:16" s="36" customFormat="1" x14ac:dyDescent="0.35">
      <c r="A452" s="33" t="s">
        <v>1374</v>
      </c>
      <c r="B452" s="33" t="s">
        <v>1375</v>
      </c>
      <c r="C452" s="34">
        <v>1</v>
      </c>
      <c r="D452" s="33" t="s">
        <v>2378</v>
      </c>
      <c r="E452" s="33" t="s">
        <v>2369</v>
      </c>
      <c r="F452" s="34">
        <v>4.5534660000000002</v>
      </c>
      <c r="G452" s="34">
        <v>51.854315999999997</v>
      </c>
      <c r="H452" s="34">
        <v>0</v>
      </c>
      <c r="I452" s="33" t="s">
        <v>116</v>
      </c>
      <c r="J452" s="34">
        <v>17131</v>
      </c>
      <c r="K452" s="34">
        <v>5</v>
      </c>
      <c r="L452" s="33" t="s">
        <v>2388</v>
      </c>
      <c r="M452" s="33"/>
      <c r="N452" s="37" t="s">
        <v>2375</v>
      </c>
      <c r="O452" s="34">
        <v>970</v>
      </c>
      <c r="P452" s="33">
        <v>955</v>
      </c>
    </row>
    <row r="453" spans="1:16" s="36" customFormat="1" x14ac:dyDescent="0.35">
      <c r="A453" s="33" t="s">
        <v>1380</v>
      </c>
      <c r="B453" s="33" t="s">
        <v>1381</v>
      </c>
      <c r="C453" s="34">
        <v>1</v>
      </c>
      <c r="D453" s="33" t="s">
        <v>2368</v>
      </c>
      <c r="E453" s="33" t="s">
        <v>2369</v>
      </c>
      <c r="F453" s="34">
        <v>5.1036570000000001</v>
      </c>
      <c r="G453" s="34">
        <v>51.901055999999997</v>
      </c>
      <c r="H453" s="34">
        <v>90</v>
      </c>
      <c r="I453" s="33" t="s">
        <v>116</v>
      </c>
      <c r="J453" s="34">
        <v>15211</v>
      </c>
      <c r="K453" s="34">
        <v>30</v>
      </c>
      <c r="L453" s="33" t="s">
        <v>2380</v>
      </c>
      <c r="M453" s="33">
        <v>1</v>
      </c>
      <c r="N453" s="37" t="s">
        <v>2377</v>
      </c>
      <c r="O453" s="34">
        <v>961</v>
      </c>
      <c r="P453" s="33"/>
    </row>
    <row r="454" spans="1:16" s="36" customFormat="1" x14ac:dyDescent="0.35">
      <c r="A454" s="33" t="s">
        <v>1380</v>
      </c>
      <c r="B454" s="33" t="s">
        <v>1381</v>
      </c>
      <c r="C454" s="34">
        <v>2</v>
      </c>
      <c r="D454" s="33" t="s">
        <v>2368</v>
      </c>
      <c r="E454" s="33" t="s">
        <v>2369</v>
      </c>
      <c r="F454" s="34">
        <v>5.1036570000000001</v>
      </c>
      <c r="G454" s="34">
        <v>51.901055999999997</v>
      </c>
      <c r="H454" s="34">
        <v>250</v>
      </c>
      <c r="I454" s="33" t="s">
        <v>116</v>
      </c>
      <c r="J454" s="34">
        <v>15211</v>
      </c>
      <c r="K454" s="34">
        <v>30</v>
      </c>
      <c r="L454" s="33" t="s">
        <v>2380</v>
      </c>
      <c r="M454" s="33"/>
      <c r="N454" s="37" t="s">
        <v>2377</v>
      </c>
      <c r="O454" s="34">
        <v>961</v>
      </c>
      <c r="P454" s="33"/>
    </row>
    <row r="455" spans="1:16" s="36" customFormat="1" x14ac:dyDescent="0.35">
      <c r="A455" s="33" t="s">
        <v>1386</v>
      </c>
      <c r="B455" s="33" t="s">
        <v>1387</v>
      </c>
      <c r="C455" s="34">
        <v>1</v>
      </c>
      <c r="D455" s="33" t="s">
        <v>2368</v>
      </c>
      <c r="E455" s="33" t="s">
        <v>2369</v>
      </c>
      <c r="F455" s="34">
        <v>4.98949</v>
      </c>
      <c r="G455" s="34">
        <v>51.871239000000003</v>
      </c>
      <c r="H455" s="34">
        <v>65</v>
      </c>
      <c r="I455" s="33" t="s">
        <v>116</v>
      </c>
      <c r="J455" s="34">
        <v>15221</v>
      </c>
      <c r="K455" s="34">
        <v>37</v>
      </c>
      <c r="L455" s="33" t="s">
        <v>2380</v>
      </c>
      <c r="M455" s="33">
        <v>1</v>
      </c>
      <c r="N455" s="37" t="s">
        <v>2372</v>
      </c>
      <c r="O455" s="34">
        <v>955</v>
      </c>
      <c r="P455" s="33"/>
    </row>
    <row r="456" spans="1:16" s="36" customFormat="1" x14ac:dyDescent="0.35">
      <c r="A456" s="33" t="s">
        <v>1386</v>
      </c>
      <c r="B456" s="33" t="s">
        <v>1387</v>
      </c>
      <c r="C456" s="34">
        <v>2</v>
      </c>
      <c r="D456" s="33" t="s">
        <v>2368</v>
      </c>
      <c r="E456" s="33" t="s">
        <v>2369</v>
      </c>
      <c r="F456" s="34">
        <v>4.98949</v>
      </c>
      <c r="G456" s="34">
        <v>51.871239000000003</v>
      </c>
      <c r="H456" s="34">
        <v>195</v>
      </c>
      <c r="I456" s="33" t="s">
        <v>116</v>
      </c>
      <c r="J456" s="34">
        <v>15221</v>
      </c>
      <c r="K456" s="34">
        <v>37</v>
      </c>
      <c r="L456" s="33" t="s">
        <v>2380</v>
      </c>
      <c r="M456" s="33"/>
      <c r="N456" s="37" t="s">
        <v>2372</v>
      </c>
      <c r="O456" s="34">
        <v>955</v>
      </c>
      <c r="P456" s="33"/>
    </row>
    <row r="457" spans="1:16" s="36" customFormat="1" x14ac:dyDescent="0.35">
      <c r="A457" s="33" t="s">
        <v>1391</v>
      </c>
      <c r="B457" s="33" t="s">
        <v>1392</v>
      </c>
      <c r="C457" s="34">
        <v>1</v>
      </c>
      <c r="D457" s="33" t="s">
        <v>2368</v>
      </c>
      <c r="E457" s="33" t="s">
        <v>2369</v>
      </c>
      <c r="F457" s="34">
        <v>4.9559395799999999</v>
      </c>
      <c r="G457" s="34">
        <v>51.834419580000002</v>
      </c>
      <c r="H457" s="34">
        <v>70</v>
      </c>
      <c r="I457" s="33" t="s">
        <v>116</v>
      </c>
      <c r="J457" s="34">
        <v>15231</v>
      </c>
      <c r="K457" s="34">
        <v>28.5</v>
      </c>
      <c r="L457" s="33" t="s">
        <v>116</v>
      </c>
      <c r="M457" s="33">
        <v>1</v>
      </c>
      <c r="N457" s="37" t="s">
        <v>2370</v>
      </c>
      <c r="O457" s="34">
        <v>966</v>
      </c>
      <c r="P457" s="33"/>
    </row>
    <row r="458" spans="1:16" s="36" customFormat="1" x14ac:dyDescent="0.35">
      <c r="A458" s="33" t="s">
        <v>1391</v>
      </c>
      <c r="B458" s="33" t="s">
        <v>1392</v>
      </c>
      <c r="C458" s="34">
        <v>2</v>
      </c>
      <c r="D458" s="33" t="s">
        <v>2368</v>
      </c>
      <c r="E458" s="33" t="s">
        <v>2369</v>
      </c>
      <c r="F458" s="34">
        <v>4.9559395799999999</v>
      </c>
      <c r="G458" s="34">
        <v>51.834419580000002</v>
      </c>
      <c r="H458" s="34">
        <v>270</v>
      </c>
      <c r="I458" s="33" t="s">
        <v>116</v>
      </c>
      <c r="J458" s="34">
        <v>15232</v>
      </c>
      <c r="K458" s="34">
        <v>28.5</v>
      </c>
      <c r="L458" s="33" t="s">
        <v>116</v>
      </c>
      <c r="M458" s="33">
        <v>1</v>
      </c>
      <c r="N458" s="37" t="s">
        <v>2372</v>
      </c>
      <c r="O458" s="34">
        <v>962</v>
      </c>
      <c r="P458" s="33"/>
    </row>
    <row r="459" spans="1:16" s="36" customFormat="1" x14ac:dyDescent="0.35">
      <c r="A459" s="33" t="s">
        <v>1398</v>
      </c>
      <c r="B459" s="33" t="s">
        <v>1399</v>
      </c>
      <c r="C459" s="34">
        <v>1</v>
      </c>
      <c r="D459" s="33" t="s">
        <v>2368</v>
      </c>
      <c r="E459" s="33" t="s">
        <v>2369</v>
      </c>
      <c r="F459" s="34">
        <v>4.8036339999999997</v>
      </c>
      <c r="G459" s="34">
        <v>51.831018</v>
      </c>
      <c r="H459" s="34">
        <v>80</v>
      </c>
      <c r="I459" s="33" t="s">
        <v>116</v>
      </c>
      <c r="J459" s="34">
        <v>15251</v>
      </c>
      <c r="K459" s="34">
        <v>50</v>
      </c>
      <c r="L459" s="33" t="s">
        <v>2380</v>
      </c>
      <c r="M459" s="33">
        <v>2</v>
      </c>
      <c r="N459" s="37" t="s">
        <v>2376</v>
      </c>
      <c r="O459" s="34">
        <v>964</v>
      </c>
      <c r="P459" s="33">
        <v>960</v>
      </c>
    </row>
    <row r="460" spans="1:16" s="36" customFormat="1" x14ac:dyDescent="0.35">
      <c r="A460" s="33" t="s">
        <v>1398</v>
      </c>
      <c r="B460" s="33" t="s">
        <v>1399</v>
      </c>
      <c r="C460" s="34">
        <v>2</v>
      </c>
      <c r="D460" s="33" t="s">
        <v>2368</v>
      </c>
      <c r="E460" s="33" t="s">
        <v>2369</v>
      </c>
      <c r="F460" s="34">
        <v>4.8036339999999997</v>
      </c>
      <c r="G460" s="34">
        <v>51.831018</v>
      </c>
      <c r="H460" s="34">
        <v>265</v>
      </c>
      <c r="I460" s="33" t="s">
        <v>116</v>
      </c>
      <c r="J460" s="34">
        <v>15251</v>
      </c>
      <c r="K460" s="34">
        <v>50</v>
      </c>
      <c r="L460" s="33" t="s">
        <v>2380</v>
      </c>
      <c r="M460" s="33"/>
      <c r="N460" s="37" t="s">
        <v>2376</v>
      </c>
      <c r="O460" s="34">
        <v>964</v>
      </c>
      <c r="P460" s="33">
        <v>960</v>
      </c>
    </row>
    <row r="461" spans="1:16" s="36" customFormat="1" x14ac:dyDescent="0.35">
      <c r="A461" s="33" t="s">
        <v>1405</v>
      </c>
      <c r="B461" s="33" t="s">
        <v>1406</v>
      </c>
      <c r="C461" s="34">
        <v>2</v>
      </c>
      <c r="D461" s="33" t="s">
        <v>2374</v>
      </c>
      <c r="E461" s="33" t="s">
        <v>2369</v>
      </c>
      <c r="F461" s="34">
        <v>4.7447929999999996</v>
      </c>
      <c r="G461" s="34">
        <v>51.815128000000001</v>
      </c>
      <c r="H461" s="34">
        <v>220</v>
      </c>
      <c r="I461" s="33" t="s">
        <v>116</v>
      </c>
      <c r="J461" s="34">
        <v>15262</v>
      </c>
      <c r="K461" s="34">
        <v>20</v>
      </c>
      <c r="L461" s="33" t="s">
        <v>2380</v>
      </c>
      <c r="M461" s="33"/>
      <c r="N461" s="37" t="s">
        <v>2379</v>
      </c>
      <c r="O461" s="34">
        <v>958</v>
      </c>
      <c r="P461" s="33"/>
    </row>
    <row r="462" spans="1:16" s="36" customFormat="1" x14ac:dyDescent="0.35">
      <c r="A462" s="33" t="s">
        <v>1405</v>
      </c>
      <c r="B462" s="33" t="s">
        <v>1406</v>
      </c>
      <c r="C462" s="34">
        <v>3</v>
      </c>
      <c r="D462" s="33" t="s">
        <v>2374</v>
      </c>
      <c r="E462" s="33" t="s">
        <v>2369</v>
      </c>
      <c r="F462" s="34">
        <v>4.7447929999999996</v>
      </c>
      <c r="G462" s="34">
        <v>51.815128000000001</v>
      </c>
      <c r="H462" s="34">
        <v>270</v>
      </c>
      <c r="I462" s="33" t="s">
        <v>116</v>
      </c>
      <c r="J462" s="34">
        <v>15262</v>
      </c>
      <c r="K462" s="34">
        <v>20</v>
      </c>
      <c r="L462" s="33" t="s">
        <v>2380</v>
      </c>
      <c r="M462" s="33">
        <v>1</v>
      </c>
      <c r="N462" s="37" t="s">
        <v>2379</v>
      </c>
      <c r="O462" s="34">
        <v>958</v>
      </c>
      <c r="P462" s="33"/>
    </row>
    <row r="463" spans="1:16" s="36" customFormat="1" x14ac:dyDescent="0.35">
      <c r="A463" s="33" t="s">
        <v>1405</v>
      </c>
      <c r="B463" s="33" t="s">
        <v>1406</v>
      </c>
      <c r="C463" s="34">
        <v>1</v>
      </c>
      <c r="D463" s="33" t="s">
        <v>2374</v>
      </c>
      <c r="E463" s="33" t="s">
        <v>2369</v>
      </c>
      <c r="F463" s="34">
        <v>4.7447929999999996</v>
      </c>
      <c r="G463" s="34">
        <v>51.815128000000001</v>
      </c>
      <c r="H463" s="34">
        <v>20</v>
      </c>
      <c r="I463" s="33" t="s">
        <v>116</v>
      </c>
      <c r="J463" s="34">
        <v>15261</v>
      </c>
      <c r="K463" s="34">
        <v>20</v>
      </c>
      <c r="L463" s="33" t="s">
        <v>116</v>
      </c>
      <c r="M463" s="33">
        <v>1</v>
      </c>
      <c r="N463" s="37" t="s">
        <v>2379</v>
      </c>
      <c r="O463" s="34">
        <v>970</v>
      </c>
      <c r="P463" s="33"/>
    </row>
    <row r="464" spans="1:16" s="36" customFormat="1" x14ac:dyDescent="0.35">
      <c r="A464" s="33" t="s">
        <v>1411</v>
      </c>
      <c r="B464" s="33" t="s">
        <v>1412</v>
      </c>
      <c r="C464" s="34">
        <v>2</v>
      </c>
      <c r="D464" s="33" t="s">
        <v>2368</v>
      </c>
      <c r="E464" s="33" t="s">
        <v>2369</v>
      </c>
      <c r="F464" s="34">
        <v>5.1814470000000004</v>
      </c>
      <c r="G464" s="34">
        <v>51.911664999999999</v>
      </c>
      <c r="H464" s="35">
        <v>215</v>
      </c>
      <c r="I464" s="33" t="s">
        <v>116</v>
      </c>
      <c r="J464" s="34">
        <v>15332</v>
      </c>
      <c r="K464" s="34">
        <v>43</v>
      </c>
      <c r="L464" s="33" t="s">
        <v>116</v>
      </c>
      <c r="M464" s="33">
        <v>1</v>
      </c>
      <c r="N464" s="37" t="s">
        <v>2375</v>
      </c>
      <c r="O464" s="34">
        <v>958</v>
      </c>
      <c r="P464" s="33"/>
    </row>
    <row r="465" spans="1:16" s="36" customFormat="1" x14ac:dyDescent="0.35">
      <c r="A465" s="33" t="s">
        <v>1411</v>
      </c>
      <c r="B465" s="33" t="s">
        <v>1412</v>
      </c>
      <c r="C465" s="34">
        <v>1</v>
      </c>
      <c r="D465" s="33" t="s">
        <v>2368</v>
      </c>
      <c r="E465" s="33" t="s">
        <v>2369</v>
      </c>
      <c r="F465" s="34">
        <v>5.1814470000000004</v>
      </c>
      <c r="G465" s="34">
        <v>51.911664999999999</v>
      </c>
      <c r="H465" s="34">
        <v>115</v>
      </c>
      <c r="I465" s="33" t="s">
        <v>116</v>
      </c>
      <c r="J465" s="34">
        <v>15331</v>
      </c>
      <c r="K465" s="34">
        <v>43</v>
      </c>
      <c r="L465" s="33" t="s">
        <v>116</v>
      </c>
      <c r="M465" s="33">
        <v>1</v>
      </c>
      <c r="N465" s="37" t="s">
        <v>2371</v>
      </c>
      <c r="O465" s="34">
        <v>963</v>
      </c>
      <c r="P465" s="33"/>
    </row>
    <row r="466" spans="1:16" s="36" customFormat="1" x14ac:dyDescent="0.35">
      <c r="A466" s="33" t="s">
        <v>1417</v>
      </c>
      <c r="B466" s="33" t="s">
        <v>1418</v>
      </c>
      <c r="C466" s="34">
        <v>1</v>
      </c>
      <c r="D466" s="33" t="s">
        <v>2378</v>
      </c>
      <c r="E466" s="33" t="s">
        <v>2369</v>
      </c>
      <c r="F466" s="34">
        <v>4.5506880000000001</v>
      </c>
      <c r="G466" s="34">
        <v>51.952091000000003</v>
      </c>
      <c r="H466" s="34">
        <v>85</v>
      </c>
      <c r="I466" s="33" t="s">
        <v>116</v>
      </c>
      <c r="J466" s="34">
        <v>15071</v>
      </c>
      <c r="K466" s="34">
        <v>35.200000000000003</v>
      </c>
      <c r="L466" s="33" t="s">
        <v>2380</v>
      </c>
      <c r="M466" s="33">
        <v>1</v>
      </c>
      <c r="N466" s="37" t="s">
        <v>2371</v>
      </c>
      <c r="O466" s="34">
        <v>955</v>
      </c>
      <c r="P466" s="33"/>
    </row>
    <row r="467" spans="1:16" s="36" customFormat="1" x14ac:dyDescent="0.35">
      <c r="A467" s="33" t="s">
        <v>1417</v>
      </c>
      <c r="B467" s="33" t="s">
        <v>1418</v>
      </c>
      <c r="C467" s="34">
        <v>2</v>
      </c>
      <c r="D467" s="33" t="s">
        <v>2378</v>
      </c>
      <c r="E467" s="33" t="s">
        <v>2369</v>
      </c>
      <c r="F467" s="34">
        <v>4.5506880000000001</v>
      </c>
      <c r="G467" s="34">
        <v>51.952091000000003</v>
      </c>
      <c r="H467" s="34">
        <v>255</v>
      </c>
      <c r="I467" s="33" t="s">
        <v>116</v>
      </c>
      <c r="J467" s="34">
        <v>15071</v>
      </c>
      <c r="K467" s="34">
        <v>34.4</v>
      </c>
      <c r="L467" s="33" t="s">
        <v>2380</v>
      </c>
      <c r="M467" s="33"/>
      <c r="N467" s="37" t="s">
        <v>2371</v>
      </c>
      <c r="O467" s="34">
        <v>955</v>
      </c>
      <c r="P467" s="33"/>
    </row>
    <row r="468" spans="1:16" s="36" customFormat="1" x14ac:dyDescent="0.35">
      <c r="A468" s="33" t="s">
        <v>1423</v>
      </c>
      <c r="B468" s="33" t="s">
        <v>1425</v>
      </c>
      <c r="C468" s="34">
        <v>1</v>
      </c>
      <c r="D468" s="33" t="s">
        <v>2368</v>
      </c>
      <c r="E468" s="33" t="s">
        <v>2369</v>
      </c>
      <c r="F468" s="34">
        <v>4.6150270000000004</v>
      </c>
      <c r="G468" s="34">
        <v>51.962850000000003</v>
      </c>
      <c r="H468" s="34">
        <v>40</v>
      </c>
      <c r="I468" s="33" t="s">
        <v>116</v>
      </c>
      <c r="J468" s="34">
        <v>15321</v>
      </c>
      <c r="K468" s="34">
        <v>38</v>
      </c>
      <c r="L468" s="33" t="s">
        <v>116</v>
      </c>
      <c r="M468" s="33">
        <v>1</v>
      </c>
      <c r="N468" s="37" t="s">
        <v>2371</v>
      </c>
      <c r="O468" s="34">
        <v>964</v>
      </c>
      <c r="P468" s="33"/>
    </row>
    <row r="469" spans="1:16" s="36" customFormat="1" x14ac:dyDescent="0.35">
      <c r="A469" s="33" t="s">
        <v>1423</v>
      </c>
      <c r="B469" s="33" t="s">
        <v>1425</v>
      </c>
      <c r="C469" s="34">
        <v>2</v>
      </c>
      <c r="D469" s="33" t="s">
        <v>2368</v>
      </c>
      <c r="E469" s="33" t="s">
        <v>2369</v>
      </c>
      <c r="F469" s="34">
        <v>4.6150270000000004</v>
      </c>
      <c r="G469" s="34">
        <v>51.962850000000003</v>
      </c>
      <c r="H469" s="34">
        <v>235</v>
      </c>
      <c r="I469" s="33" t="s">
        <v>116</v>
      </c>
      <c r="J469" s="34">
        <v>15322</v>
      </c>
      <c r="K469" s="34">
        <v>38</v>
      </c>
      <c r="L469" s="33" t="s">
        <v>116</v>
      </c>
      <c r="M469" s="33">
        <v>1</v>
      </c>
      <c r="N469" s="37" t="s">
        <v>2371</v>
      </c>
      <c r="O469" s="34">
        <v>962</v>
      </c>
      <c r="P469" s="33"/>
    </row>
    <row r="470" spans="1:16" s="36" customFormat="1" x14ac:dyDescent="0.35">
      <c r="A470" s="33" t="s">
        <v>1431</v>
      </c>
      <c r="B470" s="33" t="s">
        <v>1432</v>
      </c>
      <c r="C470" s="34">
        <v>1</v>
      </c>
      <c r="D470" s="33" t="s">
        <v>2368</v>
      </c>
      <c r="E470" s="33" t="s">
        <v>2369</v>
      </c>
      <c r="F470" s="34">
        <v>4.6521369999999997</v>
      </c>
      <c r="G470" s="34">
        <v>51.999712000000002</v>
      </c>
      <c r="H470" s="34">
        <v>45</v>
      </c>
      <c r="I470" s="33" t="s">
        <v>116</v>
      </c>
      <c r="J470" s="34">
        <v>17011</v>
      </c>
      <c r="K470" s="34">
        <v>21.9</v>
      </c>
      <c r="L470" s="33" t="s">
        <v>2380</v>
      </c>
      <c r="M470" s="33">
        <v>1</v>
      </c>
      <c r="N470" s="37" t="s">
        <v>2373</v>
      </c>
      <c r="O470" s="34">
        <v>967</v>
      </c>
      <c r="P470" s="33"/>
    </row>
    <row r="471" spans="1:16" s="36" customFormat="1" x14ac:dyDescent="0.35">
      <c r="A471" s="33" t="s">
        <v>1431</v>
      </c>
      <c r="B471" s="33" t="s">
        <v>1432</v>
      </c>
      <c r="C471" s="34">
        <v>2</v>
      </c>
      <c r="D471" s="33" t="s">
        <v>2368</v>
      </c>
      <c r="E471" s="33" t="s">
        <v>2369</v>
      </c>
      <c r="F471" s="34">
        <v>4.6521369999999997</v>
      </c>
      <c r="G471" s="34">
        <v>51.999712000000002</v>
      </c>
      <c r="H471" s="34">
        <v>210</v>
      </c>
      <c r="I471" s="33" t="s">
        <v>116</v>
      </c>
      <c r="J471" s="34">
        <v>17011</v>
      </c>
      <c r="K471" s="34">
        <v>21.9</v>
      </c>
      <c r="L471" s="33" t="s">
        <v>2380</v>
      </c>
      <c r="M471" s="33"/>
      <c r="N471" s="37" t="s">
        <v>2373</v>
      </c>
      <c r="O471" s="34">
        <v>967</v>
      </c>
      <c r="P471" s="33"/>
    </row>
    <row r="472" spans="1:16" s="36" customFormat="1" x14ac:dyDescent="0.35">
      <c r="A472" s="33" t="s">
        <v>1431</v>
      </c>
      <c r="B472" s="33" t="s">
        <v>1432</v>
      </c>
      <c r="C472" s="34">
        <v>3</v>
      </c>
      <c r="D472" s="33" t="s">
        <v>2368</v>
      </c>
      <c r="E472" s="33" t="s">
        <v>2369</v>
      </c>
      <c r="F472" s="34">
        <v>4.6521369999999997</v>
      </c>
      <c r="G472" s="34">
        <v>51.999712000000002</v>
      </c>
      <c r="H472" s="34">
        <v>350</v>
      </c>
      <c r="I472" s="33" t="s">
        <v>116</v>
      </c>
      <c r="J472" s="34">
        <v>17012</v>
      </c>
      <c r="K472" s="34">
        <v>21.9</v>
      </c>
      <c r="L472" s="33" t="s">
        <v>116</v>
      </c>
      <c r="M472" s="33">
        <v>1</v>
      </c>
      <c r="N472" s="37" t="s">
        <v>2372</v>
      </c>
      <c r="O472" s="34">
        <v>970</v>
      </c>
      <c r="P472" s="33"/>
    </row>
    <row r="473" spans="1:16" s="36" customFormat="1" x14ac:dyDescent="0.35">
      <c r="A473" s="33" t="s">
        <v>1437</v>
      </c>
      <c r="B473" s="33" t="s">
        <v>1438</v>
      </c>
      <c r="C473" s="34">
        <v>2</v>
      </c>
      <c r="D473" s="33" t="s">
        <v>2389</v>
      </c>
      <c r="E473" s="33" t="s">
        <v>2369</v>
      </c>
      <c r="F473" s="34">
        <v>4.4766630000000003</v>
      </c>
      <c r="G473" s="34">
        <v>52.048845999999998</v>
      </c>
      <c r="H473" s="34">
        <v>275</v>
      </c>
      <c r="I473" s="33" t="s">
        <v>116</v>
      </c>
      <c r="J473" s="34">
        <v>15012</v>
      </c>
      <c r="K473" s="34">
        <v>54.5</v>
      </c>
      <c r="L473" s="33" t="s">
        <v>116</v>
      </c>
      <c r="M473" s="33">
        <v>1</v>
      </c>
      <c r="N473" s="37" t="s">
        <v>2375</v>
      </c>
      <c r="O473" s="34">
        <v>964</v>
      </c>
      <c r="P473" s="33"/>
    </row>
    <row r="474" spans="1:16" s="36" customFormat="1" x14ac:dyDescent="0.35">
      <c r="A474" s="33" t="s">
        <v>1437</v>
      </c>
      <c r="B474" s="33" t="s">
        <v>1438</v>
      </c>
      <c r="C474" s="34">
        <v>1</v>
      </c>
      <c r="D474" s="33" t="s">
        <v>2389</v>
      </c>
      <c r="E474" s="33" t="s">
        <v>2369</v>
      </c>
      <c r="F474" s="34">
        <v>4.4766630000000003</v>
      </c>
      <c r="G474" s="34">
        <v>52.048845999999998</v>
      </c>
      <c r="H474" s="34">
        <v>100</v>
      </c>
      <c r="I474" s="33" t="s">
        <v>116</v>
      </c>
      <c r="J474" s="34">
        <v>15011</v>
      </c>
      <c r="K474" s="34">
        <v>54.5</v>
      </c>
      <c r="L474" s="33" t="s">
        <v>116</v>
      </c>
      <c r="M474" s="33">
        <v>1</v>
      </c>
      <c r="N474" s="37" t="s">
        <v>2375</v>
      </c>
      <c r="O474" s="34">
        <v>955</v>
      </c>
      <c r="P474" s="33"/>
    </row>
    <row r="475" spans="1:16" s="36" customFormat="1" x14ac:dyDescent="0.35">
      <c r="A475" s="33" t="s">
        <v>1444</v>
      </c>
      <c r="B475" s="33" t="s">
        <v>1445</v>
      </c>
      <c r="C475" s="34">
        <v>2</v>
      </c>
      <c r="D475" s="33" t="s">
        <v>2368</v>
      </c>
      <c r="E475" s="33" t="s">
        <v>2369</v>
      </c>
      <c r="F475" s="34">
        <v>4.495215</v>
      </c>
      <c r="G475" s="34">
        <v>52.175790999999997</v>
      </c>
      <c r="H475" s="34">
        <v>350</v>
      </c>
      <c r="I475" s="33" t="s">
        <v>116</v>
      </c>
      <c r="J475" s="34">
        <v>16022</v>
      </c>
      <c r="K475" s="34">
        <v>26.4</v>
      </c>
      <c r="L475" s="33" t="s">
        <v>116</v>
      </c>
      <c r="M475" s="33">
        <v>1</v>
      </c>
      <c r="N475" s="37" t="s">
        <v>2376</v>
      </c>
      <c r="O475" s="34">
        <v>959</v>
      </c>
      <c r="P475" s="33"/>
    </row>
    <row r="476" spans="1:16" s="36" customFormat="1" x14ac:dyDescent="0.35">
      <c r="A476" s="33" t="s">
        <v>1444</v>
      </c>
      <c r="B476" s="33" t="s">
        <v>1445</v>
      </c>
      <c r="C476" s="34">
        <v>1</v>
      </c>
      <c r="D476" s="33" t="s">
        <v>2368</v>
      </c>
      <c r="E476" s="33" t="s">
        <v>2369</v>
      </c>
      <c r="F476" s="34">
        <v>4.495215</v>
      </c>
      <c r="G476" s="34">
        <v>52.175790999999997</v>
      </c>
      <c r="H476" s="34">
        <v>220</v>
      </c>
      <c r="I476" s="33" t="s">
        <v>116</v>
      </c>
      <c r="J476" s="34">
        <v>16021</v>
      </c>
      <c r="K476" s="34">
        <v>26.4</v>
      </c>
      <c r="L476" s="33" t="s">
        <v>116</v>
      </c>
      <c r="M476" s="33">
        <v>2</v>
      </c>
      <c r="N476" s="37" t="s">
        <v>2372</v>
      </c>
      <c r="O476" s="34">
        <v>965</v>
      </c>
      <c r="P476" s="33">
        <v>970</v>
      </c>
    </row>
    <row r="477" spans="1:16" s="36" customFormat="1" x14ac:dyDescent="0.35">
      <c r="A477" s="33" t="s">
        <v>1450</v>
      </c>
      <c r="B477" s="33" t="s">
        <v>1451</v>
      </c>
      <c r="C477" s="34">
        <v>1</v>
      </c>
      <c r="D477" s="33" t="s">
        <v>2381</v>
      </c>
      <c r="E477" s="33" t="s">
        <v>2369</v>
      </c>
      <c r="F477" s="34">
        <v>4.4724050000000002</v>
      </c>
      <c r="G477" s="34">
        <v>51.926301000000002</v>
      </c>
      <c r="H477" s="34">
        <v>230</v>
      </c>
      <c r="I477" s="33" t="s">
        <v>116</v>
      </c>
      <c r="J477" s="34">
        <v>17091</v>
      </c>
      <c r="K477" s="34">
        <v>13.6</v>
      </c>
      <c r="L477" s="33" t="s">
        <v>116</v>
      </c>
      <c r="M477" s="33">
        <v>4</v>
      </c>
      <c r="N477" s="37" t="s">
        <v>2373</v>
      </c>
      <c r="O477" s="34">
        <v>965</v>
      </c>
      <c r="P477" s="33" t="s">
        <v>2402</v>
      </c>
    </row>
    <row r="478" spans="1:16" s="36" customFormat="1" x14ac:dyDescent="0.35">
      <c r="A478" s="33" t="s">
        <v>1456</v>
      </c>
      <c r="B478" s="33" t="s">
        <v>1457</v>
      </c>
      <c r="C478" s="34">
        <v>1</v>
      </c>
      <c r="D478" s="33" t="s">
        <v>2374</v>
      </c>
      <c r="E478" s="33" t="s">
        <v>2369</v>
      </c>
      <c r="F478" s="34">
        <v>4.4808159999999999</v>
      </c>
      <c r="G478" s="34">
        <v>51.925556999999998</v>
      </c>
      <c r="H478" s="34">
        <v>265</v>
      </c>
      <c r="I478" s="33" t="s">
        <v>116</v>
      </c>
      <c r="J478" s="34">
        <v>17101</v>
      </c>
      <c r="K478" s="34">
        <v>10.1</v>
      </c>
      <c r="L478" s="33" t="s">
        <v>116</v>
      </c>
      <c r="M478" s="33">
        <v>2</v>
      </c>
      <c r="N478" s="37" t="s">
        <v>2375</v>
      </c>
      <c r="O478" s="34">
        <v>961</v>
      </c>
      <c r="P478" s="33">
        <v>959</v>
      </c>
    </row>
    <row r="479" spans="1:16" s="36" customFormat="1" x14ac:dyDescent="0.35">
      <c r="A479" s="33" t="s">
        <v>1461</v>
      </c>
      <c r="B479" s="33" t="s">
        <v>1462</v>
      </c>
      <c r="C479" s="34">
        <v>1</v>
      </c>
      <c r="D479" s="33" t="s">
        <v>2378</v>
      </c>
      <c r="E479" s="33" t="s">
        <v>2369</v>
      </c>
      <c r="F479" s="34">
        <v>4.5073499999999997</v>
      </c>
      <c r="G479" s="34">
        <v>51.907260000000001</v>
      </c>
      <c r="H479" s="34">
        <v>147</v>
      </c>
      <c r="I479" s="33" t="s">
        <v>116</v>
      </c>
      <c r="J479" s="34">
        <v>17121</v>
      </c>
      <c r="K479" s="34">
        <v>5</v>
      </c>
      <c r="L479" s="33" t="s">
        <v>116</v>
      </c>
      <c r="M479" s="33">
        <v>2</v>
      </c>
      <c r="N479" s="37" t="s">
        <v>2370</v>
      </c>
      <c r="O479" s="34">
        <v>956</v>
      </c>
      <c r="P479" s="33">
        <v>971</v>
      </c>
    </row>
    <row r="480" spans="1:16" s="36" customFormat="1" x14ac:dyDescent="0.35">
      <c r="A480" s="33" t="s">
        <v>1466</v>
      </c>
      <c r="B480" s="33" t="s">
        <v>1467</v>
      </c>
      <c r="C480" s="34">
        <v>1</v>
      </c>
      <c r="D480" s="33" t="s">
        <v>2368</v>
      </c>
      <c r="E480" s="33" t="s">
        <v>2369</v>
      </c>
      <c r="F480" s="34">
        <v>4.6273900000000001</v>
      </c>
      <c r="G480" s="34">
        <v>52.077390000000001</v>
      </c>
      <c r="H480" s="34">
        <v>35</v>
      </c>
      <c r="I480" s="33" t="s">
        <v>116</v>
      </c>
      <c r="J480" s="34">
        <v>17031</v>
      </c>
      <c r="K480" s="34">
        <v>37</v>
      </c>
      <c r="L480" s="33" t="s">
        <v>2380</v>
      </c>
      <c r="M480" s="33">
        <v>1</v>
      </c>
      <c r="N480" s="37" t="s">
        <v>2371</v>
      </c>
      <c r="O480" s="34">
        <v>956</v>
      </c>
      <c r="P480" s="33"/>
    </row>
    <row r="481" spans="1:16" s="36" customFormat="1" x14ac:dyDescent="0.35">
      <c r="A481" s="33" t="s">
        <v>1466</v>
      </c>
      <c r="B481" s="33" t="s">
        <v>1467</v>
      </c>
      <c r="C481" s="34">
        <v>2</v>
      </c>
      <c r="D481" s="33" t="s">
        <v>2368</v>
      </c>
      <c r="E481" s="33" t="s">
        <v>2369</v>
      </c>
      <c r="F481" s="34">
        <v>4.6273900000000001</v>
      </c>
      <c r="G481" s="34">
        <v>52.077390000000001</v>
      </c>
      <c r="H481" s="34">
        <v>155</v>
      </c>
      <c r="I481" s="33" t="s">
        <v>116</v>
      </c>
      <c r="J481" s="34">
        <v>17031</v>
      </c>
      <c r="K481" s="34">
        <v>37</v>
      </c>
      <c r="L481" s="33" t="s">
        <v>2380</v>
      </c>
      <c r="M481" s="33"/>
      <c r="N481" s="37" t="s">
        <v>2371</v>
      </c>
      <c r="O481" s="34">
        <v>956</v>
      </c>
      <c r="P481" s="33"/>
    </row>
    <row r="482" spans="1:16" s="36" customFormat="1" x14ac:dyDescent="0.35">
      <c r="A482" s="33" t="s">
        <v>1472</v>
      </c>
      <c r="B482" s="33" t="s">
        <v>1473</v>
      </c>
      <c r="C482" s="34">
        <v>1</v>
      </c>
      <c r="D482" s="33" t="s">
        <v>2378</v>
      </c>
      <c r="E482" s="33" t="s">
        <v>2369</v>
      </c>
      <c r="F482" s="34">
        <v>4.6465810000000003</v>
      </c>
      <c r="G482" s="34">
        <v>52.137096</v>
      </c>
      <c r="H482" s="34">
        <v>130</v>
      </c>
      <c r="I482" s="33" t="s">
        <v>116</v>
      </c>
      <c r="J482" s="34">
        <v>17041</v>
      </c>
      <c r="K482" s="34">
        <v>59</v>
      </c>
      <c r="L482" s="33" t="s">
        <v>2380</v>
      </c>
      <c r="M482" s="33">
        <v>1</v>
      </c>
      <c r="N482" s="37" t="s">
        <v>2371</v>
      </c>
      <c r="O482" s="34">
        <v>968</v>
      </c>
      <c r="P482" s="33"/>
    </row>
    <row r="483" spans="1:16" s="36" customFormat="1" x14ac:dyDescent="0.35">
      <c r="A483" s="33" t="s">
        <v>1472</v>
      </c>
      <c r="B483" s="33" t="s">
        <v>1473</v>
      </c>
      <c r="C483" s="34">
        <v>2</v>
      </c>
      <c r="D483" s="33" t="s">
        <v>2378</v>
      </c>
      <c r="E483" s="33" t="s">
        <v>2369</v>
      </c>
      <c r="F483" s="34">
        <v>4.6465810000000003</v>
      </c>
      <c r="G483" s="34">
        <v>52.137096</v>
      </c>
      <c r="H483" s="34">
        <v>185</v>
      </c>
      <c r="I483" s="33" t="s">
        <v>116</v>
      </c>
      <c r="J483" s="34">
        <v>17041</v>
      </c>
      <c r="K483" s="34">
        <v>59</v>
      </c>
      <c r="L483" s="33" t="s">
        <v>2380</v>
      </c>
      <c r="M483" s="33"/>
      <c r="N483" s="37" t="s">
        <v>2371</v>
      </c>
      <c r="O483" s="34">
        <v>968</v>
      </c>
      <c r="P483" s="33"/>
    </row>
    <row r="484" spans="1:16" s="36" customFormat="1" x14ac:dyDescent="0.35">
      <c r="A484" s="33" t="s">
        <v>1472</v>
      </c>
      <c r="B484" s="33" t="s">
        <v>1473</v>
      </c>
      <c r="C484" s="34">
        <v>3</v>
      </c>
      <c r="D484" s="33" t="s">
        <v>2378</v>
      </c>
      <c r="E484" s="33" t="s">
        <v>2369</v>
      </c>
      <c r="F484" s="34">
        <v>4.6465810000000003</v>
      </c>
      <c r="G484" s="34">
        <v>52.137096</v>
      </c>
      <c r="H484" s="34">
        <v>260</v>
      </c>
      <c r="I484" s="33" t="s">
        <v>116</v>
      </c>
      <c r="J484" s="34">
        <v>17042</v>
      </c>
      <c r="K484" s="34">
        <v>59</v>
      </c>
      <c r="L484" s="33" t="s">
        <v>116</v>
      </c>
      <c r="M484" s="33">
        <v>1</v>
      </c>
      <c r="N484" s="37" t="s">
        <v>2375</v>
      </c>
      <c r="O484" s="34">
        <v>970</v>
      </c>
      <c r="P484" s="33"/>
    </row>
    <row r="485" spans="1:16" s="36" customFormat="1" x14ac:dyDescent="0.35">
      <c r="A485" s="33" t="s">
        <v>1479</v>
      </c>
      <c r="B485" s="33" t="s">
        <v>1480</v>
      </c>
      <c r="C485" s="34">
        <v>2</v>
      </c>
      <c r="D485" s="33" t="s">
        <v>2368</v>
      </c>
      <c r="E485" s="33" t="s">
        <v>2369</v>
      </c>
      <c r="F485" s="34">
        <v>4.52522</v>
      </c>
      <c r="G485" s="34">
        <v>51.876260000000002</v>
      </c>
      <c r="H485" s="34">
        <v>255</v>
      </c>
      <c r="I485" s="33" t="s">
        <v>116</v>
      </c>
      <c r="J485" s="34">
        <v>15062</v>
      </c>
      <c r="K485" s="34">
        <v>43.5</v>
      </c>
      <c r="L485" s="33" t="s">
        <v>116</v>
      </c>
      <c r="M485" s="33">
        <v>1</v>
      </c>
      <c r="N485" s="37" t="s">
        <v>2379</v>
      </c>
      <c r="O485" s="34">
        <v>969</v>
      </c>
      <c r="P485" s="33"/>
    </row>
    <row r="486" spans="1:16" s="36" customFormat="1" x14ac:dyDescent="0.35">
      <c r="A486" s="33" t="s">
        <v>1479</v>
      </c>
      <c r="B486" s="33" t="s">
        <v>1480</v>
      </c>
      <c r="C486" s="34">
        <v>3</v>
      </c>
      <c r="D486" s="33" t="s">
        <v>2368</v>
      </c>
      <c r="E486" s="33" t="s">
        <v>2369</v>
      </c>
      <c r="F486" s="34">
        <v>4.52522</v>
      </c>
      <c r="G486" s="34">
        <v>51.876260000000002</v>
      </c>
      <c r="H486" s="34">
        <v>345</v>
      </c>
      <c r="I486" s="33" t="s">
        <v>116</v>
      </c>
      <c r="J486" s="34">
        <v>15061</v>
      </c>
      <c r="K486" s="34">
        <v>45.5</v>
      </c>
      <c r="L486" s="33" t="s">
        <v>2380</v>
      </c>
      <c r="M486" s="33"/>
      <c r="N486" s="37" t="s">
        <v>2372</v>
      </c>
      <c r="O486" s="34">
        <v>960</v>
      </c>
      <c r="P486" s="33">
        <v>965</v>
      </c>
    </row>
    <row r="487" spans="1:16" s="36" customFormat="1" x14ac:dyDescent="0.35">
      <c r="A487" s="33" t="s">
        <v>1479</v>
      </c>
      <c r="B487" s="33" t="s">
        <v>1480</v>
      </c>
      <c r="C487" s="34">
        <v>1</v>
      </c>
      <c r="D487" s="33" t="s">
        <v>2368</v>
      </c>
      <c r="E487" s="33" t="s">
        <v>2369</v>
      </c>
      <c r="F487" s="34">
        <v>4.52522</v>
      </c>
      <c r="G487" s="34">
        <v>51.876260000000002</v>
      </c>
      <c r="H487" s="34">
        <v>130</v>
      </c>
      <c r="I487" s="33" t="s">
        <v>116</v>
      </c>
      <c r="J487" s="34">
        <v>15061</v>
      </c>
      <c r="K487" s="34">
        <v>45.5</v>
      </c>
      <c r="L487" s="33" t="s">
        <v>2380</v>
      </c>
      <c r="M487" s="33">
        <v>2</v>
      </c>
      <c r="N487" s="37" t="s">
        <v>2372</v>
      </c>
      <c r="O487" s="34">
        <v>960</v>
      </c>
      <c r="P487" s="33">
        <v>965</v>
      </c>
    </row>
    <row r="488" spans="1:16" s="36" customFormat="1" x14ac:dyDescent="0.35">
      <c r="A488" s="33" t="s">
        <v>1482</v>
      </c>
      <c r="B488" s="33" t="s">
        <v>1483</v>
      </c>
      <c r="C488" s="34">
        <v>2</v>
      </c>
      <c r="D488" s="33" t="s">
        <v>2368</v>
      </c>
      <c r="E488" s="33" t="s">
        <v>2369</v>
      </c>
      <c r="F488" s="34">
        <v>4.0385910000000003</v>
      </c>
      <c r="G488" s="34">
        <v>51.927280000000003</v>
      </c>
      <c r="H488" s="34">
        <v>340</v>
      </c>
      <c r="I488" s="33" t="s">
        <v>116</v>
      </c>
      <c r="J488" s="34">
        <v>15141</v>
      </c>
      <c r="K488" s="34">
        <v>18.899999999999999</v>
      </c>
      <c r="L488" s="33" t="s">
        <v>2380</v>
      </c>
      <c r="M488" s="33"/>
      <c r="N488" s="37" t="s">
        <v>2377</v>
      </c>
      <c r="O488" s="34">
        <v>970</v>
      </c>
      <c r="P488" s="33">
        <v>965</v>
      </c>
    </row>
    <row r="489" spans="1:16" s="36" customFormat="1" x14ac:dyDescent="0.35">
      <c r="A489" s="33" t="s">
        <v>1482</v>
      </c>
      <c r="B489" s="33" t="s">
        <v>1483</v>
      </c>
      <c r="C489" s="34">
        <v>1</v>
      </c>
      <c r="D489" s="33" t="s">
        <v>2368</v>
      </c>
      <c r="E489" s="33" t="s">
        <v>2369</v>
      </c>
      <c r="F489" s="34">
        <v>4.0385910000000003</v>
      </c>
      <c r="G489" s="34">
        <v>51.927280000000003</v>
      </c>
      <c r="H489" s="34">
        <v>75</v>
      </c>
      <c r="I489" s="33" t="s">
        <v>116</v>
      </c>
      <c r="J489" s="34">
        <v>15141</v>
      </c>
      <c r="K489" s="34">
        <v>18.899999999999999</v>
      </c>
      <c r="L489" s="33" t="s">
        <v>2380</v>
      </c>
      <c r="M489" s="33">
        <v>2</v>
      </c>
      <c r="N489" s="37" t="s">
        <v>2377</v>
      </c>
      <c r="O489" s="34">
        <v>970</v>
      </c>
      <c r="P489" s="33">
        <v>965</v>
      </c>
    </row>
    <row r="490" spans="1:16" s="36" customFormat="1" x14ac:dyDescent="0.35">
      <c r="A490" s="33" t="s">
        <v>1489</v>
      </c>
      <c r="B490" s="33" t="s">
        <v>1490</v>
      </c>
      <c r="C490" s="34">
        <v>1</v>
      </c>
      <c r="D490" s="33" t="s">
        <v>2368</v>
      </c>
      <c r="E490" s="33" t="s">
        <v>2369</v>
      </c>
      <c r="F490" s="34">
        <v>4.1433070000000001</v>
      </c>
      <c r="G490" s="34">
        <v>51.938538000000001</v>
      </c>
      <c r="H490" s="34">
        <v>125</v>
      </c>
      <c r="I490" s="33" t="s">
        <v>116</v>
      </c>
      <c r="J490" s="34">
        <v>15151</v>
      </c>
      <c r="K490" s="34">
        <v>26.4</v>
      </c>
      <c r="L490" s="33" t="s">
        <v>2380</v>
      </c>
      <c r="M490" s="33">
        <v>1</v>
      </c>
      <c r="N490" s="37" t="s">
        <v>2377</v>
      </c>
      <c r="O490" s="34">
        <v>955</v>
      </c>
      <c r="P490" s="33"/>
    </row>
    <row r="491" spans="1:16" s="36" customFormat="1" x14ac:dyDescent="0.35">
      <c r="A491" s="33" t="s">
        <v>1489</v>
      </c>
      <c r="B491" s="33" t="s">
        <v>1490</v>
      </c>
      <c r="C491" s="34">
        <v>2</v>
      </c>
      <c r="D491" s="33" t="s">
        <v>2368</v>
      </c>
      <c r="E491" s="33" t="s">
        <v>2369</v>
      </c>
      <c r="F491" s="34">
        <v>4.1433070000000001</v>
      </c>
      <c r="G491" s="34">
        <v>51.938538000000001</v>
      </c>
      <c r="H491" s="34">
        <v>265</v>
      </c>
      <c r="I491" s="33" t="s">
        <v>116</v>
      </c>
      <c r="J491" s="34">
        <v>15151</v>
      </c>
      <c r="K491" s="34">
        <v>26.4</v>
      </c>
      <c r="L491" s="33" t="s">
        <v>2380</v>
      </c>
      <c r="M491" s="33"/>
      <c r="N491" s="37" t="s">
        <v>2377</v>
      </c>
      <c r="O491" s="34">
        <v>955</v>
      </c>
      <c r="P491" s="33"/>
    </row>
    <row r="492" spans="1:16" s="36" customFormat="1" x14ac:dyDescent="0.35">
      <c r="A492" s="33" t="s">
        <v>1496</v>
      </c>
      <c r="B492" s="33" t="s">
        <v>1497</v>
      </c>
      <c r="C492" s="34">
        <v>2</v>
      </c>
      <c r="D492" s="33" t="s">
        <v>2378</v>
      </c>
      <c r="E492" s="33" t="s">
        <v>2369</v>
      </c>
      <c r="F492" s="34">
        <v>4.2279640000000001</v>
      </c>
      <c r="G492" s="34">
        <v>51.901694999999997</v>
      </c>
      <c r="H492" s="34">
        <v>300</v>
      </c>
      <c r="I492" s="33" t="s">
        <v>116</v>
      </c>
      <c r="J492" s="34">
        <v>15161</v>
      </c>
      <c r="K492" s="34">
        <v>64.900000000000006</v>
      </c>
      <c r="L492" s="33" t="s">
        <v>116</v>
      </c>
      <c r="M492" s="33">
        <v>1</v>
      </c>
      <c r="N492" s="37" t="s">
        <v>2376</v>
      </c>
      <c r="O492" s="34">
        <v>973</v>
      </c>
      <c r="P492" s="33"/>
    </row>
    <row r="493" spans="1:16" s="36" customFormat="1" x14ac:dyDescent="0.35">
      <c r="A493" s="33" t="s">
        <v>1503</v>
      </c>
      <c r="B493" s="33" t="s">
        <v>1504</v>
      </c>
      <c r="C493" s="34">
        <v>1</v>
      </c>
      <c r="D493" s="33" t="s">
        <v>2368</v>
      </c>
      <c r="E493" s="33" t="s">
        <v>2369</v>
      </c>
      <c r="F493" s="34">
        <v>4.2586659999999998</v>
      </c>
      <c r="G493" s="34">
        <v>51.895893000000001</v>
      </c>
      <c r="H493" s="34">
        <v>140</v>
      </c>
      <c r="I493" s="33" t="s">
        <v>116</v>
      </c>
      <c r="J493" s="34">
        <v>15171</v>
      </c>
      <c r="K493" s="34">
        <v>23</v>
      </c>
      <c r="L493" s="33" t="s">
        <v>2380</v>
      </c>
      <c r="M493" s="33">
        <v>1</v>
      </c>
      <c r="N493" s="37" t="s">
        <v>2370</v>
      </c>
      <c r="O493" s="34">
        <v>963</v>
      </c>
      <c r="P493" s="33"/>
    </row>
    <row r="494" spans="1:16" s="36" customFormat="1" x14ac:dyDescent="0.35">
      <c r="A494" s="33" t="s">
        <v>1503</v>
      </c>
      <c r="B494" s="33" t="s">
        <v>1504</v>
      </c>
      <c r="C494" s="34">
        <v>2</v>
      </c>
      <c r="D494" s="33" t="s">
        <v>2368</v>
      </c>
      <c r="E494" s="33" t="s">
        <v>2369</v>
      </c>
      <c r="F494" s="34">
        <v>4.2586659999999998</v>
      </c>
      <c r="G494" s="34">
        <v>51.895893000000001</v>
      </c>
      <c r="H494" s="34">
        <v>285</v>
      </c>
      <c r="I494" s="33" t="s">
        <v>116</v>
      </c>
      <c r="J494" s="34">
        <v>15171</v>
      </c>
      <c r="K494" s="34">
        <v>23</v>
      </c>
      <c r="L494" s="33" t="s">
        <v>2380</v>
      </c>
      <c r="M494" s="33"/>
      <c r="N494" s="37" t="s">
        <v>2370</v>
      </c>
      <c r="O494" s="34">
        <v>963</v>
      </c>
      <c r="P494" s="33"/>
    </row>
    <row r="495" spans="1:16" s="36" customFormat="1" x14ac:dyDescent="0.35">
      <c r="A495" s="33" t="s">
        <v>1510</v>
      </c>
      <c r="B495" s="33" t="s">
        <v>1511</v>
      </c>
      <c r="C495" s="34">
        <v>1</v>
      </c>
      <c r="D495" s="33" t="s">
        <v>2368</v>
      </c>
      <c r="E495" s="33" t="s">
        <v>2369</v>
      </c>
      <c r="F495" s="34">
        <v>4.28322</v>
      </c>
      <c r="G495" s="34">
        <v>51.868310000000001</v>
      </c>
      <c r="H495" s="34">
        <v>85</v>
      </c>
      <c r="I495" s="33" t="s">
        <v>116</v>
      </c>
      <c r="J495" s="34">
        <v>15181</v>
      </c>
      <c r="K495" s="34">
        <v>27.4</v>
      </c>
      <c r="L495" s="33" t="s">
        <v>2380</v>
      </c>
      <c r="M495" s="33">
        <v>2</v>
      </c>
      <c r="N495" s="37" t="s">
        <v>2370</v>
      </c>
      <c r="O495" s="34">
        <v>959</v>
      </c>
      <c r="P495" s="33">
        <v>966</v>
      </c>
    </row>
    <row r="496" spans="1:16" s="36" customFormat="1" x14ac:dyDescent="0.35">
      <c r="A496" s="33" t="s">
        <v>1510</v>
      </c>
      <c r="B496" s="33" t="s">
        <v>1511</v>
      </c>
      <c r="C496" s="34">
        <v>2</v>
      </c>
      <c r="D496" s="33" t="s">
        <v>2368</v>
      </c>
      <c r="E496" s="33" t="s">
        <v>2369</v>
      </c>
      <c r="F496" s="34">
        <v>4.28322</v>
      </c>
      <c r="G496" s="34">
        <v>51.868310000000001</v>
      </c>
      <c r="H496" s="34">
        <v>310</v>
      </c>
      <c r="I496" s="33" t="s">
        <v>116</v>
      </c>
      <c r="J496" s="34">
        <v>15181</v>
      </c>
      <c r="K496" s="34">
        <v>27.4</v>
      </c>
      <c r="L496" s="33" t="s">
        <v>2380</v>
      </c>
      <c r="M496" s="33"/>
      <c r="N496" s="37" t="s">
        <v>2370</v>
      </c>
      <c r="O496" s="34">
        <v>959</v>
      </c>
      <c r="P496" s="33">
        <v>966</v>
      </c>
    </row>
    <row r="497" spans="1:16" s="36" customFormat="1" x14ac:dyDescent="0.35">
      <c r="A497" s="33" t="s">
        <v>1516</v>
      </c>
      <c r="B497" s="33" t="s">
        <v>1517</v>
      </c>
      <c r="C497" s="34">
        <v>2</v>
      </c>
      <c r="D497" s="33" t="s">
        <v>2368</v>
      </c>
      <c r="E497" s="33" t="s">
        <v>2369</v>
      </c>
      <c r="F497" s="34">
        <v>4.3592700000000004</v>
      </c>
      <c r="G497" s="34">
        <v>51.877268999999998</v>
      </c>
      <c r="H497" s="34">
        <v>255</v>
      </c>
      <c r="I497" s="33" t="s">
        <v>116</v>
      </c>
      <c r="J497" s="34">
        <v>15191</v>
      </c>
      <c r="K497" s="34">
        <v>38</v>
      </c>
      <c r="L497" s="33" t="s">
        <v>2380</v>
      </c>
      <c r="M497" s="33"/>
      <c r="N497" s="37" t="s">
        <v>2379</v>
      </c>
      <c r="O497" s="34">
        <v>961</v>
      </c>
      <c r="P497" s="33"/>
    </row>
    <row r="498" spans="1:16" s="36" customFormat="1" x14ac:dyDescent="0.35">
      <c r="A498" s="33" t="s">
        <v>1516</v>
      </c>
      <c r="B498" s="33" t="s">
        <v>1517</v>
      </c>
      <c r="C498" s="34">
        <v>1</v>
      </c>
      <c r="D498" s="33" t="s">
        <v>2368</v>
      </c>
      <c r="E498" s="33" t="s">
        <v>2369</v>
      </c>
      <c r="F498" s="34">
        <v>4.3592700000000004</v>
      </c>
      <c r="G498" s="34">
        <v>51.877268999999998</v>
      </c>
      <c r="H498" s="34">
        <v>95</v>
      </c>
      <c r="I498" s="33" t="s">
        <v>116</v>
      </c>
      <c r="J498" s="34">
        <v>15191</v>
      </c>
      <c r="K498" s="34">
        <v>38</v>
      </c>
      <c r="L498" s="33" t="s">
        <v>2380</v>
      </c>
      <c r="M498" s="33">
        <v>1</v>
      </c>
      <c r="N498" s="37" t="s">
        <v>2379</v>
      </c>
      <c r="O498" s="34">
        <v>961</v>
      </c>
      <c r="P498" s="33"/>
    </row>
    <row r="499" spans="1:16" s="36" customFormat="1" x14ac:dyDescent="0.35">
      <c r="A499" s="33" t="s">
        <v>1523</v>
      </c>
      <c r="B499" s="33" t="s">
        <v>1524</v>
      </c>
      <c r="C499" s="34">
        <v>3</v>
      </c>
      <c r="D499" s="33" t="s">
        <v>2368</v>
      </c>
      <c r="E499" s="33" t="s">
        <v>2369</v>
      </c>
      <c r="F499" s="34">
        <v>4.4531712700000003</v>
      </c>
      <c r="G499" s="34">
        <v>51.868278099999998</v>
      </c>
      <c r="H499" s="34">
        <v>275</v>
      </c>
      <c r="I499" s="33" t="s">
        <v>116</v>
      </c>
      <c r="J499" s="34">
        <v>15201</v>
      </c>
      <c r="K499" s="34">
        <v>30</v>
      </c>
      <c r="L499" s="33" t="s">
        <v>2380</v>
      </c>
      <c r="M499" s="33"/>
      <c r="N499" s="37" t="s">
        <v>2371</v>
      </c>
      <c r="O499" s="34">
        <v>967</v>
      </c>
      <c r="P499" s="33">
        <v>973</v>
      </c>
    </row>
    <row r="500" spans="1:16" s="36" customFormat="1" x14ac:dyDescent="0.35">
      <c r="A500" s="33" t="s">
        <v>1523</v>
      </c>
      <c r="B500" s="33" t="s">
        <v>1524</v>
      </c>
      <c r="C500" s="34">
        <v>2</v>
      </c>
      <c r="D500" s="33" t="s">
        <v>2368</v>
      </c>
      <c r="E500" s="33" t="s">
        <v>2369</v>
      </c>
      <c r="F500" s="34">
        <v>4.4531712700000003</v>
      </c>
      <c r="G500" s="34">
        <v>51.868278099999998</v>
      </c>
      <c r="H500" s="34">
        <v>90</v>
      </c>
      <c r="I500" s="33" t="s">
        <v>116</v>
      </c>
      <c r="J500" s="34">
        <v>15202</v>
      </c>
      <c r="K500" s="34">
        <v>30</v>
      </c>
      <c r="L500" s="33" t="s">
        <v>116</v>
      </c>
      <c r="M500" s="33">
        <v>1</v>
      </c>
      <c r="N500" s="37" t="s">
        <v>2370</v>
      </c>
      <c r="O500" s="34">
        <v>957</v>
      </c>
      <c r="P500" s="33"/>
    </row>
    <row r="501" spans="1:16" s="36" customFormat="1" x14ac:dyDescent="0.35">
      <c r="A501" s="33" t="s">
        <v>1523</v>
      </c>
      <c r="B501" s="33" t="s">
        <v>1524</v>
      </c>
      <c r="C501" s="34">
        <v>1</v>
      </c>
      <c r="D501" s="33" t="s">
        <v>2368</v>
      </c>
      <c r="E501" s="33" t="s">
        <v>2369</v>
      </c>
      <c r="F501" s="34">
        <v>4.4531712700000003</v>
      </c>
      <c r="G501" s="34">
        <v>51.868278099999998</v>
      </c>
      <c r="H501" s="34">
        <v>10</v>
      </c>
      <c r="I501" s="33" t="s">
        <v>116</v>
      </c>
      <c r="J501" s="34">
        <v>15201</v>
      </c>
      <c r="K501" s="34">
        <v>30</v>
      </c>
      <c r="L501" s="33" t="s">
        <v>2380</v>
      </c>
      <c r="M501" s="33">
        <v>2</v>
      </c>
      <c r="N501" s="37" t="s">
        <v>2371</v>
      </c>
      <c r="O501" s="34">
        <v>967</v>
      </c>
      <c r="P501" s="33">
        <v>973</v>
      </c>
    </row>
    <row r="502" spans="1:16" s="36" customFormat="1" x14ac:dyDescent="0.35">
      <c r="A502" s="33" t="s">
        <v>1529</v>
      </c>
      <c r="B502" s="33" t="s">
        <v>1530</v>
      </c>
      <c r="C502" s="34">
        <v>1</v>
      </c>
      <c r="D502" s="33" t="s">
        <v>2381</v>
      </c>
      <c r="E502" s="33" t="s">
        <v>2369</v>
      </c>
      <c r="F502" s="34">
        <v>4.0471989700000002</v>
      </c>
      <c r="G502" s="34">
        <v>51.976784950000003</v>
      </c>
      <c r="H502" s="34">
        <v>230</v>
      </c>
      <c r="I502" s="33" t="s">
        <v>116</v>
      </c>
      <c r="J502" s="34">
        <v>47301</v>
      </c>
      <c r="K502" s="34">
        <v>29.8</v>
      </c>
      <c r="L502" s="33" t="s">
        <v>2380</v>
      </c>
      <c r="M502" s="33">
        <v>1</v>
      </c>
      <c r="N502" s="37" t="s">
        <v>2376</v>
      </c>
      <c r="O502" s="34">
        <v>956</v>
      </c>
      <c r="P502" s="33"/>
    </row>
    <row r="503" spans="1:16" s="36" customFormat="1" x14ac:dyDescent="0.35">
      <c r="A503" s="33" t="s">
        <v>1529</v>
      </c>
      <c r="B503" s="33" t="s">
        <v>1530</v>
      </c>
      <c r="C503" s="34">
        <v>2</v>
      </c>
      <c r="D503" s="33" t="s">
        <v>2381</v>
      </c>
      <c r="E503" s="33" t="s">
        <v>2369</v>
      </c>
      <c r="F503" s="34">
        <v>4.0471989700000002</v>
      </c>
      <c r="G503" s="34">
        <v>51.976784950000003</v>
      </c>
      <c r="H503" s="34">
        <v>300</v>
      </c>
      <c r="I503" s="33" t="s">
        <v>116</v>
      </c>
      <c r="J503" s="34">
        <v>47301</v>
      </c>
      <c r="K503" s="34">
        <v>29.8</v>
      </c>
      <c r="L503" s="33" t="s">
        <v>2380</v>
      </c>
      <c r="M503" s="33"/>
      <c r="N503" s="37" t="s">
        <v>2376</v>
      </c>
      <c r="O503" s="34">
        <v>956</v>
      </c>
      <c r="P503" s="33"/>
    </row>
    <row r="504" spans="1:16" s="36" customFormat="1" x14ac:dyDescent="0.35">
      <c r="A504" s="33" t="s">
        <v>1535</v>
      </c>
      <c r="B504" s="33" t="s">
        <v>1536</v>
      </c>
      <c r="C504" s="34">
        <v>1</v>
      </c>
      <c r="D504" s="33" t="s">
        <v>2368</v>
      </c>
      <c r="E504" s="33" t="s">
        <v>2369</v>
      </c>
      <c r="F504" s="34">
        <v>5.4329289999999997</v>
      </c>
      <c r="G504" s="34">
        <v>53.171112000000001</v>
      </c>
      <c r="H504" s="34">
        <v>85</v>
      </c>
      <c r="I504" s="33" t="s">
        <v>116</v>
      </c>
      <c r="J504" s="34">
        <v>17511</v>
      </c>
      <c r="K504" s="34">
        <v>28.5</v>
      </c>
      <c r="L504" s="33" t="s">
        <v>116</v>
      </c>
      <c r="M504" s="33">
        <v>1</v>
      </c>
      <c r="N504" s="37" t="s">
        <v>2373</v>
      </c>
      <c r="O504" s="34">
        <v>963</v>
      </c>
      <c r="P504" s="33"/>
    </row>
    <row r="505" spans="1:16" s="36" customFormat="1" x14ac:dyDescent="0.35">
      <c r="A505" s="33" t="s">
        <v>1535</v>
      </c>
      <c r="B505" s="33" t="s">
        <v>1536</v>
      </c>
      <c r="C505" s="34">
        <v>2</v>
      </c>
      <c r="D505" s="33" t="s">
        <v>2368</v>
      </c>
      <c r="E505" s="33" t="s">
        <v>2369</v>
      </c>
      <c r="F505" s="34">
        <v>5.4329289999999997</v>
      </c>
      <c r="G505" s="34">
        <v>53.171112000000001</v>
      </c>
      <c r="H505" s="34">
        <v>270</v>
      </c>
      <c r="I505" s="33" t="s">
        <v>116</v>
      </c>
      <c r="J505" s="34">
        <v>17512</v>
      </c>
      <c r="K505" s="34">
        <v>28.5</v>
      </c>
      <c r="L505" s="33" t="s">
        <v>116</v>
      </c>
      <c r="M505" s="33">
        <v>1</v>
      </c>
      <c r="N505" s="37" t="s">
        <v>2370</v>
      </c>
      <c r="O505" s="34">
        <v>957</v>
      </c>
      <c r="P505" s="33"/>
    </row>
    <row r="506" spans="1:16" s="36" customFormat="1" x14ac:dyDescent="0.35">
      <c r="A506" s="33" t="s">
        <v>1541</v>
      </c>
      <c r="B506" s="33" t="s">
        <v>1542</v>
      </c>
      <c r="C506" s="34">
        <v>1</v>
      </c>
      <c r="D506" s="33" t="s">
        <v>2368</v>
      </c>
      <c r="E506" s="33" t="s">
        <v>2369</v>
      </c>
      <c r="F506" s="34">
        <v>5.6086809999999998</v>
      </c>
      <c r="G506" s="34">
        <v>53.173355999999998</v>
      </c>
      <c r="H506" s="34">
        <v>75</v>
      </c>
      <c r="I506" s="33" t="s">
        <v>116</v>
      </c>
      <c r="J506" s="34">
        <v>17521</v>
      </c>
      <c r="K506" s="34">
        <v>24.3</v>
      </c>
      <c r="L506" s="33" t="s">
        <v>116</v>
      </c>
      <c r="M506" s="33">
        <v>1</v>
      </c>
      <c r="N506" s="37" t="s">
        <v>2372</v>
      </c>
      <c r="O506" s="34">
        <v>968</v>
      </c>
      <c r="P506" s="33"/>
    </row>
    <row r="507" spans="1:16" s="36" customFormat="1" x14ac:dyDescent="0.35">
      <c r="A507" s="33" t="s">
        <v>1541</v>
      </c>
      <c r="B507" s="33" t="s">
        <v>1542</v>
      </c>
      <c r="C507" s="34">
        <v>2</v>
      </c>
      <c r="D507" s="33" t="s">
        <v>2368</v>
      </c>
      <c r="E507" s="33" t="s">
        <v>2369</v>
      </c>
      <c r="F507" s="34">
        <v>5.6086809999999998</v>
      </c>
      <c r="G507" s="34">
        <v>53.173355999999998</v>
      </c>
      <c r="H507" s="34">
        <v>280</v>
      </c>
      <c r="I507" s="33" t="s">
        <v>116</v>
      </c>
      <c r="J507" s="34">
        <v>17522</v>
      </c>
      <c r="K507" s="34">
        <v>24.3</v>
      </c>
      <c r="L507" s="33" t="s">
        <v>116</v>
      </c>
      <c r="M507" s="33">
        <v>1</v>
      </c>
      <c r="N507" s="37" t="s">
        <v>2376</v>
      </c>
      <c r="O507" s="34">
        <v>965</v>
      </c>
      <c r="P507" s="33"/>
    </row>
    <row r="508" spans="1:16" s="36" customFormat="1" x14ac:dyDescent="0.35">
      <c r="A508" s="33" t="s">
        <v>1547</v>
      </c>
      <c r="B508" s="33" t="s">
        <v>1548</v>
      </c>
      <c r="C508" s="34">
        <v>3</v>
      </c>
      <c r="D508" s="33" t="s">
        <v>2374</v>
      </c>
      <c r="E508" s="33" t="s">
        <v>2369</v>
      </c>
      <c r="F508" s="34">
        <v>5.7650119999999996</v>
      </c>
      <c r="G508" s="34">
        <v>53.193333000000003</v>
      </c>
      <c r="H508" s="34">
        <v>255</v>
      </c>
      <c r="I508" s="33" t="s">
        <v>116</v>
      </c>
      <c r="J508" s="34">
        <v>17533</v>
      </c>
      <c r="K508" s="34">
        <v>32</v>
      </c>
      <c r="L508" s="33" t="s">
        <v>116</v>
      </c>
      <c r="M508" s="33">
        <v>1</v>
      </c>
      <c r="N508" s="37" t="s">
        <v>2372</v>
      </c>
      <c r="O508" s="34">
        <v>972</v>
      </c>
      <c r="P508" s="33"/>
    </row>
    <row r="509" spans="1:16" s="36" customFormat="1" x14ac:dyDescent="0.35">
      <c r="A509" s="33" t="s">
        <v>1547</v>
      </c>
      <c r="B509" s="33" t="s">
        <v>1548</v>
      </c>
      <c r="C509" s="34">
        <v>1</v>
      </c>
      <c r="D509" s="33" t="s">
        <v>2374</v>
      </c>
      <c r="E509" s="33" t="s">
        <v>2369</v>
      </c>
      <c r="F509" s="34">
        <v>5.7650119999999996</v>
      </c>
      <c r="G509" s="34">
        <v>53.193333000000003</v>
      </c>
      <c r="H509" s="34">
        <v>75</v>
      </c>
      <c r="I509" s="33" t="s">
        <v>116</v>
      </c>
      <c r="J509" s="34">
        <v>17531</v>
      </c>
      <c r="K509" s="34">
        <v>32</v>
      </c>
      <c r="L509" s="33" t="s">
        <v>116</v>
      </c>
      <c r="M509" s="33">
        <v>1</v>
      </c>
      <c r="N509" s="37" t="s">
        <v>2372</v>
      </c>
      <c r="O509" s="34">
        <v>969</v>
      </c>
      <c r="P509" s="33"/>
    </row>
    <row r="510" spans="1:16" s="36" customFormat="1" x14ac:dyDescent="0.35">
      <c r="A510" s="33" t="s">
        <v>1547</v>
      </c>
      <c r="B510" s="33" t="s">
        <v>1548</v>
      </c>
      <c r="C510" s="34">
        <v>2</v>
      </c>
      <c r="D510" s="33" t="s">
        <v>2374</v>
      </c>
      <c r="E510" s="33" t="s">
        <v>2369</v>
      </c>
      <c r="F510" s="34">
        <v>5.7650119999999996</v>
      </c>
      <c r="G510" s="34">
        <v>53.193333000000003</v>
      </c>
      <c r="H510" s="34">
        <v>155</v>
      </c>
      <c r="I510" s="33" t="s">
        <v>116</v>
      </c>
      <c r="J510" s="34">
        <v>17532</v>
      </c>
      <c r="K510" s="34">
        <v>32</v>
      </c>
      <c r="L510" s="33" t="s">
        <v>116</v>
      </c>
      <c r="M510" s="33">
        <v>1</v>
      </c>
      <c r="N510" s="37" t="s">
        <v>2373</v>
      </c>
      <c r="O510" s="34">
        <v>959</v>
      </c>
      <c r="P510" s="33"/>
    </row>
    <row r="511" spans="1:16" s="36" customFormat="1" x14ac:dyDescent="0.35">
      <c r="A511" s="33" t="s">
        <v>1554</v>
      </c>
      <c r="B511" s="33" t="s">
        <v>1555</v>
      </c>
      <c r="C511" s="34">
        <v>1</v>
      </c>
      <c r="D511" s="33" t="s">
        <v>2368</v>
      </c>
      <c r="E511" s="33" t="s">
        <v>2369</v>
      </c>
      <c r="F511" s="34">
        <v>5.9338100000000003</v>
      </c>
      <c r="G511" s="34">
        <v>53.21857</v>
      </c>
      <c r="H511" s="34">
        <v>60</v>
      </c>
      <c r="I511" s="33" t="s">
        <v>116</v>
      </c>
      <c r="J511" s="34">
        <v>17541</v>
      </c>
      <c r="K511" s="34">
        <v>22.1</v>
      </c>
      <c r="L511" s="33" t="s">
        <v>116</v>
      </c>
      <c r="M511" s="33">
        <v>1</v>
      </c>
      <c r="N511" s="37" t="s">
        <v>2379</v>
      </c>
      <c r="O511" s="34">
        <v>971</v>
      </c>
      <c r="P511" s="33"/>
    </row>
    <row r="512" spans="1:16" s="36" customFormat="1" x14ac:dyDescent="0.35">
      <c r="A512" s="33" t="s">
        <v>1554</v>
      </c>
      <c r="B512" s="33" t="s">
        <v>1555</v>
      </c>
      <c r="C512" s="34">
        <v>2</v>
      </c>
      <c r="D512" s="33" t="s">
        <v>2368</v>
      </c>
      <c r="E512" s="33" t="s">
        <v>2369</v>
      </c>
      <c r="F512" s="34">
        <v>5.9338100000000003</v>
      </c>
      <c r="G512" s="34">
        <v>53.21857</v>
      </c>
      <c r="H512" s="34">
        <v>245</v>
      </c>
      <c r="I512" s="33" t="s">
        <v>116</v>
      </c>
      <c r="J512" s="34">
        <v>17542</v>
      </c>
      <c r="K512" s="34">
        <v>22.1</v>
      </c>
      <c r="L512" s="33" t="s">
        <v>116</v>
      </c>
      <c r="M512" s="33">
        <v>1</v>
      </c>
      <c r="N512" s="37" t="s">
        <v>2370</v>
      </c>
      <c r="O512" s="34">
        <v>963</v>
      </c>
      <c r="P512" s="33"/>
    </row>
    <row r="513" spans="1:16" s="36" customFormat="1" x14ac:dyDescent="0.35">
      <c r="A513" s="33" t="s">
        <v>1559</v>
      </c>
      <c r="B513" s="33" t="s">
        <v>1560</v>
      </c>
      <c r="C513" s="34">
        <v>1</v>
      </c>
      <c r="D513" s="33" t="s">
        <v>2368</v>
      </c>
      <c r="E513" s="33" t="s">
        <v>2369</v>
      </c>
      <c r="F513" s="34">
        <v>6.1454820000000003</v>
      </c>
      <c r="G513" s="34">
        <v>53.260202999999997</v>
      </c>
      <c r="H513" s="34">
        <v>90</v>
      </c>
      <c r="I513" s="33" t="s">
        <v>116</v>
      </c>
      <c r="J513" s="34">
        <v>17551</v>
      </c>
      <c r="K513" s="34">
        <v>21.9</v>
      </c>
      <c r="L513" s="33" t="s">
        <v>116</v>
      </c>
      <c r="M513" s="33">
        <v>1</v>
      </c>
      <c r="N513" s="37" t="s">
        <v>2375</v>
      </c>
      <c r="O513" s="34">
        <v>956</v>
      </c>
      <c r="P513" s="33"/>
    </row>
    <row r="514" spans="1:16" s="36" customFormat="1" x14ac:dyDescent="0.35">
      <c r="A514" s="33" t="s">
        <v>1559</v>
      </c>
      <c r="B514" s="33" t="s">
        <v>1560</v>
      </c>
      <c r="C514" s="34">
        <v>2</v>
      </c>
      <c r="D514" s="33" t="s">
        <v>2368</v>
      </c>
      <c r="E514" s="33" t="s">
        <v>2369</v>
      </c>
      <c r="F514" s="34">
        <v>6.1454820000000003</v>
      </c>
      <c r="G514" s="34">
        <v>53.260202999999997</v>
      </c>
      <c r="H514" s="34">
        <v>260</v>
      </c>
      <c r="I514" s="33" t="s">
        <v>116</v>
      </c>
      <c r="J514" s="34">
        <v>17552</v>
      </c>
      <c r="K514" s="34">
        <v>21.9</v>
      </c>
      <c r="L514" s="33" t="s">
        <v>116</v>
      </c>
      <c r="M514" s="33">
        <v>1</v>
      </c>
      <c r="N514" s="37" t="s">
        <v>2370</v>
      </c>
      <c r="O514" s="34">
        <v>962</v>
      </c>
      <c r="P514" s="33"/>
    </row>
    <row r="515" spans="1:16" s="36" customFormat="1" x14ac:dyDescent="0.35">
      <c r="A515" s="33" t="s">
        <v>1565</v>
      </c>
      <c r="B515" s="33" t="s">
        <v>1566</v>
      </c>
      <c r="C515" s="34">
        <v>1</v>
      </c>
      <c r="D515" s="33" t="s">
        <v>2368</v>
      </c>
      <c r="E515" s="33" t="s">
        <v>2369</v>
      </c>
      <c r="F515" s="34">
        <v>6.3038749999999997</v>
      </c>
      <c r="G515" s="34">
        <v>53.266596</v>
      </c>
      <c r="H515" s="34">
        <v>105</v>
      </c>
      <c r="I515" s="33" t="s">
        <v>116</v>
      </c>
      <c r="J515" s="34">
        <v>17561</v>
      </c>
      <c r="K515" s="34">
        <v>21.9</v>
      </c>
      <c r="L515" s="33" t="s">
        <v>116</v>
      </c>
      <c r="M515" s="33">
        <v>1</v>
      </c>
      <c r="N515" s="37" t="s">
        <v>2371</v>
      </c>
      <c r="O515" s="34">
        <v>961</v>
      </c>
      <c r="P515" s="33"/>
    </row>
    <row r="516" spans="1:16" s="36" customFormat="1" x14ac:dyDescent="0.35">
      <c r="A516" s="33" t="s">
        <v>1565</v>
      </c>
      <c r="B516" s="33" t="s">
        <v>1566</v>
      </c>
      <c r="C516" s="34">
        <v>2</v>
      </c>
      <c r="D516" s="33" t="s">
        <v>2368</v>
      </c>
      <c r="E516" s="33" t="s">
        <v>2369</v>
      </c>
      <c r="F516" s="34">
        <v>6.3038749999999997</v>
      </c>
      <c r="G516" s="34">
        <v>53.266596</v>
      </c>
      <c r="H516" s="34">
        <v>260</v>
      </c>
      <c r="I516" s="33" t="s">
        <v>116</v>
      </c>
      <c r="J516" s="34">
        <v>17562</v>
      </c>
      <c r="K516" s="34">
        <v>21.9</v>
      </c>
      <c r="L516" s="33" t="s">
        <v>116</v>
      </c>
      <c r="M516" s="33">
        <v>1</v>
      </c>
      <c r="N516" s="37" t="s">
        <v>2376</v>
      </c>
      <c r="O516" s="34">
        <v>964</v>
      </c>
      <c r="P516" s="33"/>
    </row>
    <row r="517" spans="1:16" s="36" customFormat="1" x14ac:dyDescent="0.35">
      <c r="A517" s="33" t="s">
        <v>1571</v>
      </c>
      <c r="B517" s="33" t="s">
        <v>1572</v>
      </c>
      <c r="C517" s="34">
        <v>1</v>
      </c>
      <c r="D517" s="33" t="s">
        <v>2368</v>
      </c>
      <c r="E517" s="33" t="s">
        <v>2369</v>
      </c>
      <c r="F517" s="34">
        <v>6.4674630000000004</v>
      </c>
      <c r="G517" s="34">
        <v>53.218268000000002</v>
      </c>
      <c r="H517" s="34">
        <v>90</v>
      </c>
      <c r="I517" s="33" t="s">
        <v>116</v>
      </c>
      <c r="J517" s="34">
        <v>17571</v>
      </c>
      <c r="K517" s="34">
        <v>43.4</v>
      </c>
      <c r="L517" s="33" t="s">
        <v>116</v>
      </c>
      <c r="M517" s="33">
        <v>1</v>
      </c>
      <c r="N517" s="37" t="s">
        <v>2376</v>
      </c>
      <c r="O517" s="34">
        <v>955</v>
      </c>
      <c r="P517" s="33"/>
    </row>
    <row r="518" spans="1:16" s="36" customFormat="1" x14ac:dyDescent="0.35">
      <c r="A518" s="33" t="s">
        <v>1571</v>
      </c>
      <c r="B518" s="33" t="s">
        <v>1572</v>
      </c>
      <c r="C518" s="34">
        <v>2</v>
      </c>
      <c r="D518" s="33" t="s">
        <v>2368</v>
      </c>
      <c r="E518" s="33" t="s">
        <v>2369</v>
      </c>
      <c r="F518" s="34">
        <v>6.4674630000000004</v>
      </c>
      <c r="G518" s="34">
        <v>53.218268000000002</v>
      </c>
      <c r="H518" s="34">
        <v>305</v>
      </c>
      <c r="I518" s="33" t="s">
        <v>116</v>
      </c>
      <c r="J518" s="34">
        <v>17572</v>
      </c>
      <c r="K518" s="34">
        <v>43.4</v>
      </c>
      <c r="L518" s="33" t="s">
        <v>116</v>
      </c>
      <c r="M518" s="33">
        <v>1</v>
      </c>
      <c r="N518" s="37" t="s">
        <v>2370</v>
      </c>
      <c r="O518" s="34">
        <v>966</v>
      </c>
      <c r="P518" s="33"/>
    </row>
    <row r="519" spans="1:16" s="36" customFormat="1" x14ac:dyDescent="0.35">
      <c r="A519" s="33" t="s">
        <v>1578</v>
      </c>
      <c r="B519" s="33" t="s">
        <v>1579</v>
      </c>
      <c r="C519" s="34">
        <v>1</v>
      </c>
      <c r="D519" s="33" t="s">
        <v>2368</v>
      </c>
      <c r="E519" s="33" t="s">
        <v>2369</v>
      </c>
      <c r="F519" s="34">
        <v>6.5517399999999997</v>
      </c>
      <c r="G519" s="34">
        <v>53.210693999999997</v>
      </c>
      <c r="H519" s="34">
        <v>90</v>
      </c>
      <c r="I519" s="33" t="s">
        <v>116</v>
      </c>
      <c r="J519" s="34">
        <v>17581</v>
      </c>
      <c r="K519" s="34">
        <v>34.799999999999997</v>
      </c>
      <c r="L519" s="33" t="s">
        <v>116</v>
      </c>
      <c r="M519" s="33">
        <v>2</v>
      </c>
      <c r="N519" s="37" t="s">
        <v>2376</v>
      </c>
      <c r="O519" s="34">
        <v>960</v>
      </c>
      <c r="P519" s="33">
        <v>965</v>
      </c>
    </row>
    <row r="520" spans="1:16" s="36" customFormat="1" x14ac:dyDescent="0.35">
      <c r="A520" s="33" t="s">
        <v>1578</v>
      </c>
      <c r="B520" s="33" t="s">
        <v>1579</v>
      </c>
      <c r="C520" s="34">
        <v>2</v>
      </c>
      <c r="D520" s="33" t="s">
        <v>2368</v>
      </c>
      <c r="E520" s="33" t="s">
        <v>2369</v>
      </c>
      <c r="F520" s="34">
        <v>6.5517399999999997</v>
      </c>
      <c r="G520" s="34">
        <v>53.210693999999997</v>
      </c>
      <c r="H520" s="34">
        <v>355</v>
      </c>
      <c r="I520" s="33" t="s">
        <v>116</v>
      </c>
      <c r="J520" s="34">
        <v>17582</v>
      </c>
      <c r="K520" s="34">
        <v>34.799999999999997</v>
      </c>
      <c r="L520" s="33" t="s">
        <v>116</v>
      </c>
      <c r="M520" s="33">
        <v>1</v>
      </c>
      <c r="N520" s="37" t="s">
        <v>2375</v>
      </c>
      <c r="O520" s="34">
        <v>971</v>
      </c>
      <c r="P520" s="33"/>
    </row>
    <row r="521" spans="1:16" s="36" customFormat="1" x14ac:dyDescent="0.35">
      <c r="A521" s="33" t="s">
        <v>1585</v>
      </c>
      <c r="B521" s="33" t="s">
        <v>1586</v>
      </c>
      <c r="C521" s="34">
        <v>2</v>
      </c>
      <c r="D521" s="33" t="s">
        <v>2368</v>
      </c>
      <c r="E521" s="33" t="s">
        <v>2369</v>
      </c>
      <c r="F521" s="34">
        <v>6.0324109999999997</v>
      </c>
      <c r="G521" s="34">
        <v>53.250515</v>
      </c>
      <c r="H521" s="34">
        <v>240</v>
      </c>
      <c r="I521" s="33" t="s">
        <v>116</v>
      </c>
      <c r="J521" s="34">
        <v>17591</v>
      </c>
      <c r="K521" s="34">
        <v>30.5</v>
      </c>
      <c r="L521" s="33" t="s">
        <v>2380</v>
      </c>
      <c r="M521" s="33"/>
      <c r="N521" s="37" t="s">
        <v>2375</v>
      </c>
      <c r="O521" s="34">
        <v>967</v>
      </c>
      <c r="P521" s="33"/>
    </row>
    <row r="522" spans="1:16" s="36" customFormat="1" x14ac:dyDescent="0.35">
      <c r="A522" s="33" t="s">
        <v>1585</v>
      </c>
      <c r="B522" s="33" t="s">
        <v>1586</v>
      </c>
      <c r="C522" s="34">
        <v>1</v>
      </c>
      <c r="D522" s="33" t="s">
        <v>2368</v>
      </c>
      <c r="E522" s="33" t="s">
        <v>2369</v>
      </c>
      <c r="F522" s="34">
        <v>6.0324109999999997</v>
      </c>
      <c r="G522" s="34">
        <v>53.250515</v>
      </c>
      <c r="H522" s="34">
        <v>80</v>
      </c>
      <c r="I522" s="33" t="s">
        <v>116</v>
      </c>
      <c r="J522" s="34">
        <v>17591</v>
      </c>
      <c r="K522" s="34">
        <v>30.5</v>
      </c>
      <c r="L522" s="33" t="s">
        <v>2380</v>
      </c>
      <c r="M522" s="33">
        <v>1</v>
      </c>
      <c r="N522" s="37" t="s">
        <v>2375</v>
      </c>
      <c r="O522" s="34">
        <v>967</v>
      </c>
      <c r="P522" s="33"/>
    </row>
    <row r="523" spans="1:16" s="36" customFormat="1" x14ac:dyDescent="0.35">
      <c r="A523" s="33" t="s">
        <v>1591</v>
      </c>
      <c r="B523" s="33" t="s">
        <v>1592</v>
      </c>
      <c r="C523" s="34">
        <v>2</v>
      </c>
      <c r="D523" s="33" t="s">
        <v>2368</v>
      </c>
      <c r="E523" s="33" t="s">
        <v>2369</v>
      </c>
      <c r="F523" s="34">
        <v>6.3922189999999999</v>
      </c>
      <c r="G523" s="34">
        <v>53.243104000000002</v>
      </c>
      <c r="H523" s="34">
        <v>305</v>
      </c>
      <c r="I523" s="33" t="s">
        <v>116</v>
      </c>
      <c r="J523" s="34">
        <v>17802</v>
      </c>
      <c r="K523" s="34">
        <v>28.7</v>
      </c>
      <c r="L523" s="33" t="s">
        <v>116</v>
      </c>
      <c r="M523" s="33">
        <v>1</v>
      </c>
      <c r="N523" s="37" t="s">
        <v>2376</v>
      </c>
      <c r="O523" s="34">
        <v>968</v>
      </c>
      <c r="P523" s="33"/>
    </row>
    <row r="524" spans="1:16" s="36" customFormat="1" x14ac:dyDescent="0.35">
      <c r="A524" s="33" t="s">
        <v>1591</v>
      </c>
      <c r="B524" s="33" t="s">
        <v>1592</v>
      </c>
      <c r="C524" s="34">
        <v>1</v>
      </c>
      <c r="D524" s="33" t="s">
        <v>2368</v>
      </c>
      <c r="E524" s="33" t="s">
        <v>2369</v>
      </c>
      <c r="F524" s="34">
        <v>6.3922189999999999</v>
      </c>
      <c r="G524" s="34">
        <v>53.243104000000002</v>
      </c>
      <c r="H524" s="34">
        <v>80</v>
      </c>
      <c r="I524" s="33" t="s">
        <v>116</v>
      </c>
      <c r="J524" s="34">
        <v>17801</v>
      </c>
      <c r="K524" s="34">
        <v>28.7</v>
      </c>
      <c r="L524" s="33" t="s">
        <v>116</v>
      </c>
      <c r="M524" s="33">
        <v>1</v>
      </c>
      <c r="N524" s="37" t="s">
        <v>2377</v>
      </c>
      <c r="O524" s="34">
        <v>956</v>
      </c>
      <c r="P524" s="33"/>
    </row>
    <row r="525" spans="1:16" s="36" customFormat="1" x14ac:dyDescent="0.35">
      <c r="A525" s="33" t="s">
        <v>1597</v>
      </c>
      <c r="B525" s="33" t="s">
        <v>1598</v>
      </c>
      <c r="C525" s="34">
        <v>1</v>
      </c>
      <c r="D525" s="33" t="s">
        <v>2368</v>
      </c>
      <c r="E525" s="33" t="s">
        <v>2369</v>
      </c>
      <c r="F525" s="34">
        <v>6.6018239999999997</v>
      </c>
      <c r="G525" s="34">
        <v>53.198019000000002</v>
      </c>
      <c r="H525" s="34">
        <v>115</v>
      </c>
      <c r="I525" s="33" t="s">
        <v>116</v>
      </c>
      <c r="J525" s="34">
        <v>17651</v>
      </c>
      <c r="K525" s="34">
        <v>27</v>
      </c>
      <c r="L525" s="33" t="s">
        <v>116</v>
      </c>
      <c r="M525" s="33">
        <v>1</v>
      </c>
      <c r="N525" s="37" t="s">
        <v>2375</v>
      </c>
      <c r="O525" s="34">
        <v>972</v>
      </c>
      <c r="P525" s="33"/>
    </row>
    <row r="526" spans="1:16" s="36" customFormat="1" x14ac:dyDescent="0.35">
      <c r="A526" s="33" t="s">
        <v>1597</v>
      </c>
      <c r="B526" s="33" t="s">
        <v>1598</v>
      </c>
      <c r="C526" s="34">
        <v>2</v>
      </c>
      <c r="D526" s="33" t="s">
        <v>2368</v>
      </c>
      <c r="E526" s="33" t="s">
        <v>2369</v>
      </c>
      <c r="F526" s="34">
        <v>6.6018239999999997</v>
      </c>
      <c r="G526" s="34">
        <v>53.198019000000002</v>
      </c>
      <c r="H526" s="34">
        <v>300</v>
      </c>
      <c r="I526" s="33" t="s">
        <v>116</v>
      </c>
      <c r="J526" s="34">
        <v>17652</v>
      </c>
      <c r="K526" s="34">
        <v>27</v>
      </c>
      <c r="L526" s="33" t="s">
        <v>116</v>
      </c>
      <c r="M526" s="33">
        <v>1</v>
      </c>
      <c r="N526" s="37" t="s">
        <v>2371</v>
      </c>
      <c r="O526" s="34">
        <v>967</v>
      </c>
      <c r="P526" s="33"/>
    </row>
    <row r="527" spans="1:16" s="36" customFormat="1" x14ac:dyDescent="0.35">
      <c r="A527" s="33" t="s">
        <v>1603</v>
      </c>
      <c r="B527" s="33" t="s">
        <v>1604</v>
      </c>
      <c r="C527" s="34">
        <v>1</v>
      </c>
      <c r="D527" s="33" t="s">
        <v>2368</v>
      </c>
      <c r="E527" s="33" t="s">
        <v>2369</v>
      </c>
      <c r="F527" s="34">
        <v>6.777628</v>
      </c>
      <c r="G527" s="34">
        <v>53.159973000000001</v>
      </c>
      <c r="H527" s="34">
        <v>85</v>
      </c>
      <c r="I527" s="33" t="s">
        <v>116</v>
      </c>
      <c r="J527" s="34">
        <v>17661</v>
      </c>
      <c r="K527" s="34">
        <v>28.6</v>
      </c>
      <c r="L527" s="33" t="s">
        <v>116</v>
      </c>
      <c r="M527" s="33">
        <v>1</v>
      </c>
      <c r="N527" s="37" t="s">
        <v>2379</v>
      </c>
      <c r="O527" s="34">
        <v>959</v>
      </c>
      <c r="P527" s="33"/>
    </row>
    <row r="528" spans="1:16" s="36" customFormat="1" x14ac:dyDescent="0.35">
      <c r="A528" s="33" t="s">
        <v>1603</v>
      </c>
      <c r="B528" s="33" t="s">
        <v>1604</v>
      </c>
      <c r="C528" s="34">
        <v>2</v>
      </c>
      <c r="D528" s="33" t="s">
        <v>2368</v>
      </c>
      <c r="E528" s="33" t="s">
        <v>2369</v>
      </c>
      <c r="F528" s="34">
        <v>6.777628</v>
      </c>
      <c r="G528" s="34">
        <v>53.159973000000001</v>
      </c>
      <c r="H528" s="34">
        <v>285</v>
      </c>
      <c r="I528" s="33" t="s">
        <v>116</v>
      </c>
      <c r="J528" s="34">
        <v>17662</v>
      </c>
      <c r="K528" s="34">
        <v>28.6</v>
      </c>
      <c r="L528" s="33" t="s">
        <v>116</v>
      </c>
      <c r="M528" s="33">
        <v>1</v>
      </c>
      <c r="N528" s="37" t="s">
        <v>2377</v>
      </c>
      <c r="O528" s="34">
        <v>957</v>
      </c>
      <c r="P528" s="33"/>
    </row>
    <row r="529" spans="1:16" s="36" customFormat="1" x14ac:dyDescent="0.35">
      <c r="A529" s="33" t="s">
        <v>1610</v>
      </c>
      <c r="B529" s="33" t="s">
        <v>1611</v>
      </c>
      <c r="C529" s="34">
        <v>1</v>
      </c>
      <c r="D529" s="33" t="s">
        <v>2368</v>
      </c>
      <c r="E529" s="33" t="s">
        <v>2369</v>
      </c>
      <c r="F529" s="34">
        <v>6.8830140000000002</v>
      </c>
      <c r="G529" s="34">
        <v>53.162399999999998</v>
      </c>
      <c r="H529" s="34">
        <v>80</v>
      </c>
      <c r="I529" s="33" t="s">
        <v>116</v>
      </c>
      <c r="J529" s="34">
        <v>17671</v>
      </c>
      <c r="K529" s="34">
        <v>24</v>
      </c>
      <c r="L529" s="33" t="s">
        <v>116</v>
      </c>
      <c r="M529" s="33">
        <v>1</v>
      </c>
      <c r="N529" s="37" t="s">
        <v>2377</v>
      </c>
      <c r="O529" s="34">
        <v>967</v>
      </c>
      <c r="P529" s="33"/>
    </row>
    <row r="530" spans="1:16" s="36" customFormat="1" x14ac:dyDescent="0.35">
      <c r="A530" s="33" t="s">
        <v>1610</v>
      </c>
      <c r="B530" s="33" t="s">
        <v>1611</v>
      </c>
      <c r="C530" s="34">
        <v>2</v>
      </c>
      <c r="D530" s="33" t="s">
        <v>2368</v>
      </c>
      <c r="E530" s="33" t="s">
        <v>2369</v>
      </c>
      <c r="F530" s="34">
        <v>6.8830140000000002</v>
      </c>
      <c r="G530" s="34">
        <v>53.162399999999998</v>
      </c>
      <c r="H530" s="34">
        <v>180</v>
      </c>
      <c r="I530" s="33" t="s">
        <v>116</v>
      </c>
      <c r="J530" s="34">
        <v>17672</v>
      </c>
      <c r="K530" s="34">
        <v>24</v>
      </c>
      <c r="L530" s="33" t="s">
        <v>116</v>
      </c>
      <c r="M530" s="33">
        <v>1</v>
      </c>
      <c r="N530" s="37" t="s">
        <v>2370</v>
      </c>
      <c r="O530" s="34">
        <v>961</v>
      </c>
      <c r="P530" s="33"/>
    </row>
    <row r="531" spans="1:16" s="36" customFormat="1" x14ac:dyDescent="0.35">
      <c r="A531" s="33" t="s">
        <v>1616</v>
      </c>
      <c r="B531" s="33" t="s">
        <v>1617</v>
      </c>
      <c r="C531" s="34">
        <v>1</v>
      </c>
      <c r="D531" s="33" t="s">
        <v>2368</v>
      </c>
      <c r="E531" s="33" t="s">
        <v>2369</v>
      </c>
      <c r="F531" s="34">
        <v>7.0471029999999999</v>
      </c>
      <c r="G531" s="34">
        <v>53.136676999999999</v>
      </c>
      <c r="H531" s="34">
        <v>70</v>
      </c>
      <c r="I531" s="33" t="s">
        <v>116</v>
      </c>
      <c r="J531" s="34">
        <v>17681</v>
      </c>
      <c r="K531" s="34">
        <v>35</v>
      </c>
      <c r="L531" s="33" t="s">
        <v>116</v>
      </c>
      <c r="M531" s="33">
        <v>1</v>
      </c>
      <c r="N531" s="37" t="s">
        <v>2372</v>
      </c>
      <c r="O531" s="34">
        <v>960</v>
      </c>
      <c r="P531" s="33"/>
    </row>
    <row r="532" spans="1:16" s="36" customFormat="1" x14ac:dyDescent="0.35">
      <c r="A532" s="33" t="s">
        <v>1616</v>
      </c>
      <c r="B532" s="33" t="s">
        <v>1617</v>
      </c>
      <c r="C532" s="34">
        <v>2</v>
      </c>
      <c r="D532" s="33" t="s">
        <v>2368</v>
      </c>
      <c r="E532" s="33" t="s">
        <v>2369</v>
      </c>
      <c r="F532" s="34">
        <v>7.0471029999999999</v>
      </c>
      <c r="G532" s="34">
        <v>53.136676999999999</v>
      </c>
      <c r="H532" s="34">
        <v>305</v>
      </c>
      <c r="I532" s="33" t="s">
        <v>116</v>
      </c>
      <c r="J532" s="34">
        <v>17682</v>
      </c>
      <c r="K532" s="34">
        <v>35</v>
      </c>
      <c r="L532" s="33" t="s">
        <v>116</v>
      </c>
      <c r="M532" s="33">
        <v>1</v>
      </c>
      <c r="N532" s="37" t="s">
        <v>2376</v>
      </c>
      <c r="O532" s="34">
        <v>971</v>
      </c>
      <c r="P532" s="33"/>
    </row>
    <row r="533" spans="1:16" s="36" customFormat="1" x14ac:dyDescent="0.35">
      <c r="A533" s="33" t="s">
        <v>1622</v>
      </c>
      <c r="B533" s="33" t="s">
        <v>1623</v>
      </c>
      <c r="C533" s="34">
        <v>2</v>
      </c>
      <c r="D533" s="33" t="s">
        <v>2368</v>
      </c>
      <c r="E533" s="33" t="s">
        <v>2369</v>
      </c>
      <c r="F533" s="34">
        <v>7.1746400000000001</v>
      </c>
      <c r="G533" s="34">
        <v>53.173437999999997</v>
      </c>
      <c r="H533" s="34">
        <v>245</v>
      </c>
      <c r="I533" s="33" t="s">
        <v>116</v>
      </c>
      <c r="J533" s="34">
        <v>17692</v>
      </c>
      <c r="K533" s="34">
        <v>26.4</v>
      </c>
      <c r="L533" s="33" t="s">
        <v>116</v>
      </c>
      <c r="M533" s="33">
        <v>1</v>
      </c>
      <c r="N533" s="37" t="s">
        <v>2379</v>
      </c>
      <c r="O533" s="34">
        <v>973</v>
      </c>
      <c r="P533" s="33"/>
    </row>
    <row r="534" spans="1:16" s="36" customFormat="1" x14ac:dyDescent="0.35">
      <c r="A534" s="33" t="s">
        <v>1622</v>
      </c>
      <c r="B534" s="33" t="s">
        <v>1623</v>
      </c>
      <c r="C534" s="34">
        <v>1</v>
      </c>
      <c r="D534" s="33" t="s">
        <v>2368</v>
      </c>
      <c r="E534" s="33" t="s">
        <v>2369</v>
      </c>
      <c r="F534" s="34">
        <v>7.1746400000000001</v>
      </c>
      <c r="G534" s="34">
        <v>53.173437999999997</v>
      </c>
      <c r="H534" s="34">
        <v>55</v>
      </c>
      <c r="I534" s="33" t="s">
        <v>116</v>
      </c>
      <c r="J534" s="34">
        <v>17691</v>
      </c>
      <c r="K534" s="34">
        <v>26.4</v>
      </c>
      <c r="L534" s="33" t="s">
        <v>116</v>
      </c>
      <c r="M534" s="33">
        <v>1</v>
      </c>
      <c r="N534" s="37" t="s">
        <v>2375</v>
      </c>
      <c r="O534" s="34">
        <v>965</v>
      </c>
      <c r="P534" s="33"/>
    </row>
    <row r="535" spans="1:16" s="36" customFormat="1" x14ac:dyDescent="0.35">
      <c r="A535" s="33" t="s">
        <v>1629</v>
      </c>
      <c r="B535" s="33" t="s">
        <v>1630</v>
      </c>
      <c r="C535" s="34">
        <v>1</v>
      </c>
      <c r="D535" s="33" t="s">
        <v>2368</v>
      </c>
      <c r="E535" s="33" t="s">
        <v>2369</v>
      </c>
      <c r="F535" s="34">
        <v>6.527825</v>
      </c>
      <c r="G535" s="34">
        <v>53.314624999999999</v>
      </c>
      <c r="H535" s="34">
        <v>160</v>
      </c>
      <c r="I535" s="33" t="s">
        <v>116</v>
      </c>
      <c r="J535" s="34">
        <v>17601</v>
      </c>
      <c r="K535" s="34">
        <v>24.1</v>
      </c>
      <c r="L535" s="33" t="s">
        <v>116</v>
      </c>
      <c r="M535" s="33">
        <v>1</v>
      </c>
      <c r="N535" s="37" t="s">
        <v>2371</v>
      </c>
      <c r="O535" s="34">
        <v>959</v>
      </c>
      <c r="P535" s="33"/>
    </row>
    <row r="536" spans="1:16" s="36" customFormat="1" x14ac:dyDescent="0.35">
      <c r="A536" s="33" t="s">
        <v>1629</v>
      </c>
      <c r="B536" s="33" t="s">
        <v>1630</v>
      </c>
      <c r="C536" s="34">
        <v>2</v>
      </c>
      <c r="D536" s="33" t="s">
        <v>2368</v>
      </c>
      <c r="E536" s="33" t="s">
        <v>2369</v>
      </c>
      <c r="F536" s="34">
        <v>6.527825</v>
      </c>
      <c r="G536" s="34">
        <v>53.314624999999999</v>
      </c>
      <c r="H536" s="34">
        <v>345</v>
      </c>
      <c r="I536" s="33" t="s">
        <v>116</v>
      </c>
      <c r="J536" s="34">
        <v>17602</v>
      </c>
      <c r="K536" s="34">
        <v>24.1</v>
      </c>
      <c r="L536" s="33" t="s">
        <v>116</v>
      </c>
      <c r="M536" s="33">
        <v>1</v>
      </c>
      <c r="N536" s="37" t="s">
        <v>2377</v>
      </c>
      <c r="O536" s="34">
        <v>964</v>
      </c>
      <c r="P536" s="33"/>
    </row>
    <row r="537" spans="1:16" s="36" customFormat="1" x14ac:dyDescent="0.35">
      <c r="A537" s="33" t="s">
        <v>1635</v>
      </c>
      <c r="B537" s="33" t="s">
        <v>1636</v>
      </c>
      <c r="C537" s="34">
        <v>1</v>
      </c>
      <c r="D537" s="33" t="s">
        <v>2368</v>
      </c>
      <c r="E537" s="33" t="s">
        <v>2369</v>
      </c>
      <c r="F537" s="34">
        <v>6.634735</v>
      </c>
      <c r="G537" s="34">
        <v>53.402110999999998</v>
      </c>
      <c r="H537" s="34">
        <v>75</v>
      </c>
      <c r="I537" s="33" t="s">
        <v>116</v>
      </c>
      <c r="J537" s="34">
        <v>17611</v>
      </c>
      <c r="K537" s="34">
        <v>23.7</v>
      </c>
      <c r="L537" s="33" t="s">
        <v>116</v>
      </c>
      <c r="M537" s="33">
        <v>1</v>
      </c>
      <c r="N537" s="37" t="s">
        <v>2370</v>
      </c>
      <c r="O537" s="34">
        <v>973</v>
      </c>
      <c r="P537" s="33"/>
    </row>
    <row r="538" spans="1:16" s="36" customFormat="1" x14ac:dyDescent="0.35">
      <c r="A538" s="33" t="s">
        <v>1635</v>
      </c>
      <c r="B538" s="33" t="s">
        <v>1636</v>
      </c>
      <c r="C538" s="34">
        <v>2</v>
      </c>
      <c r="D538" s="33" t="s">
        <v>2368</v>
      </c>
      <c r="E538" s="33" t="s">
        <v>2369</v>
      </c>
      <c r="F538" s="34">
        <v>6.634735</v>
      </c>
      <c r="G538" s="34">
        <v>53.402110999999998</v>
      </c>
      <c r="H538" s="34">
        <v>245</v>
      </c>
      <c r="I538" s="33" t="s">
        <v>116</v>
      </c>
      <c r="J538" s="34">
        <v>17612</v>
      </c>
      <c r="K538" s="34">
        <v>23.7</v>
      </c>
      <c r="L538" s="33" t="s">
        <v>116</v>
      </c>
      <c r="M538" s="33">
        <v>1</v>
      </c>
      <c r="N538" s="37" t="s">
        <v>2371</v>
      </c>
      <c r="O538" s="34">
        <v>960</v>
      </c>
      <c r="P538" s="33"/>
    </row>
    <row r="539" spans="1:16" s="36" customFormat="1" x14ac:dyDescent="0.35">
      <c r="A539" s="33" t="s">
        <v>1642</v>
      </c>
      <c r="B539" s="33" t="s">
        <v>1643</v>
      </c>
      <c r="C539" s="34">
        <v>1</v>
      </c>
      <c r="D539" s="33" t="s">
        <v>2368</v>
      </c>
      <c r="E539" s="33" t="s">
        <v>2369</v>
      </c>
      <c r="F539" s="34">
        <v>5.4236199999999997</v>
      </c>
      <c r="G539" s="34">
        <v>52.946966000000003</v>
      </c>
      <c r="H539" s="34">
        <v>35</v>
      </c>
      <c r="I539" s="33" t="s">
        <v>116</v>
      </c>
      <c r="J539" s="34">
        <v>17711</v>
      </c>
      <c r="K539" s="34">
        <v>26.4</v>
      </c>
      <c r="L539" s="33" t="s">
        <v>116</v>
      </c>
      <c r="M539" s="33">
        <v>1</v>
      </c>
      <c r="N539" s="37" t="s">
        <v>2371</v>
      </c>
      <c r="O539" s="34">
        <v>969</v>
      </c>
      <c r="P539" s="33"/>
    </row>
    <row r="540" spans="1:16" s="36" customFormat="1" x14ac:dyDescent="0.35">
      <c r="A540" s="33" t="s">
        <v>1642</v>
      </c>
      <c r="B540" s="33" t="s">
        <v>1643</v>
      </c>
      <c r="C540" s="34">
        <v>2</v>
      </c>
      <c r="D540" s="33" t="s">
        <v>2368</v>
      </c>
      <c r="E540" s="33" t="s">
        <v>2369</v>
      </c>
      <c r="F540" s="34">
        <v>5.4236199999999997</v>
      </c>
      <c r="G540" s="34">
        <v>52.946966000000003</v>
      </c>
      <c r="H540" s="34">
        <v>205</v>
      </c>
      <c r="I540" s="33" t="s">
        <v>116</v>
      </c>
      <c r="J540" s="34">
        <v>17712</v>
      </c>
      <c r="K540" s="34">
        <v>26.4</v>
      </c>
      <c r="L540" s="33" t="s">
        <v>116</v>
      </c>
      <c r="M540" s="33">
        <v>1</v>
      </c>
      <c r="N540" s="37" t="s">
        <v>2371</v>
      </c>
      <c r="O540" s="34">
        <v>962</v>
      </c>
      <c r="P540" s="33"/>
    </row>
    <row r="541" spans="1:16" s="36" customFormat="1" x14ac:dyDescent="0.35">
      <c r="A541" s="33" t="s">
        <v>1648</v>
      </c>
      <c r="B541" s="33" t="s">
        <v>1649</v>
      </c>
      <c r="C541" s="34">
        <v>1</v>
      </c>
      <c r="D541" s="33" t="s">
        <v>2368</v>
      </c>
      <c r="E541" s="33" t="s">
        <v>2369</v>
      </c>
      <c r="F541" s="34">
        <v>5.4862000000000002</v>
      </c>
      <c r="G541" s="34">
        <v>53.000039999999998</v>
      </c>
      <c r="H541" s="34">
        <v>85</v>
      </c>
      <c r="I541" s="33" t="s">
        <v>116</v>
      </c>
      <c r="J541" s="34">
        <v>17721</v>
      </c>
      <c r="K541" s="34">
        <v>16.600000000000001</v>
      </c>
      <c r="L541" s="33" t="s">
        <v>116</v>
      </c>
      <c r="M541" s="33">
        <v>1</v>
      </c>
      <c r="N541" s="37" t="s">
        <v>2373</v>
      </c>
      <c r="O541" s="34">
        <v>957</v>
      </c>
      <c r="P541" s="33"/>
    </row>
    <row r="542" spans="1:16" s="36" customFormat="1" x14ac:dyDescent="0.35">
      <c r="A542" s="33" t="s">
        <v>1648</v>
      </c>
      <c r="B542" s="33" t="s">
        <v>1649</v>
      </c>
      <c r="C542" s="34">
        <v>2</v>
      </c>
      <c r="D542" s="33" t="s">
        <v>2368</v>
      </c>
      <c r="E542" s="33" t="s">
        <v>2369</v>
      </c>
      <c r="F542" s="34">
        <v>5.4862000000000002</v>
      </c>
      <c r="G542" s="34">
        <v>53.000039999999998</v>
      </c>
      <c r="H542" s="34">
        <v>210</v>
      </c>
      <c r="I542" s="33" t="s">
        <v>116</v>
      </c>
      <c r="J542" s="34">
        <v>17722</v>
      </c>
      <c r="K542" s="34">
        <v>16.600000000000001</v>
      </c>
      <c r="L542" s="33" t="s">
        <v>116</v>
      </c>
      <c r="M542" s="33">
        <v>1</v>
      </c>
      <c r="N542" s="37" t="s">
        <v>2373</v>
      </c>
      <c r="O542" s="34">
        <v>966</v>
      </c>
      <c r="P542" s="33"/>
    </row>
    <row r="543" spans="1:16" s="36" customFormat="1" x14ac:dyDescent="0.35">
      <c r="A543" s="33" t="s">
        <v>1655</v>
      </c>
      <c r="B543" s="33" t="s">
        <v>1656</v>
      </c>
      <c r="C543" s="34">
        <v>1</v>
      </c>
      <c r="D543" s="33" t="s">
        <v>2368</v>
      </c>
      <c r="E543" s="33" t="s">
        <v>2369</v>
      </c>
      <c r="F543" s="34">
        <v>5.6516900000000003</v>
      </c>
      <c r="G543" s="34">
        <v>53.036624000000003</v>
      </c>
      <c r="H543" s="34">
        <v>25</v>
      </c>
      <c r="I543" s="33" t="s">
        <v>116</v>
      </c>
      <c r="J543" s="34">
        <v>17731</v>
      </c>
      <c r="K543" s="34">
        <v>31</v>
      </c>
      <c r="L543" s="33" t="s">
        <v>116</v>
      </c>
      <c r="M543" s="33">
        <v>1</v>
      </c>
      <c r="N543" s="37" t="s">
        <v>2370</v>
      </c>
      <c r="O543" s="34">
        <v>970</v>
      </c>
      <c r="P543" s="33"/>
    </row>
    <row r="544" spans="1:16" s="36" customFormat="1" x14ac:dyDescent="0.35">
      <c r="A544" s="33" t="s">
        <v>1655</v>
      </c>
      <c r="B544" s="33" t="s">
        <v>1656</v>
      </c>
      <c r="C544" s="34">
        <v>2</v>
      </c>
      <c r="D544" s="33" t="s">
        <v>2368</v>
      </c>
      <c r="E544" s="33" t="s">
        <v>2369</v>
      </c>
      <c r="F544" s="34">
        <v>5.6516900000000003</v>
      </c>
      <c r="G544" s="34">
        <v>53.036624000000003</v>
      </c>
      <c r="H544" s="34">
        <v>230</v>
      </c>
      <c r="I544" s="33" t="s">
        <v>116</v>
      </c>
      <c r="J544" s="34">
        <v>17732</v>
      </c>
      <c r="K544" s="34">
        <v>31</v>
      </c>
      <c r="L544" s="33" t="s">
        <v>116</v>
      </c>
      <c r="M544" s="33">
        <v>1</v>
      </c>
      <c r="N544" s="37" t="s">
        <v>2372</v>
      </c>
      <c r="O544" s="34">
        <v>955</v>
      </c>
      <c r="P544" s="33"/>
    </row>
    <row r="545" spans="1:16" s="36" customFormat="1" x14ac:dyDescent="0.35">
      <c r="A545" s="33" t="s">
        <v>1661</v>
      </c>
      <c r="B545" s="33" t="s">
        <v>1662</v>
      </c>
      <c r="C545" s="34">
        <v>2</v>
      </c>
      <c r="D545" s="33" t="s">
        <v>2368</v>
      </c>
      <c r="E545" s="33" t="s">
        <v>2369</v>
      </c>
      <c r="F545" s="34">
        <v>5.6957649999999997</v>
      </c>
      <c r="G545" s="34">
        <v>53.112958999999996</v>
      </c>
      <c r="H545" s="34">
        <v>195</v>
      </c>
      <c r="I545" s="33" t="s">
        <v>116</v>
      </c>
      <c r="J545" s="34">
        <v>17742</v>
      </c>
      <c r="K545" s="34">
        <v>20</v>
      </c>
      <c r="L545" s="33" t="s">
        <v>116</v>
      </c>
      <c r="M545" s="33">
        <v>1</v>
      </c>
      <c r="N545" s="37" t="s">
        <v>2370</v>
      </c>
      <c r="O545" s="34">
        <v>958</v>
      </c>
      <c r="P545" s="33"/>
    </row>
    <row r="546" spans="1:16" s="36" customFormat="1" x14ac:dyDescent="0.35">
      <c r="A546" s="33" t="s">
        <v>1661</v>
      </c>
      <c r="B546" s="33" t="s">
        <v>1662</v>
      </c>
      <c r="C546" s="34">
        <v>1</v>
      </c>
      <c r="D546" s="33" t="s">
        <v>2368</v>
      </c>
      <c r="E546" s="33" t="s">
        <v>2369</v>
      </c>
      <c r="F546" s="34">
        <v>5.6957649999999997</v>
      </c>
      <c r="G546" s="34">
        <v>53.112958999999996</v>
      </c>
      <c r="H546" s="34">
        <v>20</v>
      </c>
      <c r="I546" s="33" t="s">
        <v>116</v>
      </c>
      <c r="J546" s="34">
        <v>17741</v>
      </c>
      <c r="K546" s="34">
        <v>20</v>
      </c>
      <c r="L546" s="33" t="s">
        <v>116</v>
      </c>
      <c r="M546" s="33">
        <v>1</v>
      </c>
      <c r="N546" s="37" t="s">
        <v>2376</v>
      </c>
      <c r="O546" s="34">
        <v>961</v>
      </c>
      <c r="P546" s="33"/>
    </row>
    <row r="547" spans="1:16" s="36" customFormat="1" x14ac:dyDescent="0.35">
      <c r="A547" s="33" t="s">
        <v>1667</v>
      </c>
      <c r="B547" s="33" t="s">
        <v>1668</v>
      </c>
      <c r="C547" s="34">
        <v>2</v>
      </c>
      <c r="D547" s="33" t="s">
        <v>2368</v>
      </c>
      <c r="E547" s="33" t="s">
        <v>2369</v>
      </c>
      <c r="F547" s="34">
        <v>6.6252040000000001</v>
      </c>
      <c r="G547" s="34">
        <v>53.164651999999997</v>
      </c>
      <c r="H547" s="34">
        <v>340</v>
      </c>
      <c r="I547" s="33" t="s">
        <v>116</v>
      </c>
      <c r="J547" s="34">
        <v>17752</v>
      </c>
      <c r="K547" s="34">
        <v>24</v>
      </c>
      <c r="L547" s="33" t="s">
        <v>116</v>
      </c>
      <c r="M547" s="33">
        <v>1</v>
      </c>
      <c r="N547" s="37" t="s">
        <v>2375</v>
      </c>
      <c r="O547" s="34">
        <v>969</v>
      </c>
      <c r="P547" s="33"/>
    </row>
    <row r="548" spans="1:16" s="36" customFormat="1" x14ac:dyDescent="0.35">
      <c r="A548" s="33" t="s">
        <v>1667</v>
      </c>
      <c r="B548" s="33" t="s">
        <v>1668</v>
      </c>
      <c r="C548" s="34">
        <v>1</v>
      </c>
      <c r="D548" s="33" t="s">
        <v>2368</v>
      </c>
      <c r="E548" s="33" t="s">
        <v>2369</v>
      </c>
      <c r="F548" s="34">
        <v>6.6252040000000001</v>
      </c>
      <c r="G548" s="34">
        <v>53.164651999999997</v>
      </c>
      <c r="H548" s="34">
        <v>175</v>
      </c>
      <c r="I548" s="33" t="s">
        <v>116</v>
      </c>
      <c r="J548" s="34">
        <v>17751</v>
      </c>
      <c r="K548" s="34">
        <v>24</v>
      </c>
      <c r="L548" s="33" t="s">
        <v>116</v>
      </c>
      <c r="M548" s="33">
        <v>1</v>
      </c>
      <c r="N548" s="37" t="s">
        <v>2375</v>
      </c>
      <c r="O548" s="34">
        <v>962</v>
      </c>
      <c r="P548" s="33"/>
    </row>
    <row r="549" spans="1:16" s="36" customFormat="1" x14ac:dyDescent="0.35">
      <c r="A549" s="33" t="s">
        <v>1673</v>
      </c>
      <c r="B549" s="33" t="s">
        <v>1675</v>
      </c>
      <c r="C549" s="34">
        <v>1</v>
      </c>
      <c r="D549" s="33" t="s">
        <v>2368</v>
      </c>
      <c r="E549" s="33" t="s">
        <v>2369</v>
      </c>
      <c r="F549" s="34">
        <v>6.6303299999999998</v>
      </c>
      <c r="G549" s="34">
        <v>53.081026999999999</v>
      </c>
      <c r="H549" s="34">
        <v>190</v>
      </c>
      <c r="I549" s="33" t="s">
        <v>116</v>
      </c>
      <c r="J549" s="34">
        <v>17761</v>
      </c>
      <c r="K549" s="34">
        <v>38.5</v>
      </c>
      <c r="L549" s="33" t="s">
        <v>116</v>
      </c>
      <c r="M549" s="33">
        <v>1</v>
      </c>
      <c r="N549" s="37" t="s">
        <v>2375</v>
      </c>
      <c r="O549" s="34">
        <v>958</v>
      </c>
      <c r="P549" s="33"/>
    </row>
    <row r="550" spans="1:16" s="36" customFormat="1" x14ac:dyDescent="0.35">
      <c r="A550" s="33" t="s">
        <v>1673</v>
      </c>
      <c r="B550" s="33" t="s">
        <v>1675</v>
      </c>
      <c r="C550" s="34">
        <v>2</v>
      </c>
      <c r="D550" s="33" t="s">
        <v>2368</v>
      </c>
      <c r="E550" s="33" t="s">
        <v>2369</v>
      </c>
      <c r="F550" s="34">
        <v>6.6303299999999998</v>
      </c>
      <c r="G550" s="34">
        <v>53.081026999999999</v>
      </c>
      <c r="H550" s="34">
        <v>350</v>
      </c>
      <c r="I550" s="33" t="s">
        <v>116</v>
      </c>
      <c r="J550" s="34">
        <v>17762</v>
      </c>
      <c r="K550" s="34">
        <v>38.5</v>
      </c>
      <c r="L550" s="33" t="s">
        <v>116</v>
      </c>
      <c r="M550" s="33">
        <v>1</v>
      </c>
      <c r="N550" s="37" t="s">
        <v>2373</v>
      </c>
      <c r="O550" s="34">
        <v>964</v>
      </c>
      <c r="P550" s="33"/>
    </row>
    <row r="551" spans="1:16" s="36" customFormat="1" x14ac:dyDescent="0.35">
      <c r="A551" s="33" t="s">
        <v>1680</v>
      </c>
      <c r="B551" s="33" t="s">
        <v>1681</v>
      </c>
      <c r="C551" s="34">
        <v>1</v>
      </c>
      <c r="D551" s="33" t="s">
        <v>2368</v>
      </c>
      <c r="E551" s="33" t="s">
        <v>2369</v>
      </c>
      <c r="F551" s="34">
        <v>6.5703973500000004</v>
      </c>
      <c r="G551" s="34">
        <v>52.987001749999997</v>
      </c>
      <c r="H551" s="34">
        <v>40</v>
      </c>
      <c r="I551" s="33" t="s">
        <v>116</v>
      </c>
      <c r="J551" s="34">
        <v>17771</v>
      </c>
      <c r="K551" s="34">
        <v>28.2</v>
      </c>
      <c r="L551" s="33" t="s">
        <v>116</v>
      </c>
      <c r="M551" s="33">
        <v>1</v>
      </c>
      <c r="N551" s="37" t="s">
        <v>2379</v>
      </c>
      <c r="O551" s="34">
        <v>966</v>
      </c>
      <c r="P551" s="33"/>
    </row>
    <row r="552" spans="1:16" s="36" customFormat="1" x14ac:dyDescent="0.35">
      <c r="A552" s="33" t="s">
        <v>1680</v>
      </c>
      <c r="B552" s="33" t="s">
        <v>1681</v>
      </c>
      <c r="C552" s="34">
        <v>2</v>
      </c>
      <c r="D552" s="33" t="s">
        <v>2368</v>
      </c>
      <c r="E552" s="33" t="s">
        <v>2369</v>
      </c>
      <c r="F552" s="34">
        <v>6.5703973500000004</v>
      </c>
      <c r="G552" s="34">
        <v>52.987001749999997</v>
      </c>
      <c r="H552" s="34">
        <v>185</v>
      </c>
      <c r="I552" s="33" t="s">
        <v>116</v>
      </c>
      <c r="J552" s="34">
        <v>17772</v>
      </c>
      <c r="K552" s="34">
        <v>28.2</v>
      </c>
      <c r="L552" s="33" t="s">
        <v>116</v>
      </c>
      <c r="M552" s="33">
        <v>1</v>
      </c>
      <c r="N552" s="37" t="s">
        <v>2373</v>
      </c>
      <c r="O552" s="34">
        <v>970</v>
      </c>
      <c r="P552" s="33"/>
    </row>
    <row r="553" spans="1:16" s="36" customFormat="1" x14ac:dyDescent="0.35">
      <c r="A553" s="33" t="s">
        <v>1686</v>
      </c>
      <c r="B553" s="33" t="s">
        <v>1687</v>
      </c>
      <c r="C553" s="34">
        <v>1</v>
      </c>
      <c r="D553" s="33" t="s">
        <v>2374</v>
      </c>
      <c r="E553" s="33" t="s">
        <v>2369</v>
      </c>
      <c r="F553" s="34">
        <v>6.1892839999999998</v>
      </c>
      <c r="G553" s="34">
        <v>52.694608000000002</v>
      </c>
      <c r="H553" s="34">
        <v>80</v>
      </c>
      <c r="I553" s="33" t="s">
        <v>116</v>
      </c>
      <c r="J553" s="34">
        <v>18081</v>
      </c>
      <c r="K553" s="34">
        <v>31.5</v>
      </c>
      <c r="L553" s="33" t="s">
        <v>116</v>
      </c>
      <c r="M553" s="33">
        <v>1</v>
      </c>
      <c r="N553" s="37" t="s">
        <v>2372</v>
      </c>
      <c r="O553" s="34">
        <v>965</v>
      </c>
      <c r="P553" s="33"/>
    </row>
    <row r="554" spans="1:16" s="36" customFormat="1" x14ac:dyDescent="0.35">
      <c r="A554" s="33" t="s">
        <v>1686</v>
      </c>
      <c r="B554" s="33" t="s">
        <v>1687</v>
      </c>
      <c r="C554" s="34">
        <v>2</v>
      </c>
      <c r="D554" s="33" t="s">
        <v>2374</v>
      </c>
      <c r="E554" s="33" t="s">
        <v>2369</v>
      </c>
      <c r="F554" s="34">
        <v>6.1892839999999998</v>
      </c>
      <c r="G554" s="34">
        <v>52.694608000000002</v>
      </c>
      <c r="H554" s="34">
        <v>165</v>
      </c>
      <c r="I554" s="33" t="s">
        <v>116</v>
      </c>
      <c r="J554" s="34">
        <v>18082</v>
      </c>
      <c r="K554" s="34">
        <v>31.5</v>
      </c>
      <c r="L554" s="33" t="s">
        <v>116</v>
      </c>
      <c r="M554" s="33">
        <v>1</v>
      </c>
      <c r="N554" s="37" t="s">
        <v>2379</v>
      </c>
      <c r="O554" s="34">
        <v>956</v>
      </c>
      <c r="P554" s="33"/>
    </row>
    <row r="555" spans="1:16" s="36" customFormat="1" x14ac:dyDescent="0.35">
      <c r="A555" s="33" t="s">
        <v>1686</v>
      </c>
      <c r="B555" s="33" t="s">
        <v>1687</v>
      </c>
      <c r="C555" s="34">
        <v>3</v>
      </c>
      <c r="D555" s="33" t="s">
        <v>2374</v>
      </c>
      <c r="E555" s="33" t="s">
        <v>2369</v>
      </c>
      <c r="F555" s="34">
        <v>6.1892839999999998</v>
      </c>
      <c r="G555" s="34">
        <v>52.694608000000002</v>
      </c>
      <c r="H555" s="34">
        <v>350</v>
      </c>
      <c r="I555" s="33" t="s">
        <v>116</v>
      </c>
      <c r="J555" s="34">
        <v>18083</v>
      </c>
      <c r="K555" s="34">
        <v>31.5</v>
      </c>
      <c r="L555" s="33" t="s">
        <v>116</v>
      </c>
      <c r="M555" s="33">
        <v>1</v>
      </c>
      <c r="N555" s="37" t="s">
        <v>2379</v>
      </c>
      <c r="O555" s="34">
        <v>973</v>
      </c>
      <c r="P555" s="33"/>
    </row>
    <row r="556" spans="1:16" s="36" customFormat="1" x14ac:dyDescent="0.35">
      <c r="A556" s="33" t="s">
        <v>1693</v>
      </c>
      <c r="B556" s="33" t="s">
        <v>1694</v>
      </c>
      <c r="C556" s="34">
        <v>1</v>
      </c>
      <c r="D556" s="33" t="s">
        <v>2368</v>
      </c>
      <c r="E556" s="33" t="s">
        <v>2369</v>
      </c>
      <c r="F556" s="34">
        <v>6.1244490000000003</v>
      </c>
      <c r="G556" s="34">
        <v>52.787542000000002</v>
      </c>
      <c r="H556" s="34">
        <v>115</v>
      </c>
      <c r="I556" s="33" t="s">
        <v>116</v>
      </c>
      <c r="J556" s="34">
        <v>18091</v>
      </c>
      <c r="K556" s="34">
        <v>41.7</v>
      </c>
      <c r="L556" s="33" t="s">
        <v>116</v>
      </c>
      <c r="M556" s="33">
        <v>1</v>
      </c>
      <c r="N556" s="37" t="s">
        <v>2372</v>
      </c>
      <c r="O556" s="34">
        <v>963</v>
      </c>
      <c r="P556" s="33"/>
    </row>
    <row r="557" spans="1:16" s="36" customFormat="1" x14ac:dyDescent="0.35">
      <c r="A557" s="33" t="s">
        <v>1693</v>
      </c>
      <c r="B557" s="33" t="s">
        <v>1694</v>
      </c>
      <c r="C557" s="34">
        <v>2</v>
      </c>
      <c r="D557" s="33" t="s">
        <v>2368</v>
      </c>
      <c r="E557" s="33" t="s">
        <v>2369</v>
      </c>
      <c r="F557" s="34">
        <v>6.1244490000000003</v>
      </c>
      <c r="G557" s="34">
        <v>52.787542000000002</v>
      </c>
      <c r="H557" s="34">
        <v>320</v>
      </c>
      <c r="I557" s="33" t="s">
        <v>116</v>
      </c>
      <c r="J557" s="34">
        <v>18092</v>
      </c>
      <c r="K557" s="34">
        <v>41.7</v>
      </c>
      <c r="L557" s="33" t="s">
        <v>116</v>
      </c>
      <c r="M557" s="33">
        <v>1</v>
      </c>
      <c r="N557" s="37" t="s">
        <v>2379</v>
      </c>
      <c r="O557" s="34">
        <v>958</v>
      </c>
      <c r="P557" s="33"/>
    </row>
    <row r="558" spans="1:16" s="36" customFormat="1" x14ac:dyDescent="0.35">
      <c r="A558" s="33" t="s">
        <v>1700</v>
      </c>
      <c r="B558" s="33" t="s">
        <v>1701</v>
      </c>
      <c r="C558" s="34">
        <v>1</v>
      </c>
      <c r="D558" s="33" t="s">
        <v>2368</v>
      </c>
      <c r="E558" s="33" t="s">
        <v>2369</v>
      </c>
      <c r="F558" s="34">
        <v>6.0464140000000004</v>
      </c>
      <c r="G558" s="34">
        <v>52.845115999999997</v>
      </c>
      <c r="H558" s="34">
        <v>145</v>
      </c>
      <c r="I558" s="33" t="s">
        <v>116</v>
      </c>
      <c r="J558" s="34">
        <v>18101</v>
      </c>
      <c r="K558" s="34">
        <v>30.4</v>
      </c>
      <c r="L558" s="33" t="s">
        <v>116</v>
      </c>
      <c r="M558" s="33">
        <v>1</v>
      </c>
      <c r="N558" s="37" t="s">
        <v>2377</v>
      </c>
      <c r="O558" s="34">
        <v>960</v>
      </c>
      <c r="P558" s="33"/>
    </row>
    <row r="559" spans="1:16" s="36" customFormat="1" x14ac:dyDescent="0.35">
      <c r="A559" s="33" t="s">
        <v>1700</v>
      </c>
      <c r="B559" s="33" t="s">
        <v>1701</v>
      </c>
      <c r="C559" s="34">
        <v>2</v>
      </c>
      <c r="D559" s="33" t="s">
        <v>2368</v>
      </c>
      <c r="E559" s="33" t="s">
        <v>2369</v>
      </c>
      <c r="F559" s="34">
        <v>6.0464140000000004</v>
      </c>
      <c r="G559" s="34">
        <v>52.845115999999997</v>
      </c>
      <c r="H559" s="34">
        <v>320</v>
      </c>
      <c r="I559" s="33" t="s">
        <v>116</v>
      </c>
      <c r="J559" s="34">
        <v>18102</v>
      </c>
      <c r="K559" s="34">
        <v>30.4</v>
      </c>
      <c r="L559" s="33" t="s">
        <v>116</v>
      </c>
      <c r="M559" s="33">
        <v>1</v>
      </c>
      <c r="N559" s="37" t="s">
        <v>2370</v>
      </c>
      <c r="O559" s="34">
        <v>955</v>
      </c>
      <c r="P559" s="33"/>
    </row>
    <row r="560" spans="1:16" s="36" customFormat="1" x14ac:dyDescent="0.35">
      <c r="A560" s="33" t="s">
        <v>1707</v>
      </c>
      <c r="B560" s="33" t="s">
        <v>1708</v>
      </c>
      <c r="C560" s="34">
        <v>2</v>
      </c>
      <c r="D560" s="33" t="s">
        <v>2368</v>
      </c>
      <c r="E560" s="33" t="s">
        <v>2369</v>
      </c>
      <c r="F560" s="34">
        <v>5.9303739999999996</v>
      </c>
      <c r="G560" s="34">
        <v>52.945000999999998</v>
      </c>
      <c r="H560" s="34">
        <v>325</v>
      </c>
      <c r="I560" s="33" t="s">
        <v>116</v>
      </c>
      <c r="J560" s="34">
        <v>18112</v>
      </c>
      <c r="K560" s="34">
        <v>27.1</v>
      </c>
      <c r="L560" s="33" t="s">
        <v>116</v>
      </c>
      <c r="M560" s="33">
        <v>1</v>
      </c>
      <c r="N560" s="37" t="s">
        <v>2379</v>
      </c>
      <c r="O560" s="34">
        <v>964</v>
      </c>
      <c r="P560" s="33"/>
    </row>
    <row r="561" spans="1:16" s="36" customFormat="1" x14ac:dyDescent="0.35">
      <c r="A561" s="33" t="s">
        <v>1707</v>
      </c>
      <c r="B561" s="33" t="s">
        <v>1708</v>
      </c>
      <c r="C561" s="34">
        <v>1</v>
      </c>
      <c r="D561" s="33" t="s">
        <v>2368</v>
      </c>
      <c r="E561" s="33" t="s">
        <v>2369</v>
      </c>
      <c r="F561" s="34">
        <v>5.9303739999999996</v>
      </c>
      <c r="G561" s="34">
        <v>52.945000999999998</v>
      </c>
      <c r="H561" s="34">
        <v>145</v>
      </c>
      <c r="I561" s="33" t="s">
        <v>116</v>
      </c>
      <c r="J561" s="34">
        <v>18111</v>
      </c>
      <c r="K561" s="34">
        <v>27.1</v>
      </c>
      <c r="L561" s="33" t="s">
        <v>116</v>
      </c>
      <c r="M561" s="33">
        <v>1</v>
      </c>
      <c r="N561" s="37" t="s">
        <v>2371</v>
      </c>
      <c r="O561" s="34">
        <v>957</v>
      </c>
      <c r="P561" s="33"/>
    </row>
    <row r="562" spans="1:16" s="36" customFormat="1" x14ac:dyDescent="0.35">
      <c r="A562" s="33" t="s">
        <v>1714</v>
      </c>
      <c r="B562" s="33" t="s">
        <v>2343</v>
      </c>
      <c r="C562" s="34">
        <v>1</v>
      </c>
      <c r="D562" s="33" t="s">
        <v>2368</v>
      </c>
      <c r="E562" s="33" t="s">
        <v>2369</v>
      </c>
      <c r="F562" s="34">
        <v>5.8275769999999998</v>
      </c>
      <c r="G562" s="34">
        <v>53.083412000000003</v>
      </c>
      <c r="H562" s="34">
        <v>160</v>
      </c>
      <c r="I562" s="33" t="s">
        <v>116</v>
      </c>
      <c r="J562" s="34">
        <v>18121</v>
      </c>
      <c r="K562" s="34">
        <v>33</v>
      </c>
      <c r="L562" s="33" t="s">
        <v>116</v>
      </c>
      <c r="M562" s="33">
        <v>1</v>
      </c>
      <c r="N562" s="37" t="s">
        <v>2370</v>
      </c>
      <c r="O562" s="34">
        <v>972</v>
      </c>
      <c r="P562" s="33"/>
    </row>
    <row r="563" spans="1:16" s="36" customFormat="1" x14ac:dyDescent="0.35">
      <c r="A563" s="33" t="s">
        <v>1714</v>
      </c>
      <c r="B563" s="33" t="s">
        <v>2343</v>
      </c>
      <c r="C563" s="34">
        <v>2</v>
      </c>
      <c r="D563" s="33" t="s">
        <v>2368</v>
      </c>
      <c r="E563" s="33" t="s">
        <v>2369</v>
      </c>
      <c r="F563" s="34">
        <v>5.8275769999999998</v>
      </c>
      <c r="G563" s="34">
        <v>53.083412000000003</v>
      </c>
      <c r="H563" s="34">
        <v>345</v>
      </c>
      <c r="I563" s="33" t="s">
        <v>116</v>
      </c>
      <c r="J563" s="34">
        <v>18122</v>
      </c>
      <c r="K563" s="34">
        <v>33</v>
      </c>
      <c r="L563" s="33" t="s">
        <v>116</v>
      </c>
      <c r="M563" s="33">
        <v>1</v>
      </c>
      <c r="N563" s="37" t="s">
        <v>2375</v>
      </c>
      <c r="O563" s="34">
        <v>966</v>
      </c>
      <c r="P563" s="33"/>
    </row>
    <row r="564" spans="1:16" s="36" customFormat="1" x14ac:dyDescent="0.35">
      <c r="A564" s="33" t="s">
        <v>1721</v>
      </c>
      <c r="B564" s="33" t="s">
        <v>1722</v>
      </c>
      <c r="C564" s="34">
        <v>1</v>
      </c>
      <c r="D564" s="33" t="s">
        <v>2368</v>
      </c>
      <c r="E564" s="33" t="s">
        <v>2369</v>
      </c>
      <c r="F564" s="34">
        <v>6.5288760000000003</v>
      </c>
      <c r="G564" s="34">
        <v>52.867797000000003</v>
      </c>
      <c r="H564" s="34">
        <v>10</v>
      </c>
      <c r="I564" s="33" t="s">
        <v>116</v>
      </c>
      <c r="J564" s="34">
        <v>17781</v>
      </c>
      <c r="K564" s="34">
        <v>43.7</v>
      </c>
      <c r="L564" s="33" t="s">
        <v>116</v>
      </c>
      <c r="M564" s="33">
        <v>1</v>
      </c>
      <c r="N564" s="37" t="s">
        <v>2371</v>
      </c>
      <c r="O564" s="34">
        <v>963</v>
      </c>
      <c r="P564" s="33"/>
    </row>
    <row r="565" spans="1:16" s="36" customFormat="1" x14ac:dyDescent="0.35">
      <c r="A565" s="33" t="s">
        <v>1721</v>
      </c>
      <c r="B565" s="33" t="s">
        <v>1722</v>
      </c>
      <c r="C565" s="34">
        <v>2</v>
      </c>
      <c r="D565" s="33" t="s">
        <v>2368</v>
      </c>
      <c r="E565" s="33" t="s">
        <v>2369</v>
      </c>
      <c r="F565" s="34">
        <v>6.5288760000000003</v>
      </c>
      <c r="G565" s="34">
        <v>52.867797000000003</v>
      </c>
      <c r="H565" s="34">
        <v>190</v>
      </c>
      <c r="I565" s="33" t="s">
        <v>116</v>
      </c>
      <c r="J565" s="34">
        <v>17782</v>
      </c>
      <c r="K565" s="34">
        <v>43.7</v>
      </c>
      <c r="L565" s="33" t="s">
        <v>116</v>
      </c>
      <c r="M565" s="33">
        <v>1</v>
      </c>
      <c r="N565" s="37" t="s">
        <v>2370</v>
      </c>
      <c r="O565" s="34">
        <v>959</v>
      </c>
      <c r="P565" s="33"/>
    </row>
    <row r="566" spans="1:16" s="36" customFormat="1" x14ac:dyDescent="0.35">
      <c r="A566" s="33" t="s">
        <v>1727</v>
      </c>
      <c r="B566" s="33" t="s">
        <v>1728</v>
      </c>
      <c r="C566" s="34">
        <v>1</v>
      </c>
      <c r="D566" s="33" t="s">
        <v>2368</v>
      </c>
      <c r="E566" s="33" t="s">
        <v>2369</v>
      </c>
      <c r="F566" s="34">
        <v>6.3186299999999997</v>
      </c>
      <c r="G566" s="34">
        <v>52.696505000000002</v>
      </c>
      <c r="H566" s="34">
        <v>60</v>
      </c>
      <c r="I566" s="33" t="s">
        <v>116</v>
      </c>
      <c r="J566" s="34">
        <v>18071</v>
      </c>
      <c r="K566" s="34">
        <v>21.3</v>
      </c>
      <c r="L566" s="33" t="s">
        <v>116</v>
      </c>
      <c r="M566" s="33">
        <v>1</v>
      </c>
      <c r="N566" s="37" t="s">
        <v>2373</v>
      </c>
      <c r="O566" s="34">
        <v>969</v>
      </c>
      <c r="P566" s="33"/>
    </row>
    <row r="567" spans="1:16" s="36" customFormat="1" x14ac:dyDescent="0.35">
      <c r="A567" s="33" t="s">
        <v>1727</v>
      </c>
      <c r="B567" s="33" t="s">
        <v>1728</v>
      </c>
      <c r="C567" s="34">
        <v>2</v>
      </c>
      <c r="D567" s="33" t="s">
        <v>2368</v>
      </c>
      <c r="E567" s="33" t="s">
        <v>2369</v>
      </c>
      <c r="F567" s="34">
        <v>6.3186299999999997</v>
      </c>
      <c r="G567" s="34">
        <v>52.696505000000002</v>
      </c>
      <c r="H567" s="34">
        <v>280</v>
      </c>
      <c r="I567" s="33" t="s">
        <v>116</v>
      </c>
      <c r="J567" s="34">
        <v>18072</v>
      </c>
      <c r="K567" s="34">
        <v>21.3</v>
      </c>
      <c r="L567" s="33" t="s">
        <v>116</v>
      </c>
      <c r="M567" s="33">
        <v>1</v>
      </c>
      <c r="N567" s="37" t="s">
        <v>2376</v>
      </c>
      <c r="O567" s="34">
        <v>967</v>
      </c>
      <c r="P567" s="33"/>
    </row>
    <row r="568" spans="1:16" s="36" customFormat="1" x14ac:dyDescent="0.35">
      <c r="A568" s="33" t="s">
        <v>1733</v>
      </c>
      <c r="B568" s="33" t="s">
        <v>1734</v>
      </c>
      <c r="C568" s="34">
        <v>1</v>
      </c>
      <c r="D568" s="33" t="s">
        <v>2368</v>
      </c>
      <c r="E568" s="33" t="s">
        <v>2369</v>
      </c>
      <c r="F568" s="34">
        <v>6.4737159999999996</v>
      </c>
      <c r="G568" s="34">
        <v>52.737763999999999</v>
      </c>
      <c r="H568" s="34">
        <v>15</v>
      </c>
      <c r="I568" s="33" t="s">
        <v>116</v>
      </c>
      <c r="J568" s="34">
        <v>17791</v>
      </c>
      <c r="K568" s="34">
        <v>39.799999999999997</v>
      </c>
      <c r="L568" s="33" t="s">
        <v>116</v>
      </c>
      <c r="M568" s="33">
        <v>1</v>
      </c>
      <c r="N568" s="37" t="s">
        <v>2375</v>
      </c>
      <c r="O568" s="34">
        <v>968</v>
      </c>
      <c r="P568" s="33"/>
    </row>
    <row r="569" spans="1:16" s="36" customFormat="1" x14ac:dyDescent="0.35">
      <c r="A569" s="33" t="s">
        <v>1733</v>
      </c>
      <c r="B569" s="33" t="s">
        <v>1734</v>
      </c>
      <c r="C569" s="34">
        <v>2</v>
      </c>
      <c r="D569" s="33" t="s">
        <v>2368</v>
      </c>
      <c r="E569" s="33" t="s">
        <v>2369</v>
      </c>
      <c r="F569" s="34">
        <v>6.4737159999999996</v>
      </c>
      <c r="G569" s="34">
        <v>52.737763999999999</v>
      </c>
      <c r="H569" s="34">
        <v>240</v>
      </c>
      <c r="I569" s="33" t="s">
        <v>116</v>
      </c>
      <c r="J569" s="34">
        <v>17792</v>
      </c>
      <c r="K569" s="34">
        <v>39.799999999999997</v>
      </c>
      <c r="L569" s="33" t="s">
        <v>116</v>
      </c>
      <c r="M569" s="33">
        <v>1</v>
      </c>
      <c r="N569" s="37" t="s">
        <v>2375</v>
      </c>
      <c r="O569" s="34">
        <v>955</v>
      </c>
      <c r="P569" s="33"/>
    </row>
    <row r="570" spans="1:16" s="36" customFormat="1" x14ac:dyDescent="0.35">
      <c r="A570" s="33" t="s">
        <v>1739</v>
      </c>
      <c r="B570" s="33" t="s">
        <v>1740</v>
      </c>
      <c r="C570" s="34">
        <v>1</v>
      </c>
      <c r="D570" s="33" t="s">
        <v>2368</v>
      </c>
      <c r="E570" s="33" t="s">
        <v>2369</v>
      </c>
      <c r="F570" s="34">
        <v>6.2384000000000004</v>
      </c>
      <c r="G570" s="34">
        <v>52.589930000000003</v>
      </c>
      <c r="H570" s="34">
        <v>210</v>
      </c>
      <c r="I570" s="33" t="s">
        <v>116</v>
      </c>
      <c r="J570" s="34">
        <v>18061</v>
      </c>
      <c r="K570" s="34">
        <v>40</v>
      </c>
      <c r="L570" s="33" t="s">
        <v>116</v>
      </c>
      <c r="M570" s="33">
        <v>1</v>
      </c>
      <c r="N570" s="37" t="s">
        <v>2379</v>
      </c>
      <c r="O570" s="34">
        <v>961</v>
      </c>
      <c r="P570" s="33"/>
    </row>
    <row r="571" spans="1:16" s="36" customFormat="1" x14ac:dyDescent="0.35">
      <c r="A571" s="33" t="s">
        <v>1739</v>
      </c>
      <c r="B571" s="33" t="s">
        <v>1740</v>
      </c>
      <c r="C571" s="34">
        <v>2</v>
      </c>
      <c r="D571" s="33" t="s">
        <v>2368</v>
      </c>
      <c r="E571" s="33" t="s">
        <v>2369</v>
      </c>
      <c r="F571" s="34">
        <v>6.2384000000000004</v>
      </c>
      <c r="G571" s="34">
        <v>52.589930000000003</v>
      </c>
      <c r="H571" s="34">
        <v>350</v>
      </c>
      <c r="I571" s="33" t="s">
        <v>116</v>
      </c>
      <c r="J571" s="34">
        <v>18062</v>
      </c>
      <c r="K571" s="34">
        <v>40</v>
      </c>
      <c r="L571" s="33" t="s">
        <v>116</v>
      </c>
      <c r="M571" s="33">
        <v>1</v>
      </c>
      <c r="N571" s="37" t="s">
        <v>2371</v>
      </c>
      <c r="O571" s="34">
        <v>970</v>
      </c>
      <c r="P571" s="33"/>
    </row>
    <row r="572" spans="1:16" s="36" customFormat="1" x14ac:dyDescent="0.35">
      <c r="A572" s="33" t="s">
        <v>1746</v>
      </c>
      <c r="B572" s="33" t="s">
        <v>1747</v>
      </c>
      <c r="C572" s="34">
        <v>1</v>
      </c>
      <c r="D572" s="33" t="s">
        <v>2368</v>
      </c>
      <c r="E572" s="33" t="s">
        <v>2369</v>
      </c>
      <c r="F572" s="34">
        <v>5.9255469999999999</v>
      </c>
      <c r="G572" s="34">
        <v>52.550297</v>
      </c>
      <c r="H572" s="34">
        <v>90</v>
      </c>
      <c r="I572" s="33" t="s">
        <v>116</v>
      </c>
      <c r="J572" s="34">
        <v>18051</v>
      </c>
      <c r="K572" s="34">
        <v>34.9</v>
      </c>
      <c r="L572" s="33" t="s">
        <v>116</v>
      </c>
      <c r="M572" s="33">
        <v>2</v>
      </c>
      <c r="N572" s="37" t="s">
        <v>2375</v>
      </c>
      <c r="O572" s="34">
        <v>969</v>
      </c>
      <c r="P572" s="33">
        <v>967</v>
      </c>
    </row>
    <row r="573" spans="1:16" s="36" customFormat="1" x14ac:dyDescent="0.35">
      <c r="A573" s="33" t="s">
        <v>1752</v>
      </c>
      <c r="B573" s="33" t="s">
        <v>1753</v>
      </c>
      <c r="C573" s="34">
        <v>1</v>
      </c>
      <c r="D573" s="33" t="s">
        <v>2368</v>
      </c>
      <c r="E573" s="33" t="s">
        <v>2369</v>
      </c>
      <c r="F573" s="34">
        <v>5.4823170000000001</v>
      </c>
      <c r="G573" s="34">
        <v>52.215029999999999</v>
      </c>
      <c r="H573" s="34">
        <v>40</v>
      </c>
      <c r="I573" s="33" t="s">
        <v>116</v>
      </c>
      <c r="J573" s="34">
        <v>19201</v>
      </c>
      <c r="K573" s="34">
        <v>24.8</v>
      </c>
      <c r="L573" s="33" t="s">
        <v>116</v>
      </c>
      <c r="M573" s="33">
        <v>1</v>
      </c>
      <c r="N573" s="37" t="s">
        <v>2377</v>
      </c>
      <c r="O573" s="34">
        <v>963</v>
      </c>
      <c r="P573" s="33"/>
    </row>
    <row r="574" spans="1:16" s="36" customFormat="1" x14ac:dyDescent="0.35">
      <c r="A574" s="33" t="s">
        <v>1752</v>
      </c>
      <c r="B574" s="33" t="s">
        <v>1753</v>
      </c>
      <c r="C574" s="34">
        <v>2</v>
      </c>
      <c r="D574" s="33" t="s">
        <v>2368</v>
      </c>
      <c r="E574" s="33" t="s">
        <v>2369</v>
      </c>
      <c r="F574" s="34">
        <v>5.4823170000000001</v>
      </c>
      <c r="G574" s="34">
        <v>52.215029999999999</v>
      </c>
      <c r="H574" s="34">
        <v>230</v>
      </c>
      <c r="I574" s="33" t="s">
        <v>116</v>
      </c>
      <c r="J574" s="34">
        <v>19202</v>
      </c>
      <c r="K574" s="34">
        <v>24.8</v>
      </c>
      <c r="L574" s="33" t="s">
        <v>116</v>
      </c>
      <c r="M574" s="33">
        <v>1</v>
      </c>
      <c r="N574" s="37" t="s">
        <v>2373</v>
      </c>
      <c r="O574" s="34">
        <v>973</v>
      </c>
      <c r="P574" s="33"/>
    </row>
    <row r="575" spans="1:16" s="36" customFormat="1" x14ac:dyDescent="0.35">
      <c r="A575" s="33" t="s">
        <v>1758</v>
      </c>
      <c r="B575" s="33" t="s">
        <v>1759</v>
      </c>
      <c r="C575" s="34">
        <v>1</v>
      </c>
      <c r="D575" s="33" t="s">
        <v>2368</v>
      </c>
      <c r="E575" s="33" t="s">
        <v>2369</v>
      </c>
      <c r="F575" s="34">
        <v>5.5995699999999999</v>
      </c>
      <c r="G575" s="34">
        <v>52.28857</v>
      </c>
      <c r="H575" s="34">
        <v>30</v>
      </c>
      <c r="I575" s="33" t="s">
        <v>116</v>
      </c>
      <c r="J575" s="34">
        <v>19211</v>
      </c>
      <c r="K575" s="34">
        <v>29.5</v>
      </c>
      <c r="L575" s="33" t="s">
        <v>116</v>
      </c>
      <c r="M575" s="33">
        <v>1</v>
      </c>
      <c r="N575" s="37" t="s">
        <v>2371</v>
      </c>
      <c r="O575" s="34">
        <v>973</v>
      </c>
      <c r="P575" s="33"/>
    </row>
    <row r="576" spans="1:16" s="36" customFormat="1" x14ac:dyDescent="0.35">
      <c r="A576" s="33" t="s">
        <v>1758</v>
      </c>
      <c r="B576" s="33" t="s">
        <v>1759</v>
      </c>
      <c r="C576" s="34">
        <v>2</v>
      </c>
      <c r="D576" s="33" t="s">
        <v>2368</v>
      </c>
      <c r="E576" s="33" t="s">
        <v>2369</v>
      </c>
      <c r="F576" s="34">
        <v>5.5995699999999999</v>
      </c>
      <c r="G576" s="34">
        <v>52.28857</v>
      </c>
      <c r="H576" s="34">
        <v>210</v>
      </c>
      <c r="I576" s="33" t="s">
        <v>116</v>
      </c>
      <c r="J576" s="34">
        <v>19212</v>
      </c>
      <c r="K576" s="34">
        <v>29.5</v>
      </c>
      <c r="L576" s="33" t="s">
        <v>116</v>
      </c>
      <c r="M576" s="33">
        <v>1</v>
      </c>
      <c r="N576" s="37" t="s">
        <v>2373</v>
      </c>
      <c r="O576" s="34">
        <v>961</v>
      </c>
      <c r="P576" s="33"/>
    </row>
    <row r="577" spans="1:16" s="36" customFormat="1" x14ac:dyDescent="0.35">
      <c r="A577" s="33" t="s">
        <v>1764</v>
      </c>
      <c r="B577" s="33" t="s">
        <v>1765</v>
      </c>
      <c r="C577" s="34">
        <v>1</v>
      </c>
      <c r="D577" s="33" t="s">
        <v>2368</v>
      </c>
      <c r="E577" s="33" t="s">
        <v>2369</v>
      </c>
      <c r="F577" s="34">
        <v>5.6240240000000004</v>
      </c>
      <c r="G577" s="34">
        <v>52.341965000000002</v>
      </c>
      <c r="H577" s="34">
        <v>90</v>
      </c>
      <c r="I577" s="33" t="s">
        <v>116</v>
      </c>
      <c r="J577" s="34">
        <v>19221</v>
      </c>
      <c r="K577" s="34">
        <v>22</v>
      </c>
      <c r="L577" s="33" t="s">
        <v>116</v>
      </c>
      <c r="M577" s="33">
        <v>1</v>
      </c>
      <c r="N577" s="37" t="s">
        <v>2376</v>
      </c>
      <c r="O577" s="34">
        <v>955</v>
      </c>
      <c r="P577" s="33"/>
    </row>
    <row r="578" spans="1:16" s="36" customFormat="1" x14ac:dyDescent="0.35">
      <c r="A578" s="33" t="s">
        <v>1764</v>
      </c>
      <c r="B578" s="33" t="s">
        <v>1765</v>
      </c>
      <c r="C578" s="34">
        <v>2</v>
      </c>
      <c r="D578" s="33" t="s">
        <v>2368</v>
      </c>
      <c r="E578" s="33" t="s">
        <v>2369</v>
      </c>
      <c r="F578" s="34">
        <v>5.6240240000000004</v>
      </c>
      <c r="G578" s="34">
        <v>52.341965000000002</v>
      </c>
      <c r="H578" s="34">
        <v>210</v>
      </c>
      <c r="I578" s="33" t="s">
        <v>116</v>
      </c>
      <c r="J578" s="34">
        <v>19222</v>
      </c>
      <c r="K578" s="34">
        <v>22</v>
      </c>
      <c r="L578" s="33" t="s">
        <v>116</v>
      </c>
      <c r="M578" s="33">
        <v>1</v>
      </c>
      <c r="N578" s="37" t="s">
        <v>2373</v>
      </c>
      <c r="O578" s="34">
        <v>958</v>
      </c>
      <c r="P578" s="33"/>
    </row>
    <row r="579" spans="1:16" s="36" customFormat="1" x14ac:dyDescent="0.35">
      <c r="A579" s="33" t="s">
        <v>1770</v>
      </c>
      <c r="B579" s="33" t="s">
        <v>1771</v>
      </c>
      <c r="C579" s="34">
        <v>1</v>
      </c>
      <c r="D579" s="33" t="s">
        <v>2368</v>
      </c>
      <c r="E579" s="33" t="s">
        <v>2369</v>
      </c>
      <c r="F579" s="34">
        <v>5.7675599999999996</v>
      </c>
      <c r="G579" s="34">
        <v>52.362740000000002</v>
      </c>
      <c r="H579" s="34">
        <v>65</v>
      </c>
      <c r="I579" s="33" t="s">
        <v>116</v>
      </c>
      <c r="J579" s="34">
        <v>19231</v>
      </c>
      <c r="K579" s="34">
        <v>29.8</v>
      </c>
      <c r="L579" s="33" t="s">
        <v>116</v>
      </c>
      <c r="M579" s="33">
        <v>1</v>
      </c>
      <c r="N579" s="37" t="s">
        <v>2370</v>
      </c>
      <c r="O579" s="34">
        <v>961</v>
      </c>
      <c r="P579" s="33"/>
    </row>
    <row r="580" spans="1:16" s="36" customFormat="1" x14ac:dyDescent="0.35">
      <c r="A580" s="33" t="s">
        <v>1770</v>
      </c>
      <c r="B580" s="33" t="s">
        <v>1771</v>
      </c>
      <c r="C580" s="34">
        <v>2</v>
      </c>
      <c r="D580" s="33" t="s">
        <v>2368</v>
      </c>
      <c r="E580" s="33" t="s">
        <v>2369</v>
      </c>
      <c r="F580" s="34">
        <v>5.7675599999999996</v>
      </c>
      <c r="G580" s="34">
        <v>52.362740000000002</v>
      </c>
      <c r="H580" s="34">
        <v>235</v>
      </c>
      <c r="I580" s="33" t="s">
        <v>116</v>
      </c>
      <c r="J580" s="34">
        <v>19232</v>
      </c>
      <c r="K580" s="34">
        <v>29.8</v>
      </c>
      <c r="L580" s="33" t="s">
        <v>116</v>
      </c>
      <c r="M580" s="33">
        <v>1</v>
      </c>
      <c r="N580" s="37" t="s">
        <v>2377</v>
      </c>
      <c r="O580" s="34">
        <v>965</v>
      </c>
      <c r="P580" s="33"/>
    </row>
    <row r="581" spans="1:16" s="36" customFormat="1" x14ac:dyDescent="0.35">
      <c r="A581" s="33" t="s">
        <v>1776</v>
      </c>
      <c r="B581" s="33" t="s">
        <v>1777</v>
      </c>
      <c r="C581" s="34">
        <v>1</v>
      </c>
      <c r="D581" s="33" t="s">
        <v>2368</v>
      </c>
      <c r="E581" s="33" t="s">
        <v>2369</v>
      </c>
      <c r="F581" s="34">
        <v>5.856662</v>
      </c>
      <c r="G581" s="34">
        <v>52.392507999999999</v>
      </c>
      <c r="H581" s="34">
        <v>55</v>
      </c>
      <c r="I581" s="33" t="s">
        <v>116</v>
      </c>
      <c r="J581" s="34">
        <v>19241</v>
      </c>
      <c r="K581" s="34">
        <v>30</v>
      </c>
      <c r="L581" s="33" t="s">
        <v>116</v>
      </c>
      <c r="M581" s="33">
        <v>1</v>
      </c>
      <c r="N581" s="37" t="s">
        <v>2375</v>
      </c>
      <c r="O581" s="34">
        <v>963</v>
      </c>
      <c r="P581" s="33"/>
    </row>
    <row r="582" spans="1:16" s="36" customFormat="1" x14ac:dyDescent="0.35">
      <c r="A582" s="33" t="s">
        <v>1776</v>
      </c>
      <c r="B582" s="33" t="s">
        <v>1777</v>
      </c>
      <c r="C582" s="34">
        <v>2</v>
      </c>
      <c r="D582" s="33" t="s">
        <v>2368</v>
      </c>
      <c r="E582" s="33" t="s">
        <v>2369</v>
      </c>
      <c r="F582" s="34">
        <v>5.856662</v>
      </c>
      <c r="G582" s="34">
        <v>52.392507999999999</v>
      </c>
      <c r="H582" s="34">
        <v>235</v>
      </c>
      <c r="I582" s="33" t="s">
        <v>116</v>
      </c>
      <c r="J582" s="34">
        <v>19242</v>
      </c>
      <c r="K582" s="34">
        <v>30</v>
      </c>
      <c r="L582" s="33" t="s">
        <v>116</v>
      </c>
      <c r="M582" s="33">
        <v>1</v>
      </c>
      <c r="N582" s="37" t="s">
        <v>2375</v>
      </c>
      <c r="O582" s="34">
        <v>970</v>
      </c>
      <c r="P582" s="33"/>
    </row>
    <row r="583" spans="1:16" s="36" customFormat="1" x14ac:dyDescent="0.35">
      <c r="A583" s="33" t="s">
        <v>1783</v>
      </c>
      <c r="B583" s="33" t="s">
        <v>1784</v>
      </c>
      <c r="C583" s="34">
        <v>2</v>
      </c>
      <c r="D583" s="33" t="s">
        <v>2368</v>
      </c>
      <c r="E583" s="33" t="s">
        <v>2369</v>
      </c>
      <c r="F583" s="34">
        <v>5.9929790000000001</v>
      </c>
      <c r="G583" s="34">
        <v>52.450406000000001</v>
      </c>
      <c r="H583" s="34">
        <v>235</v>
      </c>
      <c r="I583" s="33" t="s">
        <v>116</v>
      </c>
      <c r="J583" s="34">
        <v>19252</v>
      </c>
      <c r="K583" s="34">
        <v>23</v>
      </c>
      <c r="L583" s="33" t="s">
        <v>116</v>
      </c>
      <c r="M583" s="33">
        <v>1</v>
      </c>
      <c r="N583" s="37" t="s">
        <v>2376</v>
      </c>
      <c r="O583" s="34">
        <v>967</v>
      </c>
      <c r="P583" s="33"/>
    </row>
    <row r="584" spans="1:16" s="36" customFormat="1" x14ac:dyDescent="0.35">
      <c r="A584" s="33" t="s">
        <v>1783</v>
      </c>
      <c r="B584" s="33" t="s">
        <v>1784</v>
      </c>
      <c r="C584" s="34">
        <v>1</v>
      </c>
      <c r="D584" s="33" t="s">
        <v>2368</v>
      </c>
      <c r="E584" s="33" t="s">
        <v>2369</v>
      </c>
      <c r="F584" s="34">
        <v>5.9929790000000001</v>
      </c>
      <c r="G584" s="34">
        <v>52.450406000000001</v>
      </c>
      <c r="H584" s="34">
        <v>45</v>
      </c>
      <c r="I584" s="33" t="s">
        <v>116</v>
      </c>
      <c r="J584" s="34">
        <v>19251</v>
      </c>
      <c r="K584" s="34">
        <v>23</v>
      </c>
      <c r="L584" s="33" t="s">
        <v>116</v>
      </c>
      <c r="M584" s="33">
        <v>1</v>
      </c>
      <c r="N584" s="37" t="s">
        <v>2379</v>
      </c>
      <c r="O584" s="34">
        <v>962</v>
      </c>
      <c r="P584" s="33"/>
    </row>
    <row r="585" spans="1:16" s="36" customFormat="1" x14ac:dyDescent="0.35">
      <c r="A585" s="33" t="s">
        <v>1789</v>
      </c>
      <c r="B585" s="33" t="s">
        <v>1790</v>
      </c>
      <c r="C585" s="34">
        <v>1</v>
      </c>
      <c r="D585" s="33" t="s">
        <v>2374</v>
      </c>
      <c r="E585" s="33" t="s">
        <v>2369</v>
      </c>
      <c r="F585" s="34">
        <v>6.0733550000000003</v>
      </c>
      <c r="G585" s="34">
        <v>52.511744999999998</v>
      </c>
      <c r="H585" s="34">
        <v>125</v>
      </c>
      <c r="I585" s="33" t="s">
        <v>116</v>
      </c>
      <c r="J585" s="34">
        <v>19261</v>
      </c>
      <c r="K585" s="34">
        <v>28</v>
      </c>
      <c r="L585" s="33" t="s">
        <v>116</v>
      </c>
      <c r="M585" s="33">
        <v>3</v>
      </c>
      <c r="N585" s="37" t="s">
        <v>2372</v>
      </c>
      <c r="O585" s="34">
        <v>958</v>
      </c>
      <c r="P585" s="33" t="s">
        <v>2403</v>
      </c>
    </row>
    <row r="586" spans="1:16" s="36" customFormat="1" x14ac:dyDescent="0.35">
      <c r="A586" s="33" t="s">
        <v>1789</v>
      </c>
      <c r="B586" s="33" t="s">
        <v>1790</v>
      </c>
      <c r="C586" s="34">
        <v>2</v>
      </c>
      <c r="D586" s="33" t="s">
        <v>2374</v>
      </c>
      <c r="E586" s="33" t="s">
        <v>2369</v>
      </c>
      <c r="F586" s="34">
        <v>6.0733550000000003</v>
      </c>
      <c r="G586" s="34">
        <v>52.511744999999998</v>
      </c>
      <c r="H586" s="34">
        <v>310</v>
      </c>
      <c r="I586" s="33" t="s">
        <v>116</v>
      </c>
      <c r="J586" s="34">
        <v>19262</v>
      </c>
      <c r="K586" s="34">
        <v>28</v>
      </c>
      <c r="L586" s="33" t="s">
        <v>116</v>
      </c>
      <c r="M586" s="33">
        <v>1</v>
      </c>
      <c r="N586" s="37" t="s">
        <v>2376</v>
      </c>
      <c r="O586" s="34">
        <v>972</v>
      </c>
      <c r="P586" s="33"/>
    </row>
    <row r="587" spans="1:16" s="36" customFormat="1" x14ac:dyDescent="0.35">
      <c r="A587" s="33" t="s">
        <v>1795</v>
      </c>
      <c r="B587" s="33" t="s">
        <v>1796</v>
      </c>
      <c r="C587" s="34">
        <v>1</v>
      </c>
      <c r="D587" s="33" t="s">
        <v>2368</v>
      </c>
      <c r="E587" s="33" t="s">
        <v>2369</v>
      </c>
      <c r="F587" s="34">
        <v>6.1232199999999999</v>
      </c>
      <c r="G587" s="34">
        <v>52.335929999999998</v>
      </c>
      <c r="H587" s="34">
        <v>0</v>
      </c>
      <c r="I587" s="33" t="s">
        <v>116</v>
      </c>
      <c r="J587" s="34">
        <v>19361</v>
      </c>
      <c r="K587" s="34">
        <v>27.5</v>
      </c>
      <c r="L587" s="33" t="s">
        <v>116</v>
      </c>
      <c r="M587" s="33">
        <v>1</v>
      </c>
      <c r="N587" s="37" t="s">
        <v>2375</v>
      </c>
      <c r="O587" s="34">
        <v>959</v>
      </c>
      <c r="P587" s="33"/>
    </row>
    <row r="588" spans="1:16" s="36" customFormat="1" x14ac:dyDescent="0.35">
      <c r="A588" s="33" t="s">
        <v>1795</v>
      </c>
      <c r="B588" s="33" t="s">
        <v>1796</v>
      </c>
      <c r="C588" s="34">
        <v>2</v>
      </c>
      <c r="D588" s="33" t="s">
        <v>2368</v>
      </c>
      <c r="E588" s="33" t="s">
        <v>2369</v>
      </c>
      <c r="F588" s="34">
        <v>6.1232199999999999</v>
      </c>
      <c r="G588" s="34">
        <v>52.335929999999998</v>
      </c>
      <c r="H588" s="34">
        <v>165</v>
      </c>
      <c r="I588" s="33" t="s">
        <v>116</v>
      </c>
      <c r="J588" s="34">
        <v>19362</v>
      </c>
      <c r="K588" s="34">
        <v>27.5</v>
      </c>
      <c r="L588" s="33" t="s">
        <v>116</v>
      </c>
      <c r="M588" s="33">
        <v>1</v>
      </c>
      <c r="N588" s="37" t="s">
        <v>2371</v>
      </c>
      <c r="O588" s="34">
        <v>955</v>
      </c>
      <c r="P588" s="33"/>
    </row>
    <row r="589" spans="1:16" s="36" customFormat="1" x14ac:dyDescent="0.35">
      <c r="A589" s="33" t="s">
        <v>1801</v>
      </c>
      <c r="B589" s="33" t="s">
        <v>1802</v>
      </c>
      <c r="C589" s="34">
        <v>1</v>
      </c>
      <c r="D589" s="33" t="s">
        <v>2368</v>
      </c>
      <c r="E589" s="33" t="s">
        <v>2369</v>
      </c>
      <c r="F589" s="34">
        <v>5.5369039999999998</v>
      </c>
      <c r="G589" s="34">
        <v>52.162947000000003</v>
      </c>
      <c r="H589" s="34">
        <v>90</v>
      </c>
      <c r="I589" s="33" t="s">
        <v>116</v>
      </c>
      <c r="J589" s="34">
        <v>19571</v>
      </c>
      <c r="K589" s="34">
        <v>32</v>
      </c>
      <c r="L589" s="33" t="s">
        <v>116</v>
      </c>
      <c r="M589" s="33">
        <v>1</v>
      </c>
      <c r="N589" s="37" t="s">
        <v>2379</v>
      </c>
      <c r="O589" s="34">
        <v>965</v>
      </c>
      <c r="P589" s="33"/>
    </row>
    <row r="590" spans="1:16" s="36" customFormat="1" x14ac:dyDescent="0.35">
      <c r="A590" s="33" t="s">
        <v>1801</v>
      </c>
      <c r="B590" s="33" t="s">
        <v>1802</v>
      </c>
      <c r="C590" s="34">
        <v>2</v>
      </c>
      <c r="D590" s="33" t="s">
        <v>2368</v>
      </c>
      <c r="E590" s="33" t="s">
        <v>2369</v>
      </c>
      <c r="F590" s="34">
        <v>5.5369039999999998</v>
      </c>
      <c r="G590" s="34">
        <v>52.162947000000003</v>
      </c>
      <c r="H590" s="34">
        <v>270</v>
      </c>
      <c r="I590" s="33" t="s">
        <v>116</v>
      </c>
      <c r="J590" s="34">
        <v>19572</v>
      </c>
      <c r="K590" s="34">
        <v>32</v>
      </c>
      <c r="L590" s="33" t="s">
        <v>116</v>
      </c>
      <c r="M590" s="33">
        <v>1</v>
      </c>
      <c r="N590" s="37" t="s">
        <v>2372</v>
      </c>
      <c r="O590" s="34">
        <v>971</v>
      </c>
      <c r="P590" s="33"/>
    </row>
    <row r="591" spans="1:16" s="36" customFormat="1" x14ac:dyDescent="0.35">
      <c r="A591" s="33" t="s">
        <v>1808</v>
      </c>
      <c r="B591" s="33" t="s">
        <v>1809</v>
      </c>
      <c r="C591" s="34">
        <v>1</v>
      </c>
      <c r="D591" s="33" t="s">
        <v>2378</v>
      </c>
      <c r="E591" s="33" t="s">
        <v>2369</v>
      </c>
      <c r="F591" s="34">
        <v>5.696898</v>
      </c>
      <c r="G591" s="34">
        <v>52.192341999999996</v>
      </c>
      <c r="H591" s="34">
        <v>85</v>
      </c>
      <c r="I591" s="33" t="s">
        <v>116</v>
      </c>
      <c r="J591" s="34">
        <v>19291</v>
      </c>
      <c r="K591" s="34">
        <v>23.4</v>
      </c>
      <c r="L591" s="33" t="s">
        <v>116</v>
      </c>
      <c r="M591" s="33">
        <v>1</v>
      </c>
      <c r="N591" s="37" t="s">
        <v>2377</v>
      </c>
      <c r="O591" s="34">
        <v>970</v>
      </c>
      <c r="P591" s="33"/>
    </row>
    <row r="592" spans="1:16" s="36" customFormat="1" x14ac:dyDescent="0.35">
      <c r="A592" s="33" t="s">
        <v>1808</v>
      </c>
      <c r="B592" s="33" t="s">
        <v>1809</v>
      </c>
      <c r="C592" s="34">
        <v>2</v>
      </c>
      <c r="D592" s="33" t="s">
        <v>2378</v>
      </c>
      <c r="E592" s="33" t="s">
        <v>2369</v>
      </c>
      <c r="F592" s="34">
        <v>5.696898</v>
      </c>
      <c r="G592" s="34">
        <v>52.192341999999996</v>
      </c>
      <c r="H592" s="34">
        <v>250</v>
      </c>
      <c r="I592" s="33" t="s">
        <v>116</v>
      </c>
      <c r="J592" s="34">
        <v>19292</v>
      </c>
      <c r="K592" s="34">
        <v>23.4</v>
      </c>
      <c r="L592" s="33" t="s">
        <v>116</v>
      </c>
      <c r="M592" s="33">
        <v>1</v>
      </c>
      <c r="N592" s="37" t="s">
        <v>2371</v>
      </c>
      <c r="O592" s="34">
        <v>967</v>
      </c>
      <c r="P592" s="33"/>
    </row>
    <row r="593" spans="1:16" s="36" customFormat="1" x14ac:dyDescent="0.35">
      <c r="A593" s="33" t="s">
        <v>1814</v>
      </c>
      <c r="B593" s="33" t="s">
        <v>1815</v>
      </c>
      <c r="C593" s="34">
        <v>1</v>
      </c>
      <c r="D593" s="33" t="s">
        <v>2378</v>
      </c>
      <c r="E593" s="33" t="s">
        <v>2369</v>
      </c>
      <c r="F593" s="34">
        <v>5.8342179999999999</v>
      </c>
      <c r="G593" s="34">
        <v>52.194181999999998</v>
      </c>
      <c r="H593" s="34">
        <v>45</v>
      </c>
      <c r="I593" s="33" t="s">
        <v>116</v>
      </c>
      <c r="J593" s="34">
        <v>19301</v>
      </c>
      <c r="K593" s="34">
        <v>37</v>
      </c>
      <c r="L593" s="33" t="s">
        <v>116</v>
      </c>
      <c r="M593" s="33">
        <v>1</v>
      </c>
      <c r="N593" s="37" t="s">
        <v>2375</v>
      </c>
      <c r="O593" s="34">
        <v>958</v>
      </c>
      <c r="P593" s="33"/>
    </row>
    <row r="594" spans="1:16" s="36" customFormat="1" x14ac:dyDescent="0.35">
      <c r="A594" s="33" t="s">
        <v>1814</v>
      </c>
      <c r="B594" s="33" t="s">
        <v>1815</v>
      </c>
      <c r="C594" s="34">
        <v>2</v>
      </c>
      <c r="D594" s="33" t="s">
        <v>2378</v>
      </c>
      <c r="E594" s="33" t="s">
        <v>2369</v>
      </c>
      <c r="F594" s="34">
        <v>5.8342179999999999</v>
      </c>
      <c r="G594" s="34">
        <v>52.194181999999998</v>
      </c>
      <c r="H594" s="34">
        <v>265</v>
      </c>
      <c r="I594" s="33" t="s">
        <v>116</v>
      </c>
      <c r="J594" s="34">
        <v>19302</v>
      </c>
      <c r="K594" s="34">
        <v>37</v>
      </c>
      <c r="L594" s="33" t="s">
        <v>116</v>
      </c>
      <c r="M594" s="33">
        <v>1</v>
      </c>
      <c r="N594" s="37" t="s">
        <v>2372</v>
      </c>
      <c r="O594" s="34">
        <v>972</v>
      </c>
      <c r="P594" s="33"/>
    </row>
    <row r="595" spans="1:16" s="36" customFormat="1" x14ac:dyDescent="0.35">
      <c r="A595" s="33" t="s">
        <v>1820</v>
      </c>
      <c r="B595" s="33" t="s">
        <v>1821</v>
      </c>
      <c r="C595" s="34">
        <v>1</v>
      </c>
      <c r="D595" s="33" t="s">
        <v>2368</v>
      </c>
      <c r="E595" s="33" t="s">
        <v>2369</v>
      </c>
      <c r="F595" s="34">
        <v>5.8921200000000002</v>
      </c>
      <c r="G595" s="34">
        <v>52.185890000000001</v>
      </c>
      <c r="H595" s="34">
        <v>70</v>
      </c>
      <c r="I595" s="33" t="s">
        <v>116</v>
      </c>
      <c r="J595" s="34">
        <v>19311</v>
      </c>
      <c r="K595" s="34">
        <v>30</v>
      </c>
      <c r="L595" s="33" t="s">
        <v>116</v>
      </c>
      <c r="M595" s="33">
        <v>1</v>
      </c>
      <c r="N595" s="37" t="s">
        <v>2370</v>
      </c>
      <c r="O595" s="34">
        <v>965</v>
      </c>
      <c r="P595" s="33"/>
    </row>
    <row r="596" spans="1:16" s="36" customFormat="1" x14ac:dyDescent="0.35">
      <c r="A596" s="33" t="s">
        <v>1820</v>
      </c>
      <c r="B596" s="33" t="s">
        <v>1821</v>
      </c>
      <c r="C596" s="34">
        <v>2</v>
      </c>
      <c r="D596" s="33" t="s">
        <v>2368</v>
      </c>
      <c r="E596" s="33" t="s">
        <v>2369</v>
      </c>
      <c r="F596" s="34">
        <v>5.8921200000000002</v>
      </c>
      <c r="G596" s="34">
        <v>52.185890000000001</v>
      </c>
      <c r="H596" s="34">
        <v>300</v>
      </c>
      <c r="I596" s="33" t="s">
        <v>116</v>
      </c>
      <c r="J596" s="34">
        <v>19312</v>
      </c>
      <c r="K596" s="34">
        <v>30</v>
      </c>
      <c r="L596" s="33" t="s">
        <v>116</v>
      </c>
      <c r="M596" s="33">
        <v>1</v>
      </c>
      <c r="N596" s="37" t="s">
        <v>2375</v>
      </c>
      <c r="O596" s="34">
        <v>962</v>
      </c>
      <c r="P596" s="33"/>
    </row>
    <row r="597" spans="1:16" s="36" customFormat="1" x14ac:dyDescent="0.35">
      <c r="A597" s="33" t="s">
        <v>1827</v>
      </c>
      <c r="B597" s="33" t="s">
        <v>1828</v>
      </c>
      <c r="C597" s="34">
        <v>1</v>
      </c>
      <c r="D597" s="33" t="s">
        <v>2368</v>
      </c>
      <c r="E597" s="33" t="s">
        <v>2369</v>
      </c>
      <c r="F597" s="34">
        <v>6.0871589999999998</v>
      </c>
      <c r="G597" s="34">
        <v>52.235621000000002</v>
      </c>
      <c r="H597" s="34">
        <v>70</v>
      </c>
      <c r="I597" s="33" t="s">
        <v>116</v>
      </c>
      <c r="J597" s="34">
        <v>19341</v>
      </c>
      <c r="K597" s="34">
        <v>30</v>
      </c>
      <c r="L597" s="33" t="s">
        <v>116</v>
      </c>
      <c r="M597" s="33">
        <v>1</v>
      </c>
      <c r="N597" s="37" t="s">
        <v>2377</v>
      </c>
      <c r="O597" s="34">
        <v>961</v>
      </c>
      <c r="P597" s="33"/>
    </row>
    <row r="598" spans="1:16" s="36" customFormat="1" x14ac:dyDescent="0.35">
      <c r="A598" s="33" t="s">
        <v>1827</v>
      </c>
      <c r="B598" s="33" t="s">
        <v>1828</v>
      </c>
      <c r="C598" s="34">
        <v>2</v>
      </c>
      <c r="D598" s="33" t="s">
        <v>2368</v>
      </c>
      <c r="E598" s="33" t="s">
        <v>2369</v>
      </c>
      <c r="F598" s="34">
        <v>6.0871589999999998</v>
      </c>
      <c r="G598" s="34">
        <v>52.235621000000002</v>
      </c>
      <c r="H598" s="34">
        <v>250</v>
      </c>
      <c r="I598" s="33" t="s">
        <v>116</v>
      </c>
      <c r="J598" s="34">
        <v>19342</v>
      </c>
      <c r="K598" s="34">
        <v>30</v>
      </c>
      <c r="L598" s="33" t="s">
        <v>116</v>
      </c>
      <c r="M598" s="33">
        <v>1</v>
      </c>
      <c r="N598" s="37" t="s">
        <v>2373</v>
      </c>
      <c r="O598" s="34">
        <v>969</v>
      </c>
      <c r="P598" s="33"/>
    </row>
    <row r="599" spans="1:16" s="36" customFormat="1" x14ac:dyDescent="0.35">
      <c r="A599" s="33" t="s">
        <v>1834</v>
      </c>
      <c r="B599" s="33" t="s">
        <v>1835</v>
      </c>
      <c r="C599" s="34">
        <v>1</v>
      </c>
      <c r="D599" s="33" t="s">
        <v>2368</v>
      </c>
      <c r="E599" s="33" t="s">
        <v>2369</v>
      </c>
      <c r="F599" s="34">
        <v>6.1853280000000002</v>
      </c>
      <c r="G599" s="34">
        <v>52.247996000000001</v>
      </c>
      <c r="H599" s="34">
        <v>120</v>
      </c>
      <c r="I599" s="33" t="s">
        <v>116</v>
      </c>
      <c r="J599" s="34">
        <v>18511</v>
      </c>
      <c r="K599" s="34">
        <v>31.5</v>
      </c>
      <c r="L599" s="33" t="s">
        <v>116</v>
      </c>
      <c r="M599" s="33">
        <v>1</v>
      </c>
      <c r="N599" s="37" t="s">
        <v>2379</v>
      </c>
      <c r="O599" s="34">
        <v>970</v>
      </c>
      <c r="P599" s="33"/>
    </row>
    <row r="600" spans="1:16" s="36" customFormat="1" x14ac:dyDescent="0.35">
      <c r="A600" s="33" t="s">
        <v>1834</v>
      </c>
      <c r="B600" s="33" t="s">
        <v>1835</v>
      </c>
      <c r="C600" s="34">
        <v>2</v>
      </c>
      <c r="D600" s="33" t="s">
        <v>2368</v>
      </c>
      <c r="E600" s="33" t="s">
        <v>2369</v>
      </c>
      <c r="F600" s="34">
        <v>6.1853280000000002</v>
      </c>
      <c r="G600" s="34">
        <v>52.247996000000001</v>
      </c>
      <c r="H600" s="34">
        <v>350</v>
      </c>
      <c r="I600" s="33" t="s">
        <v>116</v>
      </c>
      <c r="J600" s="34">
        <v>18512</v>
      </c>
      <c r="K600" s="34">
        <v>30</v>
      </c>
      <c r="L600" s="33" t="s">
        <v>116</v>
      </c>
      <c r="M600" s="33">
        <v>1</v>
      </c>
      <c r="N600" s="37" t="s">
        <v>2373</v>
      </c>
      <c r="O600" s="34">
        <v>956</v>
      </c>
      <c r="P600" s="33"/>
    </row>
    <row r="601" spans="1:16" s="36" customFormat="1" x14ac:dyDescent="0.35">
      <c r="A601" s="33" t="s">
        <v>1841</v>
      </c>
      <c r="B601" s="33" t="s">
        <v>1842</v>
      </c>
      <c r="C601" s="34">
        <v>1</v>
      </c>
      <c r="D601" s="33" t="s">
        <v>2378</v>
      </c>
      <c r="E601" s="33" t="s">
        <v>2369</v>
      </c>
      <c r="F601" s="34">
        <v>6.2876599999999998</v>
      </c>
      <c r="G601" s="34">
        <v>52.253410000000002</v>
      </c>
      <c r="H601" s="34">
        <v>80</v>
      </c>
      <c r="I601" s="33" t="s">
        <v>116</v>
      </c>
      <c r="J601" s="34">
        <v>18521</v>
      </c>
      <c r="K601" s="34">
        <v>31</v>
      </c>
      <c r="L601" s="33" t="s">
        <v>116</v>
      </c>
      <c r="M601" s="33">
        <v>1</v>
      </c>
      <c r="N601" s="37" t="s">
        <v>2376</v>
      </c>
      <c r="O601" s="34">
        <v>965</v>
      </c>
      <c r="P601" s="33"/>
    </row>
    <row r="602" spans="1:16" s="36" customFormat="1" x14ac:dyDescent="0.35">
      <c r="A602" s="33" t="s">
        <v>1841</v>
      </c>
      <c r="B602" s="33" t="s">
        <v>1842</v>
      </c>
      <c r="C602" s="34">
        <v>2</v>
      </c>
      <c r="D602" s="33" t="s">
        <v>2378</v>
      </c>
      <c r="E602" s="33" t="s">
        <v>2369</v>
      </c>
      <c r="F602" s="34">
        <v>6.2876599999999998</v>
      </c>
      <c r="G602" s="34">
        <v>52.253410000000002</v>
      </c>
      <c r="H602" s="34">
        <v>265</v>
      </c>
      <c r="I602" s="33" t="s">
        <v>116</v>
      </c>
      <c r="J602" s="34">
        <v>18522</v>
      </c>
      <c r="K602" s="34">
        <v>31</v>
      </c>
      <c r="L602" s="33" t="s">
        <v>116</v>
      </c>
      <c r="M602" s="33">
        <v>1</v>
      </c>
      <c r="N602" s="37" t="s">
        <v>2373</v>
      </c>
      <c r="O602" s="34">
        <v>972</v>
      </c>
      <c r="P602" s="33"/>
    </row>
    <row r="603" spans="1:16" s="36" customFormat="1" x14ac:dyDescent="0.35">
      <c r="A603" s="33" t="s">
        <v>1848</v>
      </c>
      <c r="B603" s="33" t="s">
        <v>1849</v>
      </c>
      <c r="C603" s="34">
        <v>1</v>
      </c>
      <c r="D603" s="33" t="s">
        <v>2368</v>
      </c>
      <c r="E603" s="33" t="s">
        <v>2369</v>
      </c>
      <c r="F603" s="34">
        <v>6.4196020000000003</v>
      </c>
      <c r="G603" s="34">
        <v>52.292380999999999</v>
      </c>
      <c r="H603" s="34">
        <v>90</v>
      </c>
      <c r="I603" s="33" t="s">
        <v>116</v>
      </c>
      <c r="J603" s="34">
        <v>18531</v>
      </c>
      <c r="K603" s="34">
        <v>40</v>
      </c>
      <c r="L603" s="33" t="s">
        <v>116</v>
      </c>
      <c r="M603" s="33">
        <v>1</v>
      </c>
      <c r="N603" s="37" t="s">
        <v>2372</v>
      </c>
      <c r="O603" s="34">
        <v>956</v>
      </c>
      <c r="P603" s="33"/>
    </row>
    <row r="604" spans="1:16" s="36" customFormat="1" x14ac:dyDescent="0.35">
      <c r="A604" s="33" t="s">
        <v>1848</v>
      </c>
      <c r="B604" s="33" t="s">
        <v>1849</v>
      </c>
      <c r="C604" s="34">
        <v>2</v>
      </c>
      <c r="D604" s="33" t="s">
        <v>2368</v>
      </c>
      <c r="E604" s="33" t="s">
        <v>2369</v>
      </c>
      <c r="F604" s="34">
        <v>6.4196020000000003</v>
      </c>
      <c r="G604" s="34">
        <v>52.292380999999999</v>
      </c>
      <c r="H604" s="34">
        <v>235</v>
      </c>
      <c r="I604" s="33" t="s">
        <v>116</v>
      </c>
      <c r="J604" s="34">
        <v>18532</v>
      </c>
      <c r="K604" s="34">
        <v>40</v>
      </c>
      <c r="L604" s="33" t="s">
        <v>116</v>
      </c>
      <c r="M604" s="33">
        <v>1</v>
      </c>
      <c r="N604" s="37" t="s">
        <v>2377</v>
      </c>
      <c r="O604" s="34">
        <v>969</v>
      </c>
      <c r="P604" s="33"/>
    </row>
    <row r="605" spans="1:16" s="36" customFormat="1" x14ac:dyDescent="0.35">
      <c r="A605" s="33" t="s">
        <v>1855</v>
      </c>
      <c r="B605" s="33" t="s">
        <v>1856</v>
      </c>
      <c r="C605" s="34">
        <v>1</v>
      </c>
      <c r="D605" s="33" t="s">
        <v>2368</v>
      </c>
      <c r="E605" s="33" t="s">
        <v>2369</v>
      </c>
      <c r="F605" s="34">
        <v>6.5192480000000002</v>
      </c>
      <c r="G605" s="34">
        <v>52.309474999999999</v>
      </c>
      <c r="H605" s="34">
        <v>35</v>
      </c>
      <c r="I605" s="33" t="s">
        <v>116</v>
      </c>
      <c r="J605" s="34">
        <v>18541</v>
      </c>
      <c r="K605" s="34">
        <v>32.5</v>
      </c>
      <c r="L605" s="33" t="s">
        <v>116</v>
      </c>
      <c r="M605" s="33">
        <v>1</v>
      </c>
      <c r="N605" s="37" t="s">
        <v>2377</v>
      </c>
      <c r="O605" s="34">
        <v>963</v>
      </c>
      <c r="P605" s="33"/>
    </row>
    <row r="606" spans="1:16" s="36" customFormat="1" x14ac:dyDescent="0.35">
      <c r="A606" s="33" t="s">
        <v>1855</v>
      </c>
      <c r="B606" s="33" t="s">
        <v>1856</v>
      </c>
      <c r="C606" s="34">
        <v>2</v>
      </c>
      <c r="D606" s="33" t="s">
        <v>2368</v>
      </c>
      <c r="E606" s="33" t="s">
        <v>2369</v>
      </c>
      <c r="F606" s="34">
        <v>6.5192480000000002</v>
      </c>
      <c r="G606" s="34">
        <v>52.309474999999999</v>
      </c>
      <c r="H606" s="34">
        <v>245</v>
      </c>
      <c r="I606" s="33" t="s">
        <v>116</v>
      </c>
      <c r="J606" s="34">
        <v>18542</v>
      </c>
      <c r="K606" s="34">
        <v>32.5</v>
      </c>
      <c r="L606" s="33" t="s">
        <v>116</v>
      </c>
      <c r="M606" s="33">
        <v>1</v>
      </c>
      <c r="N606" s="37" t="s">
        <v>2377</v>
      </c>
      <c r="O606" s="34">
        <v>968</v>
      </c>
      <c r="P606" s="33"/>
    </row>
    <row r="607" spans="1:16" s="36" customFormat="1" x14ac:dyDescent="0.35">
      <c r="A607" s="33" t="s">
        <v>1862</v>
      </c>
      <c r="B607" s="33" t="s">
        <v>1863</v>
      </c>
      <c r="C607" s="34">
        <v>2</v>
      </c>
      <c r="D607" s="33" t="s">
        <v>2368</v>
      </c>
      <c r="E607" s="33" t="s">
        <v>2369</v>
      </c>
      <c r="F607" s="34">
        <v>6.7489369999999997</v>
      </c>
      <c r="G607" s="34">
        <v>52.299570000000003</v>
      </c>
      <c r="H607" s="34">
        <v>310</v>
      </c>
      <c r="I607" s="33" t="s">
        <v>116</v>
      </c>
      <c r="J607" s="34">
        <v>18562</v>
      </c>
      <c r="K607" s="34">
        <v>19.399999999999999</v>
      </c>
      <c r="L607" s="33" t="s">
        <v>116</v>
      </c>
      <c r="M607" s="33">
        <v>1</v>
      </c>
      <c r="N607" s="37" t="s">
        <v>2379</v>
      </c>
      <c r="O607" s="34">
        <v>960</v>
      </c>
      <c r="P607" s="33"/>
    </row>
    <row r="608" spans="1:16" s="36" customFormat="1" x14ac:dyDescent="0.35">
      <c r="A608" s="33" t="s">
        <v>1862</v>
      </c>
      <c r="B608" s="33" t="s">
        <v>1863</v>
      </c>
      <c r="C608" s="34">
        <v>1</v>
      </c>
      <c r="D608" s="33" t="s">
        <v>2368</v>
      </c>
      <c r="E608" s="33" t="s">
        <v>2369</v>
      </c>
      <c r="F608" s="34">
        <v>6.7489369999999997</v>
      </c>
      <c r="G608" s="34">
        <v>52.299570000000003</v>
      </c>
      <c r="H608" s="34">
        <v>145</v>
      </c>
      <c r="I608" s="33" t="s">
        <v>116</v>
      </c>
      <c r="J608" s="34">
        <v>18561</v>
      </c>
      <c r="K608" s="34">
        <v>19.399999999999999</v>
      </c>
      <c r="L608" s="33" t="s">
        <v>116</v>
      </c>
      <c r="M608" s="33">
        <v>1</v>
      </c>
      <c r="N608" s="37" t="s">
        <v>2375</v>
      </c>
      <c r="O608" s="34">
        <v>964</v>
      </c>
      <c r="P608" s="33"/>
    </row>
    <row r="609" spans="1:16" s="36" customFormat="1" x14ac:dyDescent="0.35">
      <c r="A609" s="33" t="s">
        <v>1869</v>
      </c>
      <c r="B609" s="33" t="s">
        <v>1870</v>
      </c>
      <c r="C609" s="34">
        <v>1</v>
      </c>
      <c r="D609" s="33" t="s">
        <v>2374</v>
      </c>
      <c r="E609" s="33" t="s">
        <v>2369</v>
      </c>
      <c r="F609" s="34">
        <v>6.7915289999999997</v>
      </c>
      <c r="G609" s="34">
        <v>52.262483000000003</v>
      </c>
      <c r="H609" s="34">
        <v>105</v>
      </c>
      <c r="I609" s="33" t="s">
        <v>116</v>
      </c>
      <c r="J609" s="34">
        <v>18571</v>
      </c>
      <c r="K609" s="34">
        <v>33</v>
      </c>
      <c r="L609" s="33" t="s">
        <v>116</v>
      </c>
      <c r="M609" s="33">
        <v>1</v>
      </c>
      <c r="N609" s="37" t="s">
        <v>2371</v>
      </c>
      <c r="O609" s="34">
        <v>958</v>
      </c>
      <c r="P609" s="33"/>
    </row>
    <row r="610" spans="1:16" s="36" customFormat="1" x14ac:dyDescent="0.35">
      <c r="A610" s="33" t="s">
        <v>1869</v>
      </c>
      <c r="B610" s="33" t="s">
        <v>1870</v>
      </c>
      <c r="C610" s="34">
        <v>2</v>
      </c>
      <c r="D610" s="33" t="s">
        <v>2374</v>
      </c>
      <c r="E610" s="33" t="s">
        <v>2369</v>
      </c>
      <c r="F610" s="34">
        <v>6.7915289999999997</v>
      </c>
      <c r="G610" s="34">
        <v>52.262483000000003</v>
      </c>
      <c r="H610" s="34">
        <v>235</v>
      </c>
      <c r="I610" s="33" t="s">
        <v>116</v>
      </c>
      <c r="J610" s="34">
        <v>18572</v>
      </c>
      <c r="K610" s="34">
        <v>33</v>
      </c>
      <c r="L610" s="33" t="s">
        <v>116</v>
      </c>
      <c r="M610" s="33">
        <v>1</v>
      </c>
      <c r="N610" s="37" t="s">
        <v>2371</v>
      </c>
      <c r="O610" s="34">
        <v>973</v>
      </c>
      <c r="P610" s="33"/>
    </row>
    <row r="611" spans="1:16" s="36" customFormat="1" x14ac:dyDescent="0.35">
      <c r="A611" s="33" t="s">
        <v>1869</v>
      </c>
      <c r="B611" s="33" t="s">
        <v>1870</v>
      </c>
      <c r="C611" s="34">
        <v>3</v>
      </c>
      <c r="D611" s="33" t="s">
        <v>2374</v>
      </c>
      <c r="E611" s="33" t="s">
        <v>2369</v>
      </c>
      <c r="F611" s="34">
        <v>6.7915289999999997</v>
      </c>
      <c r="G611" s="34">
        <v>52.262483000000003</v>
      </c>
      <c r="H611" s="34">
        <v>355</v>
      </c>
      <c r="I611" s="33" t="s">
        <v>116</v>
      </c>
      <c r="J611" s="34">
        <v>18573</v>
      </c>
      <c r="K611" s="34">
        <v>33</v>
      </c>
      <c r="L611" s="33" t="s">
        <v>116</v>
      </c>
      <c r="M611" s="33">
        <v>1</v>
      </c>
      <c r="N611" s="37" t="s">
        <v>2376</v>
      </c>
      <c r="O611" s="34">
        <v>968</v>
      </c>
      <c r="P611" s="33"/>
    </row>
    <row r="612" spans="1:16" s="36" customFormat="1" x14ac:dyDescent="0.35">
      <c r="A612" s="33" t="s">
        <v>1876</v>
      </c>
      <c r="B612" s="33" t="s">
        <v>1877</v>
      </c>
      <c r="C612" s="34">
        <v>1</v>
      </c>
      <c r="D612" s="33" t="s">
        <v>2368</v>
      </c>
      <c r="E612" s="33" t="s">
        <v>2369</v>
      </c>
      <c r="F612" s="34">
        <v>6.856789</v>
      </c>
      <c r="G612" s="34">
        <v>52.285162</v>
      </c>
      <c r="H612" s="34">
        <v>65</v>
      </c>
      <c r="I612" s="33" t="s">
        <v>116</v>
      </c>
      <c r="J612" s="34">
        <v>18591</v>
      </c>
      <c r="K612" s="34">
        <v>29.5</v>
      </c>
      <c r="L612" s="33" t="s">
        <v>116</v>
      </c>
      <c r="M612" s="33">
        <v>1</v>
      </c>
      <c r="N612" s="37" t="s">
        <v>2375</v>
      </c>
      <c r="O612" s="34">
        <v>961</v>
      </c>
      <c r="P612" s="33"/>
    </row>
    <row r="613" spans="1:16" s="36" customFormat="1" x14ac:dyDescent="0.35">
      <c r="A613" s="33" t="s">
        <v>1876</v>
      </c>
      <c r="B613" s="33" t="s">
        <v>1877</v>
      </c>
      <c r="C613" s="34">
        <v>2</v>
      </c>
      <c r="D613" s="33" t="s">
        <v>2368</v>
      </c>
      <c r="E613" s="33" t="s">
        <v>2369</v>
      </c>
      <c r="F613" s="34">
        <v>6.856789</v>
      </c>
      <c r="G613" s="34">
        <v>52.285162</v>
      </c>
      <c r="H613" s="34">
        <v>230</v>
      </c>
      <c r="I613" s="33" t="s">
        <v>116</v>
      </c>
      <c r="J613" s="34">
        <v>18592</v>
      </c>
      <c r="K613" s="34">
        <v>29.5</v>
      </c>
      <c r="L613" s="33" t="s">
        <v>116</v>
      </c>
      <c r="M613" s="33">
        <v>1</v>
      </c>
      <c r="N613" s="37" t="s">
        <v>2371</v>
      </c>
      <c r="O613" s="34">
        <v>956</v>
      </c>
      <c r="P613" s="33"/>
    </row>
    <row r="614" spans="1:16" s="36" customFormat="1" x14ac:dyDescent="0.35">
      <c r="A614" s="33" t="s">
        <v>1883</v>
      </c>
      <c r="B614" s="33" t="s">
        <v>1885</v>
      </c>
      <c r="C614" s="34">
        <v>1</v>
      </c>
      <c r="D614" s="33" t="s">
        <v>2368</v>
      </c>
      <c r="E614" s="33" t="s">
        <v>2369</v>
      </c>
      <c r="F614" s="34">
        <v>6.9356</v>
      </c>
      <c r="G614" s="34">
        <v>52.305999999999997</v>
      </c>
      <c r="H614" s="34">
        <v>85</v>
      </c>
      <c r="I614" s="33" t="s">
        <v>116</v>
      </c>
      <c r="J614" s="34">
        <v>18601</v>
      </c>
      <c r="K614" s="34">
        <v>20</v>
      </c>
      <c r="L614" s="33" t="s">
        <v>116</v>
      </c>
      <c r="M614" s="33">
        <v>1</v>
      </c>
      <c r="N614" s="37" t="s">
        <v>2379</v>
      </c>
      <c r="O614" s="34">
        <v>971</v>
      </c>
      <c r="P614" s="33"/>
    </row>
    <row r="615" spans="1:16" s="36" customFormat="1" x14ac:dyDescent="0.35">
      <c r="A615" s="33" t="s">
        <v>1883</v>
      </c>
      <c r="B615" s="33" t="s">
        <v>1885</v>
      </c>
      <c r="C615" s="34">
        <v>2</v>
      </c>
      <c r="D615" s="33" t="s">
        <v>2368</v>
      </c>
      <c r="E615" s="33" t="s">
        <v>2369</v>
      </c>
      <c r="F615" s="34">
        <v>6.9356</v>
      </c>
      <c r="G615" s="34">
        <v>52.305999999999997</v>
      </c>
      <c r="H615" s="34">
        <v>250</v>
      </c>
      <c r="I615" s="33" t="s">
        <v>116</v>
      </c>
      <c r="J615" s="34">
        <v>18602</v>
      </c>
      <c r="K615" s="34">
        <v>20</v>
      </c>
      <c r="L615" s="33" t="s">
        <v>116</v>
      </c>
      <c r="M615" s="33">
        <v>1</v>
      </c>
      <c r="N615" s="37" t="s">
        <v>2373</v>
      </c>
      <c r="O615" s="34">
        <v>965</v>
      </c>
      <c r="P615" s="33"/>
    </row>
    <row r="616" spans="1:16" s="36" customFormat="1" x14ac:dyDescent="0.35">
      <c r="A616" s="33" t="s">
        <v>1891</v>
      </c>
      <c r="B616" s="33" t="s">
        <v>1892</v>
      </c>
      <c r="C616" s="34">
        <v>2</v>
      </c>
      <c r="D616" s="33" t="s">
        <v>2368</v>
      </c>
      <c r="E616" s="33" t="s">
        <v>2369</v>
      </c>
      <c r="F616" s="34">
        <v>6.8584259999999997</v>
      </c>
      <c r="G616" s="34">
        <v>52.222141000000001</v>
      </c>
      <c r="H616" s="34">
        <v>320</v>
      </c>
      <c r="I616" s="33" t="s">
        <v>116</v>
      </c>
      <c r="J616" s="34">
        <v>18632</v>
      </c>
      <c r="K616" s="34">
        <v>35.6</v>
      </c>
      <c r="L616" s="33" t="s">
        <v>116</v>
      </c>
      <c r="M616" s="33">
        <v>1</v>
      </c>
      <c r="N616" s="37" t="s">
        <v>2371</v>
      </c>
      <c r="O616" s="34">
        <v>971</v>
      </c>
      <c r="P616" s="33"/>
    </row>
    <row r="617" spans="1:16" s="36" customFormat="1" x14ac:dyDescent="0.35">
      <c r="A617" s="33" t="s">
        <v>1891</v>
      </c>
      <c r="B617" s="33" t="s">
        <v>1892</v>
      </c>
      <c r="C617" s="34">
        <v>1</v>
      </c>
      <c r="D617" s="33" t="s">
        <v>2368</v>
      </c>
      <c r="E617" s="33" t="s">
        <v>2369</v>
      </c>
      <c r="F617" s="34">
        <v>6.8584259999999997</v>
      </c>
      <c r="G617" s="34">
        <v>52.222141000000001</v>
      </c>
      <c r="H617" s="34">
        <v>90</v>
      </c>
      <c r="I617" s="33" t="s">
        <v>116</v>
      </c>
      <c r="J617" s="34">
        <v>18631</v>
      </c>
      <c r="K617" s="34">
        <v>35.6</v>
      </c>
      <c r="L617" s="33" t="s">
        <v>116</v>
      </c>
      <c r="M617" s="33">
        <v>1</v>
      </c>
      <c r="N617" s="37" t="s">
        <v>2371</v>
      </c>
      <c r="O617" s="34">
        <v>968</v>
      </c>
      <c r="P617" s="33"/>
    </row>
    <row r="618" spans="1:16" s="36" customFormat="1" x14ac:dyDescent="0.35">
      <c r="A618" s="33" t="s">
        <v>1898</v>
      </c>
      <c r="B618" s="33" t="s">
        <v>1899</v>
      </c>
      <c r="C618" s="34">
        <v>2</v>
      </c>
      <c r="D618" s="33" t="s">
        <v>2368</v>
      </c>
      <c r="E618" s="33" t="s">
        <v>2369</v>
      </c>
      <c r="F618" s="34">
        <v>6.2233799999999997</v>
      </c>
      <c r="G618" s="34">
        <v>52.214826000000002</v>
      </c>
      <c r="H618" s="34">
        <v>340</v>
      </c>
      <c r="I618" s="33" t="s">
        <v>116</v>
      </c>
      <c r="J618" s="34">
        <v>18662</v>
      </c>
      <c r="K618" s="34">
        <v>25.4</v>
      </c>
      <c r="L618" s="33" t="s">
        <v>116</v>
      </c>
      <c r="M618" s="33">
        <v>1</v>
      </c>
      <c r="N618" s="37" t="s">
        <v>2372</v>
      </c>
      <c r="O618" s="34">
        <v>959</v>
      </c>
      <c r="P618" s="33"/>
    </row>
    <row r="619" spans="1:16" s="36" customFormat="1" x14ac:dyDescent="0.35">
      <c r="A619" s="33" t="s">
        <v>1898</v>
      </c>
      <c r="B619" s="33" t="s">
        <v>1899</v>
      </c>
      <c r="C619" s="34">
        <v>1</v>
      </c>
      <c r="D619" s="33" t="s">
        <v>2368</v>
      </c>
      <c r="E619" s="33" t="s">
        <v>2369</v>
      </c>
      <c r="F619" s="34">
        <v>6.2233799999999997</v>
      </c>
      <c r="G619" s="34">
        <v>52.214826000000002</v>
      </c>
      <c r="H619" s="34">
        <v>170</v>
      </c>
      <c r="I619" s="33" t="s">
        <v>116</v>
      </c>
      <c r="J619" s="34">
        <v>18661</v>
      </c>
      <c r="K619" s="34">
        <v>25.4</v>
      </c>
      <c r="L619" s="33" t="s">
        <v>116</v>
      </c>
      <c r="M619" s="33">
        <v>1</v>
      </c>
      <c r="N619" s="37" t="s">
        <v>2379</v>
      </c>
      <c r="O619" s="34">
        <v>957</v>
      </c>
      <c r="P619" s="33"/>
    </row>
    <row r="620" spans="1:16" s="36" customFormat="1" x14ac:dyDescent="0.35">
      <c r="A620" s="33" t="s">
        <v>1905</v>
      </c>
      <c r="B620" s="33" t="s">
        <v>1906</v>
      </c>
      <c r="C620" s="34">
        <v>1</v>
      </c>
      <c r="D620" s="33" t="s">
        <v>2374</v>
      </c>
      <c r="E620" s="33" t="s">
        <v>2369</v>
      </c>
      <c r="F620" s="34">
        <v>6.2271380000000001</v>
      </c>
      <c r="G620" s="34">
        <v>52.171481</v>
      </c>
      <c r="H620" s="34">
        <v>10</v>
      </c>
      <c r="I620" s="33" t="s">
        <v>116</v>
      </c>
      <c r="J620" s="34">
        <v>18671</v>
      </c>
      <c r="K620" s="34">
        <v>27.5</v>
      </c>
      <c r="L620" s="33" t="s">
        <v>116</v>
      </c>
      <c r="M620" s="33">
        <v>1</v>
      </c>
      <c r="N620" s="37" t="s">
        <v>2379</v>
      </c>
      <c r="O620" s="34">
        <v>955</v>
      </c>
      <c r="P620" s="33"/>
    </row>
    <row r="621" spans="1:16" s="36" customFormat="1" x14ac:dyDescent="0.35">
      <c r="A621" s="33" t="s">
        <v>1905</v>
      </c>
      <c r="B621" s="33" t="s">
        <v>1906</v>
      </c>
      <c r="C621" s="34">
        <v>2</v>
      </c>
      <c r="D621" s="33" t="s">
        <v>2374</v>
      </c>
      <c r="E621" s="33" t="s">
        <v>2369</v>
      </c>
      <c r="F621" s="34">
        <v>6.2271380000000001</v>
      </c>
      <c r="G621" s="34">
        <v>52.171481</v>
      </c>
      <c r="H621" s="34">
        <v>130</v>
      </c>
      <c r="I621" s="33" t="s">
        <v>116</v>
      </c>
      <c r="J621" s="34">
        <v>18672</v>
      </c>
      <c r="K621" s="34">
        <v>27.5</v>
      </c>
      <c r="L621" s="33" t="s">
        <v>116</v>
      </c>
      <c r="M621" s="33">
        <v>1</v>
      </c>
      <c r="N621" s="37" t="s">
        <v>2371</v>
      </c>
      <c r="O621" s="34">
        <v>962</v>
      </c>
      <c r="P621" s="33"/>
    </row>
    <row r="622" spans="1:16" s="36" customFormat="1" x14ac:dyDescent="0.35">
      <c r="A622" s="33" t="s">
        <v>1905</v>
      </c>
      <c r="B622" s="33" t="s">
        <v>1906</v>
      </c>
      <c r="C622" s="34">
        <v>3</v>
      </c>
      <c r="D622" s="33" t="s">
        <v>2374</v>
      </c>
      <c r="E622" s="33" t="s">
        <v>2369</v>
      </c>
      <c r="F622" s="34">
        <v>6.2271380000000001</v>
      </c>
      <c r="G622" s="34">
        <v>52.171481</v>
      </c>
      <c r="H622" s="34">
        <v>210</v>
      </c>
      <c r="I622" s="33" t="s">
        <v>116</v>
      </c>
      <c r="J622" s="34">
        <v>18673</v>
      </c>
      <c r="K622" s="34">
        <v>27.5</v>
      </c>
      <c r="L622" s="33" t="s">
        <v>116</v>
      </c>
      <c r="M622" s="33">
        <v>1</v>
      </c>
      <c r="N622" s="37" t="s">
        <v>2375</v>
      </c>
      <c r="O622" s="34">
        <v>967</v>
      </c>
      <c r="P622" s="33"/>
    </row>
    <row r="623" spans="1:16" s="36" customFormat="1" x14ac:dyDescent="0.35">
      <c r="A623" s="33" t="s">
        <v>1912</v>
      </c>
      <c r="B623" s="33" t="s">
        <v>1913</v>
      </c>
      <c r="C623" s="34">
        <v>1</v>
      </c>
      <c r="D623" s="33" t="s">
        <v>2368</v>
      </c>
      <c r="E623" s="33" t="s">
        <v>2369</v>
      </c>
      <c r="F623" s="34">
        <v>6.3087</v>
      </c>
      <c r="G623" s="34">
        <v>52.164439999999999</v>
      </c>
      <c r="H623" s="34">
        <v>80</v>
      </c>
      <c r="I623" s="33" t="s">
        <v>116</v>
      </c>
      <c r="J623" s="34">
        <v>18691</v>
      </c>
      <c r="K623" s="34">
        <v>14.7</v>
      </c>
      <c r="L623" s="33" t="s">
        <v>116</v>
      </c>
      <c r="M623" s="33">
        <v>1</v>
      </c>
      <c r="N623" s="37" t="s">
        <v>2370</v>
      </c>
      <c r="O623" s="34">
        <v>970</v>
      </c>
      <c r="P623" s="33"/>
    </row>
    <row r="624" spans="1:16" s="36" customFormat="1" x14ac:dyDescent="0.35">
      <c r="A624" s="33" t="s">
        <v>1912</v>
      </c>
      <c r="B624" s="33" t="s">
        <v>1913</v>
      </c>
      <c r="C624" s="34">
        <v>2</v>
      </c>
      <c r="D624" s="33" t="s">
        <v>2368</v>
      </c>
      <c r="E624" s="33" t="s">
        <v>2369</v>
      </c>
      <c r="F624" s="34">
        <v>6.3087</v>
      </c>
      <c r="G624" s="34">
        <v>52.164439999999999</v>
      </c>
      <c r="H624" s="34">
        <v>275</v>
      </c>
      <c r="I624" s="33" t="s">
        <v>116</v>
      </c>
      <c r="J624" s="34">
        <v>18692</v>
      </c>
      <c r="K624" s="34">
        <v>14.7</v>
      </c>
      <c r="L624" s="33" t="s">
        <v>116</v>
      </c>
      <c r="M624" s="33">
        <v>1</v>
      </c>
      <c r="N624" s="37" t="s">
        <v>2375</v>
      </c>
      <c r="O624" s="34">
        <v>966</v>
      </c>
      <c r="P624" s="33"/>
    </row>
    <row r="625" spans="1:16" s="36" customFormat="1" x14ac:dyDescent="0.35">
      <c r="A625" s="33" t="s">
        <v>1919</v>
      </c>
      <c r="B625" s="33" t="s">
        <v>1920</v>
      </c>
      <c r="C625" s="34">
        <v>1</v>
      </c>
      <c r="D625" s="33" t="s">
        <v>2368</v>
      </c>
      <c r="E625" s="33" t="s">
        <v>2369</v>
      </c>
      <c r="F625" s="34">
        <v>6.4123070000000002</v>
      </c>
      <c r="G625" s="34">
        <v>52.166687000000003</v>
      </c>
      <c r="H625" s="34">
        <v>80</v>
      </c>
      <c r="I625" s="33" t="s">
        <v>116</v>
      </c>
      <c r="J625" s="34">
        <v>18701</v>
      </c>
      <c r="K625" s="34">
        <v>47.1</v>
      </c>
      <c r="L625" s="33" t="s">
        <v>116</v>
      </c>
      <c r="M625" s="33">
        <v>1</v>
      </c>
      <c r="N625" s="37" t="s">
        <v>2377</v>
      </c>
      <c r="O625" s="34">
        <v>973</v>
      </c>
      <c r="P625" s="33"/>
    </row>
    <row r="626" spans="1:16" s="36" customFormat="1" x14ac:dyDescent="0.35">
      <c r="A626" s="33" t="s">
        <v>1919</v>
      </c>
      <c r="B626" s="33" t="s">
        <v>1920</v>
      </c>
      <c r="C626" s="34">
        <v>2</v>
      </c>
      <c r="D626" s="33" t="s">
        <v>2368</v>
      </c>
      <c r="E626" s="33" t="s">
        <v>2369</v>
      </c>
      <c r="F626" s="34">
        <v>6.4123070000000002</v>
      </c>
      <c r="G626" s="34">
        <v>52.166687000000003</v>
      </c>
      <c r="H626" s="34">
        <v>275</v>
      </c>
      <c r="I626" s="33" t="s">
        <v>116</v>
      </c>
      <c r="J626" s="34">
        <v>18702</v>
      </c>
      <c r="K626" s="34">
        <v>47.1</v>
      </c>
      <c r="L626" s="33" t="s">
        <v>116</v>
      </c>
      <c r="M626" s="33">
        <v>1</v>
      </c>
      <c r="N626" s="37" t="s">
        <v>2377</v>
      </c>
      <c r="O626" s="34">
        <v>960</v>
      </c>
      <c r="P626" s="33"/>
    </row>
    <row r="627" spans="1:16" s="36" customFormat="1" x14ac:dyDescent="0.35">
      <c r="A627" s="33" t="s">
        <v>1925</v>
      </c>
      <c r="B627" s="33" t="s">
        <v>1926</v>
      </c>
      <c r="C627" s="34">
        <v>1</v>
      </c>
      <c r="D627" s="33" t="s">
        <v>2368</v>
      </c>
      <c r="E627" s="33" t="s">
        <v>2369</v>
      </c>
      <c r="F627" s="34">
        <v>6.5875846999999998</v>
      </c>
      <c r="G627" s="34">
        <v>52.231724120000003</v>
      </c>
      <c r="H627" s="34">
        <v>80</v>
      </c>
      <c r="I627" s="33" t="s">
        <v>116</v>
      </c>
      <c r="J627" s="34">
        <v>18711</v>
      </c>
      <c r="K627" s="34">
        <v>30.5</v>
      </c>
      <c r="L627" s="33" t="s">
        <v>116</v>
      </c>
      <c r="M627" s="33">
        <v>1</v>
      </c>
      <c r="N627" s="37" t="s">
        <v>2379</v>
      </c>
      <c r="O627" s="34">
        <v>964</v>
      </c>
      <c r="P627" s="33"/>
    </row>
    <row r="628" spans="1:16" s="36" customFormat="1" x14ac:dyDescent="0.35">
      <c r="A628" s="33" t="s">
        <v>1925</v>
      </c>
      <c r="B628" s="33" t="s">
        <v>1926</v>
      </c>
      <c r="C628" s="34">
        <v>2</v>
      </c>
      <c r="D628" s="33" t="s">
        <v>2368</v>
      </c>
      <c r="E628" s="33" t="s">
        <v>2369</v>
      </c>
      <c r="F628" s="34">
        <v>6.5875846999999998</v>
      </c>
      <c r="G628" s="34">
        <v>52.231724120000003</v>
      </c>
      <c r="H628" s="34">
        <v>245</v>
      </c>
      <c r="I628" s="33" t="s">
        <v>116</v>
      </c>
      <c r="J628" s="34">
        <v>18712</v>
      </c>
      <c r="K628" s="34">
        <v>30.5</v>
      </c>
      <c r="L628" s="33" t="s">
        <v>116</v>
      </c>
      <c r="M628" s="33">
        <v>1</v>
      </c>
      <c r="N628" s="37" t="s">
        <v>2373</v>
      </c>
      <c r="O628" s="34">
        <v>971</v>
      </c>
      <c r="P628" s="33"/>
    </row>
    <row r="629" spans="1:16" s="36" customFormat="1" x14ac:dyDescent="0.35">
      <c r="A629" s="33" t="s">
        <v>1931</v>
      </c>
      <c r="B629" s="33" t="s">
        <v>1932</v>
      </c>
      <c r="C629" s="34">
        <v>1</v>
      </c>
      <c r="D629" s="33" t="s">
        <v>2378</v>
      </c>
      <c r="E629" s="33" t="s">
        <v>2369</v>
      </c>
      <c r="F629" s="34">
        <v>6.7124519999999999</v>
      </c>
      <c r="G629" s="34">
        <v>52.259790000000002</v>
      </c>
      <c r="H629" s="34">
        <v>90</v>
      </c>
      <c r="I629" s="33" t="s">
        <v>116</v>
      </c>
      <c r="J629" s="34">
        <v>18721</v>
      </c>
      <c r="K629" s="34">
        <v>27.5</v>
      </c>
      <c r="L629" s="33" t="s">
        <v>116</v>
      </c>
      <c r="M629" s="33">
        <v>1</v>
      </c>
      <c r="N629" s="37" t="s">
        <v>2376</v>
      </c>
      <c r="O629" s="34">
        <v>961</v>
      </c>
      <c r="P629" s="33"/>
    </row>
    <row r="630" spans="1:16" s="36" customFormat="1" x14ac:dyDescent="0.35">
      <c r="A630" s="33" t="s">
        <v>1931</v>
      </c>
      <c r="B630" s="33" t="s">
        <v>1932</v>
      </c>
      <c r="C630" s="34">
        <v>2</v>
      </c>
      <c r="D630" s="33" t="s">
        <v>2378</v>
      </c>
      <c r="E630" s="33" t="s">
        <v>2369</v>
      </c>
      <c r="F630" s="34">
        <v>6.7124519999999999</v>
      </c>
      <c r="G630" s="34">
        <v>52.259790000000002</v>
      </c>
      <c r="H630" s="34">
        <v>245</v>
      </c>
      <c r="I630" s="33" t="s">
        <v>116</v>
      </c>
      <c r="J630" s="34">
        <v>18722</v>
      </c>
      <c r="K630" s="34">
        <v>27.5</v>
      </c>
      <c r="L630" s="33" t="s">
        <v>116</v>
      </c>
      <c r="M630" s="33">
        <v>1</v>
      </c>
      <c r="N630" s="37" t="s">
        <v>2376</v>
      </c>
      <c r="O630" s="34">
        <v>958</v>
      </c>
      <c r="P630" s="33"/>
    </row>
    <row r="631" spans="1:16" s="36" customFormat="1" x14ac:dyDescent="0.35">
      <c r="A631" s="33" t="s">
        <v>1938</v>
      </c>
      <c r="B631" s="33" t="s">
        <v>1939</v>
      </c>
      <c r="C631" s="34">
        <v>2</v>
      </c>
      <c r="D631" s="33" t="s">
        <v>2374</v>
      </c>
      <c r="E631" s="33" t="s">
        <v>2369</v>
      </c>
      <c r="F631" s="34">
        <v>6.1747009999999998</v>
      </c>
      <c r="G631" s="34">
        <v>52.139360000000003</v>
      </c>
      <c r="H631" s="34">
        <v>205</v>
      </c>
      <c r="I631" s="33" t="s">
        <v>116</v>
      </c>
      <c r="J631" s="34">
        <v>18742</v>
      </c>
      <c r="K631" s="34">
        <v>33</v>
      </c>
      <c r="L631" s="33" t="s">
        <v>116</v>
      </c>
      <c r="M631" s="33">
        <v>1</v>
      </c>
      <c r="N631" s="37" t="s">
        <v>2371</v>
      </c>
      <c r="O631" s="34">
        <v>959</v>
      </c>
      <c r="P631" s="33"/>
    </row>
    <row r="632" spans="1:16" s="36" customFormat="1" x14ac:dyDescent="0.35">
      <c r="A632" s="33" t="s">
        <v>1938</v>
      </c>
      <c r="B632" s="33" t="s">
        <v>1939</v>
      </c>
      <c r="C632" s="34">
        <v>3</v>
      </c>
      <c r="D632" s="33" t="s">
        <v>2374</v>
      </c>
      <c r="E632" s="33" t="s">
        <v>2369</v>
      </c>
      <c r="F632" s="34">
        <v>6.1747009999999998</v>
      </c>
      <c r="G632" s="34">
        <v>52.139360000000003</v>
      </c>
      <c r="H632" s="34">
        <v>305</v>
      </c>
      <c r="I632" s="33" t="s">
        <v>116</v>
      </c>
      <c r="J632" s="34">
        <v>18743</v>
      </c>
      <c r="K632" s="34">
        <v>33</v>
      </c>
      <c r="L632" s="33" t="s">
        <v>116</v>
      </c>
      <c r="M632" s="33">
        <v>1</v>
      </c>
      <c r="N632" s="37" t="s">
        <v>2372</v>
      </c>
      <c r="O632" s="34">
        <v>955</v>
      </c>
      <c r="P632" s="33"/>
    </row>
    <row r="633" spans="1:16" s="36" customFormat="1" x14ac:dyDescent="0.35">
      <c r="A633" s="33" t="s">
        <v>1938</v>
      </c>
      <c r="B633" s="33" t="s">
        <v>1939</v>
      </c>
      <c r="C633" s="34">
        <v>1</v>
      </c>
      <c r="D633" s="33" t="s">
        <v>2374</v>
      </c>
      <c r="E633" s="33" t="s">
        <v>2369</v>
      </c>
      <c r="F633" s="34">
        <v>6.1747009999999998</v>
      </c>
      <c r="G633" s="34">
        <v>52.139360000000003</v>
      </c>
      <c r="H633" s="34">
        <v>60</v>
      </c>
      <c r="I633" s="33" t="s">
        <v>116</v>
      </c>
      <c r="J633" s="34">
        <v>18741</v>
      </c>
      <c r="K633" s="34">
        <v>33</v>
      </c>
      <c r="L633" s="33" t="s">
        <v>116</v>
      </c>
      <c r="M633" s="33">
        <v>1</v>
      </c>
      <c r="N633" s="37" t="s">
        <v>2372</v>
      </c>
      <c r="O633" s="34">
        <v>969</v>
      </c>
      <c r="P633" s="33"/>
    </row>
    <row r="634" spans="1:16" s="36" customFormat="1" x14ac:dyDescent="0.35">
      <c r="A634" s="33" t="s">
        <v>1945</v>
      </c>
      <c r="B634" s="33" t="s">
        <v>1946</v>
      </c>
      <c r="C634" s="34">
        <v>1</v>
      </c>
      <c r="D634" s="33" t="s">
        <v>2368</v>
      </c>
      <c r="E634" s="33" t="s">
        <v>2369</v>
      </c>
      <c r="F634" s="34">
        <v>6.1025593300000001</v>
      </c>
      <c r="G634" s="34">
        <v>52.049522500000002</v>
      </c>
      <c r="H634" s="34">
        <v>40</v>
      </c>
      <c r="I634" s="33" t="s">
        <v>116</v>
      </c>
      <c r="J634" s="34">
        <v>18751</v>
      </c>
      <c r="K634" s="34">
        <v>29.5</v>
      </c>
      <c r="L634" s="33" t="s">
        <v>116</v>
      </c>
      <c r="M634" s="33">
        <v>1</v>
      </c>
      <c r="N634" s="37" t="s">
        <v>2371</v>
      </c>
      <c r="O634" s="34">
        <v>957</v>
      </c>
      <c r="P634" s="33"/>
    </row>
    <row r="635" spans="1:16" s="36" customFormat="1" x14ac:dyDescent="0.35">
      <c r="A635" s="33" t="s">
        <v>1945</v>
      </c>
      <c r="B635" s="33" t="s">
        <v>1946</v>
      </c>
      <c r="C635" s="34">
        <v>2</v>
      </c>
      <c r="D635" s="33" t="s">
        <v>2368</v>
      </c>
      <c r="E635" s="33" t="s">
        <v>2369</v>
      </c>
      <c r="F635" s="34">
        <v>6.1025593300000001</v>
      </c>
      <c r="G635" s="34">
        <v>52.049522500000002</v>
      </c>
      <c r="H635" s="34">
        <v>215</v>
      </c>
      <c r="I635" s="33" t="s">
        <v>116</v>
      </c>
      <c r="J635" s="34">
        <v>18752</v>
      </c>
      <c r="K635" s="34">
        <v>29.5</v>
      </c>
      <c r="L635" s="33" t="s">
        <v>116</v>
      </c>
      <c r="M635" s="33">
        <v>1</v>
      </c>
      <c r="N635" s="37" t="s">
        <v>2376</v>
      </c>
      <c r="O635" s="34">
        <v>960</v>
      </c>
      <c r="P635" s="33"/>
    </row>
    <row r="636" spans="1:16" s="36" customFormat="1" x14ac:dyDescent="0.35">
      <c r="A636" s="33" t="s">
        <v>1952</v>
      </c>
      <c r="B636" s="33" t="s">
        <v>1953</v>
      </c>
      <c r="C636" s="34">
        <v>1</v>
      </c>
      <c r="D636" s="33" t="s">
        <v>2378</v>
      </c>
      <c r="E636" s="33" t="s">
        <v>2369</v>
      </c>
      <c r="F636" s="34">
        <v>6.0569101099999996</v>
      </c>
      <c r="G636" s="34">
        <v>52.018059309999998</v>
      </c>
      <c r="H636" s="34">
        <v>45</v>
      </c>
      <c r="I636" s="33" t="s">
        <v>116</v>
      </c>
      <c r="J636" s="34">
        <v>18761</v>
      </c>
      <c r="K636" s="34">
        <v>20.5</v>
      </c>
      <c r="L636" s="33" t="s">
        <v>116</v>
      </c>
      <c r="M636" s="33">
        <v>1</v>
      </c>
      <c r="N636" s="37" t="s">
        <v>2379</v>
      </c>
      <c r="O636" s="34">
        <v>972</v>
      </c>
      <c r="P636" s="33"/>
    </row>
    <row r="637" spans="1:16" s="36" customFormat="1" x14ac:dyDescent="0.35">
      <c r="A637" s="33" t="s">
        <v>1952</v>
      </c>
      <c r="B637" s="33" t="s">
        <v>1953</v>
      </c>
      <c r="C637" s="34">
        <v>2</v>
      </c>
      <c r="D637" s="33" t="s">
        <v>2378</v>
      </c>
      <c r="E637" s="33" t="s">
        <v>2369</v>
      </c>
      <c r="F637" s="34">
        <v>6.0569101099999996</v>
      </c>
      <c r="G637" s="34">
        <v>52.018059309999998</v>
      </c>
      <c r="H637" s="34">
        <v>235</v>
      </c>
      <c r="I637" s="33" t="s">
        <v>116</v>
      </c>
      <c r="J637" s="34">
        <v>18762</v>
      </c>
      <c r="K637" s="34">
        <v>20.5</v>
      </c>
      <c r="L637" s="33" t="s">
        <v>116</v>
      </c>
      <c r="M637" s="33">
        <v>1</v>
      </c>
      <c r="N637" s="37" t="s">
        <v>2377</v>
      </c>
      <c r="O637" s="34">
        <v>964</v>
      </c>
      <c r="P637" s="33"/>
    </row>
    <row r="638" spans="1:16" s="36" customFormat="1" x14ac:dyDescent="0.35">
      <c r="A638" s="33" t="s">
        <v>1959</v>
      </c>
      <c r="B638" s="33" t="s">
        <v>1960</v>
      </c>
      <c r="C638" s="34">
        <v>1</v>
      </c>
      <c r="D638" s="33" t="s">
        <v>2389</v>
      </c>
      <c r="E638" s="33" t="s">
        <v>2369</v>
      </c>
      <c r="F638" s="34">
        <v>5.9538500000000001</v>
      </c>
      <c r="G638" s="34">
        <v>51.985010000000003</v>
      </c>
      <c r="H638" s="34">
        <v>60</v>
      </c>
      <c r="I638" s="33" t="s">
        <v>116</v>
      </c>
      <c r="J638" s="34">
        <v>18781</v>
      </c>
      <c r="K638" s="34">
        <v>72.2</v>
      </c>
      <c r="L638" s="33" t="s">
        <v>116</v>
      </c>
      <c r="M638" s="33">
        <v>1</v>
      </c>
      <c r="N638" s="37" t="s">
        <v>2370</v>
      </c>
      <c r="O638" s="34">
        <v>956</v>
      </c>
      <c r="P638" s="33"/>
    </row>
    <row r="639" spans="1:16" s="36" customFormat="1" x14ac:dyDescent="0.35">
      <c r="A639" s="33" t="s">
        <v>1959</v>
      </c>
      <c r="B639" s="33" t="s">
        <v>1960</v>
      </c>
      <c r="C639" s="34">
        <v>2</v>
      </c>
      <c r="D639" s="33" t="s">
        <v>2389</v>
      </c>
      <c r="E639" s="33" t="s">
        <v>2369</v>
      </c>
      <c r="F639" s="34">
        <v>5.9538500000000001</v>
      </c>
      <c r="G639" s="34">
        <v>51.985010000000003</v>
      </c>
      <c r="H639" s="34">
        <v>160</v>
      </c>
      <c r="I639" s="33" t="s">
        <v>116</v>
      </c>
      <c r="J639" s="34">
        <v>18782</v>
      </c>
      <c r="K639" s="34">
        <v>72.2</v>
      </c>
      <c r="L639" s="33" t="s">
        <v>2380</v>
      </c>
      <c r="M639" s="33"/>
      <c r="N639" s="37" t="s">
        <v>2373</v>
      </c>
      <c r="O639" s="34">
        <v>962</v>
      </c>
      <c r="P639" s="33">
        <v>969</v>
      </c>
    </row>
    <row r="640" spans="1:16" s="36" customFormat="1" x14ac:dyDescent="0.35">
      <c r="A640" s="33" t="s">
        <v>1959</v>
      </c>
      <c r="B640" s="33" t="s">
        <v>1960</v>
      </c>
      <c r="C640" s="34">
        <v>3</v>
      </c>
      <c r="D640" s="33" t="s">
        <v>2389</v>
      </c>
      <c r="E640" s="33" t="s">
        <v>2369</v>
      </c>
      <c r="F640" s="34">
        <v>5.9538500000000001</v>
      </c>
      <c r="G640" s="34">
        <v>51.985010000000003</v>
      </c>
      <c r="H640" s="34">
        <v>270</v>
      </c>
      <c r="I640" s="33" t="s">
        <v>116</v>
      </c>
      <c r="J640" s="34">
        <v>18782</v>
      </c>
      <c r="K640" s="34">
        <v>72.2</v>
      </c>
      <c r="L640" s="33" t="s">
        <v>2380</v>
      </c>
      <c r="M640" s="33">
        <v>2</v>
      </c>
      <c r="N640" s="37" t="s">
        <v>2373</v>
      </c>
      <c r="O640" s="34">
        <v>962</v>
      </c>
      <c r="P640" s="33">
        <v>969</v>
      </c>
    </row>
    <row r="641" spans="1:16" s="36" customFormat="1" x14ac:dyDescent="0.35">
      <c r="A641" s="33" t="s">
        <v>1966</v>
      </c>
      <c r="B641" s="33" t="s">
        <v>1967</v>
      </c>
      <c r="C641" s="34">
        <v>1</v>
      </c>
      <c r="D641" s="33" t="s">
        <v>2374</v>
      </c>
      <c r="E641" s="33" t="s">
        <v>2369</v>
      </c>
      <c r="F641" s="34">
        <v>5.8308245000000003</v>
      </c>
      <c r="G641" s="34">
        <v>51.997422999999998</v>
      </c>
      <c r="H641" s="34">
        <v>120</v>
      </c>
      <c r="I641" s="33" t="s">
        <v>116</v>
      </c>
      <c r="J641" s="34">
        <v>19461</v>
      </c>
      <c r="K641" s="34">
        <v>32</v>
      </c>
      <c r="L641" s="33" t="s">
        <v>2380</v>
      </c>
      <c r="M641" s="33">
        <v>1</v>
      </c>
      <c r="N641" s="37" t="s">
        <v>2371</v>
      </c>
      <c r="O641" s="34">
        <v>965</v>
      </c>
      <c r="P641" s="33"/>
    </row>
    <row r="642" spans="1:16" s="36" customFormat="1" x14ac:dyDescent="0.35">
      <c r="A642" s="33" t="s">
        <v>1966</v>
      </c>
      <c r="B642" s="33" t="s">
        <v>1967</v>
      </c>
      <c r="C642" s="34">
        <v>2</v>
      </c>
      <c r="D642" s="33" t="s">
        <v>2374</v>
      </c>
      <c r="E642" s="33" t="s">
        <v>2369</v>
      </c>
      <c r="F642" s="34">
        <v>5.8308245000000003</v>
      </c>
      <c r="G642" s="34">
        <v>51.997422999999998</v>
      </c>
      <c r="H642" s="34">
        <v>290</v>
      </c>
      <c r="I642" s="33" t="s">
        <v>116</v>
      </c>
      <c r="J642" s="34">
        <v>19461</v>
      </c>
      <c r="K642" s="34">
        <v>32</v>
      </c>
      <c r="L642" s="33" t="s">
        <v>2380</v>
      </c>
      <c r="M642" s="33"/>
      <c r="N642" s="37" t="s">
        <v>2371</v>
      </c>
      <c r="O642" s="34">
        <v>965</v>
      </c>
      <c r="P642" s="33"/>
    </row>
    <row r="643" spans="1:16" s="36" customFormat="1" x14ac:dyDescent="0.35">
      <c r="A643" s="33" t="s">
        <v>1972</v>
      </c>
      <c r="B643" s="33" t="s">
        <v>1973</v>
      </c>
      <c r="C643" s="34">
        <v>1</v>
      </c>
      <c r="D643" s="33" t="s">
        <v>2368</v>
      </c>
      <c r="E643" s="33" t="s">
        <v>2369</v>
      </c>
      <c r="F643" s="34">
        <v>5.7928129999999998</v>
      </c>
      <c r="G643" s="34">
        <v>52.005142999999997</v>
      </c>
      <c r="H643" s="34">
        <v>105</v>
      </c>
      <c r="I643" s="33" t="s">
        <v>116</v>
      </c>
      <c r="J643" s="34">
        <v>19471</v>
      </c>
      <c r="K643" s="34">
        <v>36</v>
      </c>
      <c r="L643" s="33" t="s">
        <v>116</v>
      </c>
      <c r="M643" s="33">
        <v>1</v>
      </c>
      <c r="N643" s="37" t="s">
        <v>2379</v>
      </c>
      <c r="O643" s="34">
        <v>963</v>
      </c>
      <c r="P643" s="33"/>
    </row>
    <row r="644" spans="1:16" s="36" customFormat="1" x14ac:dyDescent="0.35">
      <c r="A644" s="33" t="s">
        <v>1972</v>
      </c>
      <c r="B644" s="33" t="s">
        <v>1973</v>
      </c>
      <c r="C644" s="34">
        <v>2</v>
      </c>
      <c r="D644" s="33" t="s">
        <v>2368</v>
      </c>
      <c r="E644" s="33" t="s">
        <v>2369</v>
      </c>
      <c r="F644" s="34">
        <v>5.7928129999999998</v>
      </c>
      <c r="G644" s="34">
        <v>52.005142999999997</v>
      </c>
      <c r="H644" s="34">
        <v>285</v>
      </c>
      <c r="I644" s="33" t="s">
        <v>116</v>
      </c>
      <c r="J644" s="34">
        <v>19472</v>
      </c>
      <c r="K644" s="34">
        <v>36</v>
      </c>
      <c r="L644" s="33" t="s">
        <v>116</v>
      </c>
      <c r="M644" s="33">
        <v>1</v>
      </c>
      <c r="N644" s="37" t="s">
        <v>2377</v>
      </c>
      <c r="O644" s="34">
        <v>959</v>
      </c>
      <c r="P644" s="33"/>
    </row>
    <row r="645" spans="1:16" s="36" customFormat="1" x14ac:dyDescent="0.35">
      <c r="A645" s="33" t="s">
        <v>1978</v>
      </c>
      <c r="B645" s="33" t="s">
        <v>1965</v>
      </c>
      <c r="C645" s="34">
        <v>1</v>
      </c>
      <c r="D645" s="33" t="s">
        <v>2389</v>
      </c>
      <c r="E645" s="33" t="s">
        <v>2369</v>
      </c>
      <c r="F645" s="34">
        <v>5.8758699999999999</v>
      </c>
      <c r="G645" s="34">
        <v>51.986310000000003</v>
      </c>
      <c r="H645" s="34">
        <v>95</v>
      </c>
      <c r="I645" s="33" t="s">
        <v>116</v>
      </c>
      <c r="J645" s="34">
        <v>19481</v>
      </c>
      <c r="K645" s="34">
        <v>40</v>
      </c>
      <c r="L645" s="33" t="s">
        <v>2391</v>
      </c>
      <c r="M645" s="33">
        <v>2</v>
      </c>
      <c r="N645" s="37" t="s">
        <v>2370</v>
      </c>
      <c r="O645" s="34">
        <v>973</v>
      </c>
      <c r="P645" s="33">
        <v>958</v>
      </c>
    </row>
    <row r="646" spans="1:16" s="36" customFormat="1" x14ac:dyDescent="0.35">
      <c r="A646" s="33" t="s">
        <v>1978</v>
      </c>
      <c r="B646" s="33" t="s">
        <v>1965</v>
      </c>
      <c r="C646" s="34">
        <v>2</v>
      </c>
      <c r="D646" s="33" t="s">
        <v>2389</v>
      </c>
      <c r="E646" s="33" t="s">
        <v>2369</v>
      </c>
      <c r="F646" s="34">
        <v>5.8758699999999999</v>
      </c>
      <c r="G646" s="34">
        <v>51.986310000000003</v>
      </c>
      <c r="H646" s="34">
        <v>235</v>
      </c>
      <c r="I646" s="33" t="s">
        <v>116</v>
      </c>
      <c r="J646" s="34">
        <v>19482</v>
      </c>
      <c r="K646" s="34">
        <v>40</v>
      </c>
      <c r="L646" s="33" t="s">
        <v>116</v>
      </c>
      <c r="M646" s="33">
        <v>1</v>
      </c>
      <c r="N646" s="37" t="s">
        <v>2373</v>
      </c>
      <c r="O646" s="34">
        <v>970</v>
      </c>
      <c r="P646" s="33"/>
    </row>
    <row r="647" spans="1:16" s="36" customFormat="1" x14ac:dyDescent="0.35">
      <c r="A647" s="33" t="s">
        <v>1978</v>
      </c>
      <c r="B647" s="33" t="s">
        <v>1965</v>
      </c>
      <c r="C647" s="34">
        <v>3</v>
      </c>
      <c r="D647" s="33" t="s">
        <v>2389</v>
      </c>
      <c r="E647" s="33" t="s">
        <v>2369</v>
      </c>
      <c r="F647" s="34">
        <v>5.8758699999999999</v>
      </c>
      <c r="G647" s="34">
        <v>51.986310000000003</v>
      </c>
      <c r="H647" s="34">
        <v>285</v>
      </c>
      <c r="I647" s="33" t="s">
        <v>116</v>
      </c>
      <c r="J647" s="34">
        <v>19481</v>
      </c>
      <c r="K647" s="34">
        <v>40</v>
      </c>
      <c r="L647" s="33" t="s">
        <v>2391</v>
      </c>
      <c r="M647" s="33"/>
      <c r="N647" s="37" t="s">
        <v>2370</v>
      </c>
      <c r="O647" s="34">
        <v>973</v>
      </c>
      <c r="P647" s="33">
        <v>958</v>
      </c>
    </row>
    <row r="648" spans="1:16" s="36" customFormat="1" x14ac:dyDescent="0.35">
      <c r="A648" s="33" t="s">
        <v>1984</v>
      </c>
      <c r="B648" s="33" t="s">
        <v>1985</v>
      </c>
      <c r="C648" s="34">
        <v>1</v>
      </c>
      <c r="D648" s="33" t="s">
        <v>2381</v>
      </c>
      <c r="E648" s="33" t="s">
        <v>2369</v>
      </c>
      <c r="F648" s="34">
        <v>5.9037860000000002</v>
      </c>
      <c r="G648" s="34">
        <v>51.984538999999998</v>
      </c>
      <c r="H648" s="34">
        <v>280</v>
      </c>
      <c r="I648" s="33" t="s">
        <v>116</v>
      </c>
      <c r="J648" s="34">
        <v>19591</v>
      </c>
      <c r="K648" s="34">
        <v>14</v>
      </c>
      <c r="L648" s="33" t="s">
        <v>116</v>
      </c>
      <c r="M648" s="33">
        <v>4</v>
      </c>
      <c r="N648" s="37" t="s">
        <v>2372</v>
      </c>
      <c r="O648" s="34">
        <v>955</v>
      </c>
      <c r="P648" s="33" t="s">
        <v>2404</v>
      </c>
    </row>
    <row r="649" spans="1:16" s="36" customFormat="1" x14ac:dyDescent="0.35">
      <c r="A649" s="33" t="s">
        <v>1990</v>
      </c>
      <c r="B649" s="33" t="s">
        <v>1991</v>
      </c>
      <c r="C649" s="34">
        <v>1</v>
      </c>
      <c r="D649" s="33" t="s">
        <v>2368</v>
      </c>
      <c r="E649" s="33" t="s">
        <v>2369</v>
      </c>
      <c r="F649" s="34">
        <v>5.9990800000000002</v>
      </c>
      <c r="G649" s="34">
        <v>51.948610000000002</v>
      </c>
      <c r="H649" s="34">
        <v>120</v>
      </c>
      <c r="I649" s="33" t="s">
        <v>116</v>
      </c>
      <c r="J649" s="34">
        <v>18801</v>
      </c>
      <c r="K649" s="34">
        <v>17.2</v>
      </c>
      <c r="L649" s="33" t="s">
        <v>2380</v>
      </c>
      <c r="M649" s="33">
        <v>1</v>
      </c>
      <c r="N649" s="37" t="s">
        <v>2379</v>
      </c>
      <c r="O649" s="34">
        <v>966</v>
      </c>
      <c r="P649" s="33"/>
    </row>
    <row r="650" spans="1:16" s="36" customFormat="1" x14ac:dyDescent="0.35">
      <c r="A650" s="33" t="s">
        <v>1990</v>
      </c>
      <c r="B650" s="33" t="s">
        <v>1991</v>
      </c>
      <c r="C650" s="34">
        <v>2</v>
      </c>
      <c r="D650" s="33" t="s">
        <v>2368</v>
      </c>
      <c r="E650" s="33" t="s">
        <v>2369</v>
      </c>
      <c r="F650" s="34">
        <v>5.9990800000000002</v>
      </c>
      <c r="G650" s="34">
        <v>51.948610000000002</v>
      </c>
      <c r="H650" s="34">
        <v>300</v>
      </c>
      <c r="I650" s="33" t="s">
        <v>116</v>
      </c>
      <c r="J650" s="34">
        <v>18801</v>
      </c>
      <c r="K650" s="34">
        <v>17.2</v>
      </c>
      <c r="L650" s="33" t="s">
        <v>2380</v>
      </c>
      <c r="M650" s="33"/>
      <c r="N650" s="37" t="s">
        <v>2379</v>
      </c>
      <c r="O650" s="34">
        <v>966</v>
      </c>
      <c r="P650" s="33"/>
    </row>
    <row r="651" spans="1:16" s="36" customFormat="1" x14ac:dyDescent="0.35">
      <c r="A651" s="33" t="s">
        <v>1996</v>
      </c>
      <c r="B651" s="33" t="s">
        <v>1997</v>
      </c>
      <c r="C651" s="34">
        <v>1</v>
      </c>
      <c r="D651" s="33" t="s">
        <v>2374</v>
      </c>
      <c r="E651" s="33" t="s">
        <v>2369</v>
      </c>
      <c r="F651" s="34">
        <v>6.0754900000000003</v>
      </c>
      <c r="G651" s="34">
        <v>51.921998000000002</v>
      </c>
      <c r="H651" s="34">
        <v>95</v>
      </c>
      <c r="I651" s="33" t="s">
        <v>116</v>
      </c>
      <c r="J651" s="34">
        <v>18811</v>
      </c>
      <c r="K651" s="34">
        <v>30</v>
      </c>
      <c r="L651" s="33" t="s">
        <v>116</v>
      </c>
      <c r="M651" s="33">
        <v>1</v>
      </c>
      <c r="N651" s="37" t="s">
        <v>2375</v>
      </c>
      <c r="O651" s="34">
        <v>968</v>
      </c>
      <c r="P651" s="33"/>
    </row>
    <row r="652" spans="1:16" s="36" customFormat="1" x14ac:dyDescent="0.35">
      <c r="A652" s="33" t="s">
        <v>1996</v>
      </c>
      <c r="B652" s="33" t="s">
        <v>1997</v>
      </c>
      <c r="C652" s="34">
        <v>2</v>
      </c>
      <c r="D652" s="33" t="s">
        <v>2374</v>
      </c>
      <c r="E652" s="33" t="s">
        <v>2369</v>
      </c>
      <c r="F652" s="34">
        <v>6.0754900000000003</v>
      </c>
      <c r="G652" s="34">
        <v>51.921998000000002</v>
      </c>
      <c r="H652" s="34">
        <v>285</v>
      </c>
      <c r="I652" s="33" t="s">
        <v>116</v>
      </c>
      <c r="J652" s="34">
        <v>18812</v>
      </c>
      <c r="K652" s="34">
        <v>30</v>
      </c>
      <c r="L652" s="33" t="s">
        <v>116</v>
      </c>
      <c r="M652" s="33">
        <v>1</v>
      </c>
      <c r="N652" s="37" t="s">
        <v>2376</v>
      </c>
      <c r="O652" s="34">
        <v>959</v>
      </c>
      <c r="P652" s="33"/>
    </row>
    <row r="653" spans="1:16" s="36" customFormat="1" x14ac:dyDescent="0.35">
      <c r="A653" s="33" t="s">
        <v>2002</v>
      </c>
      <c r="B653" s="33" t="s">
        <v>2003</v>
      </c>
      <c r="C653" s="34">
        <v>1</v>
      </c>
      <c r="D653" s="33" t="s">
        <v>2368</v>
      </c>
      <c r="E653" s="33" t="s">
        <v>2369</v>
      </c>
      <c r="F653" s="34">
        <v>6.1555520000000001</v>
      </c>
      <c r="G653" s="34">
        <v>51.848246000000003</v>
      </c>
      <c r="H653" s="34">
        <v>5</v>
      </c>
      <c r="I653" s="33" t="s">
        <v>116</v>
      </c>
      <c r="J653" s="34">
        <v>20001</v>
      </c>
      <c r="K653" s="34">
        <v>28</v>
      </c>
      <c r="L653" s="33" t="s">
        <v>116</v>
      </c>
      <c r="M653" s="33">
        <v>1</v>
      </c>
      <c r="N653" s="37" t="s">
        <v>2371</v>
      </c>
      <c r="O653" s="34">
        <v>958</v>
      </c>
      <c r="P653" s="33"/>
    </row>
    <row r="654" spans="1:16" s="36" customFormat="1" x14ac:dyDescent="0.35">
      <c r="A654" s="33" t="s">
        <v>2007</v>
      </c>
      <c r="B654" s="33" t="s">
        <v>2008</v>
      </c>
      <c r="C654" s="34">
        <v>1</v>
      </c>
      <c r="D654" s="33" t="s">
        <v>2381</v>
      </c>
      <c r="E654" s="33" t="s">
        <v>2369</v>
      </c>
      <c r="F654" s="34">
        <v>5.8518999999999997</v>
      </c>
      <c r="G654" s="34">
        <v>51.954900000000002</v>
      </c>
      <c r="H654" s="34">
        <v>0</v>
      </c>
      <c r="I654" s="33" t="s">
        <v>116</v>
      </c>
      <c r="J654" s="34">
        <v>19491</v>
      </c>
      <c r="K654" s="34">
        <v>22</v>
      </c>
      <c r="L654" s="33" t="s">
        <v>2380</v>
      </c>
      <c r="M654" s="33">
        <v>1</v>
      </c>
      <c r="N654" s="37" t="s">
        <v>2371</v>
      </c>
      <c r="O654" s="34">
        <v>961</v>
      </c>
      <c r="P654" s="33"/>
    </row>
    <row r="655" spans="1:16" s="36" customFormat="1" x14ac:dyDescent="0.35">
      <c r="A655" s="33" t="s">
        <v>2007</v>
      </c>
      <c r="B655" s="33" t="s">
        <v>2008</v>
      </c>
      <c r="C655" s="34">
        <v>2</v>
      </c>
      <c r="D655" s="33" t="s">
        <v>2381</v>
      </c>
      <c r="E655" s="33" t="s">
        <v>2369</v>
      </c>
      <c r="F655" s="34">
        <v>5.8518999999999997</v>
      </c>
      <c r="G655" s="34">
        <v>51.954900000000002</v>
      </c>
      <c r="H655" s="34">
        <v>180</v>
      </c>
      <c r="I655" s="33" t="s">
        <v>116</v>
      </c>
      <c r="J655" s="34">
        <v>19491</v>
      </c>
      <c r="K655" s="34">
        <v>22</v>
      </c>
      <c r="L655" s="33" t="s">
        <v>2380</v>
      </c>
      <c r="M655" s="33"/>
      <c r="N655" s="37" t="s">
        <v>2371</v>
      </c>
      <c r="O655" s="34">
        <v>961</v>
      </c>
      <c r="P655" s="33"/>
    </row>
    <row r="656" spans="1:16" s="36" customFormat="1" x14ac:dyDescent="0.35">
      <c r="A656" s="33" t="s">
        <v>2013</v>
      </c>
      <c r="B656" s="33" t="s">
        <v>2014</v>
      </c>
      <c r="C656" s="34">
        <v>1</v>
      </c>
      <c r="D656" s="33" t="s">
        <v>2368</v>
      </c>
      <c r="E656" s="33" t="s">
        <v>2369</v>
      </c>
      <c r="F656" s="34">
        <v>5.7234870000000004</v>
      </c>
      <c r="G656" s="34">
        <v>51.918405</v>
      </c>
      <c r="H656" s="34">
        <v>100</v>
      </c>
      <c r="I656" s="33" t="s">
        <v>116</v>
      </c>
      <c r="J656" s="34">
        <v>19531</v>
      </c>
      <c r="K656" s="34">
        <v>43</v>
      </c>
      <c r="L656" s="33" t="s">
        <v>2380</v>
      </c>
      <c r="M656" s="33">
        <v>1</v>
      </c>
      <c r="N656" s="37" t="s">
        <v>2371</v>
      </c>
      <c r="O656" s="34">
        <v>955</v>
      </c>
      <c r="P656" s="33"/>
    </row>
    <row r="657" spans="1:16" s="36" customFormat="1" x14ac:dyDescent="0.35">
      <c r="A657" s="33" t="s">
        <v>2013</v>
      </c>
      <c r="B657" s="33" t="s">
        <v>2014</v>
      </c>
      <c r="C657" s="34">
        <v>2</v>
      </c>
      <c r="D657" s="33" t="s">
        <v>2368</v>
      </c>
      <c r="E657" s="33" t="s">
        <v>2369</v>
      </c>
      <c r="F657" s="34">
        <v>5.7234870000000004</v>
      </c>
      <c r="G657" s="34">
        <v>51.918405</v>
      </c>
      <c r="H657" s="34">
        <v>270</v>
      </c>
      <c r="I657" s="33" t="s">
        <v>116</v>
      </c>
      <c r="J657" s="34">
        <v>19531</v>
      </c>
      <c r="K657" s="34">
        <v>43</v>
      </c>
      <c r="L657" s="33" t="s">
        <v>2380</v>
      </c>
      <c r="M657" s="33"/>
      <c r="N657" s="37" t="s">
        <v>2371</v>
      </c>
      <c r="O657" s="34">
        <v>955</v>
      </c>
      <c r="P657" s="33"/>
    </row>
    <row r="658" spans="1:16" s="36" customFormat="1" x14ac:dyDescent="0.35">
      <c r="A658" s="33" t="s">
        <v>2020</v>
      </c>
      <c r="B658" s="33" t="s">
        <v>2021</v>
      </c>
      <c r="C658" s="34">
        <v>1</v>
      </c>
      <c r="D658" s="33" t="s">
        <v>2368</v>
      </c>
      <c r="E658" s="33" t="s">
        <v>2369</v>
      </c>
      <c r="F658" s="34">
        <v>5.57341</v>
      </c>
      <c r="G658" s="34">
        <v>51.924460000000003</v>
      </c>
      <c r="H658" s="34">
        <v>5</v>
      </c>
      <c r="I658" s="33" t="s">
        <v>116</v>
      </c>
      <c r="J658" s="34">
        <v>19541</v>
      </c>
      <c r="K658" s="34">
        <v>31</v>
      </c>
      <c r="L658" s="33" t="s">
        <v>116</v>
      </c>
      <c r="M658" s="33">
        <v>1</v>
      </c>
      <c r="N658" s="37" t="s">
        <v>2379</v>
      </c>
      <c r="O658" s="34">
        <v>973</v>
      </c>
      <c r="P658" s="33"/>
    </row>
    <row r="659" spans="1:16" s="36" customFormat="1" x14ac:dyDescent="0.35">
      <c r="A659" s="33" t="s">
        <v>2020</v>
      </c>
      <c r="B659" s="33" t="s">
        <v>2021</v>
      </c>
      <c r="C659" s="34">
        <v>2</v>
      </c>
      <c r="D659" s="33" t="s">
        <v>2368</v>
      </c>
      <c r="E659" s="33" t="s">
        <v>2369</v>
      </c>
      <c r="F659" s="34">
        <v>5.57341</v>
      </c>
      <c r="G659" s="34">
        <v>51.924460000000003</v>
      </c>
      <c r="H659" s="34">
        <v>85</v>
      </c>
      <c r="I659" s="33" t="s">
        <v>116</v>
      </c>
      <c r="J659" s="34">
        <v>19542</v>
      </c>
      <c r="K659" s="34">
        <v>31</v>
      </c>
      <c r="L659" s="33" t="s">
        <v>2380</v>
      </c>
      <c r="M659" s="33">
        <v>2</v>
      </c>
      <c r="N659" s="37" t="s">
        <v>2376</v>
      </c>
      <c r="O659" s="34">
        <v>960</v>
      </c>
      <c r="P659" s="33">
        <v>956</v>
      </c>
    </row>
    <row r="660" spans="1:16" s="36" customFormat="1" x14ac:dyDescent="0.35">
      <c r="A660" s="33" t="s">
        <v>2020</v>
      </c>
      <c r="B660" s="33" t="s">
        <v>2021</v>
      </c>
      <c r="C660" s="34">
        <v>3</v>
      </c>
      <c r="D660" s="33" t="s">
        <v>2368</v>
      </c>
      <c r="E660" s="33" t="s">
        <v>2369</v>
      </c>
      <c r="F660" s="34">
        <v>5.57341</v>
      </c>
      <c r="G660" s="34">
        <v>51.924460000000003</v>
      </c>
      <c r="H660" s="34">
        <v>250</v>
      </c>
      <c r="I660" s="33" t="s">
        <v>116</v>
      </c>
      <c r="J660" s="34">
        <v>19542</v>
      </c>
      <c r="K660" s="34">
        <v>31</v>
      </c>
      <c r="L660" s="33" t="s">
        <v>2380</v>
      </c>
      <c r="M660" s="33"/>
      <c r="N660" s="37" t="s">
        <v>2376</v>
      </c>
      <c r="O660" s="34">
        <v>960</v>
      </c>
      <c r="P660" s="33">
        <v>956</v>
      </c>
    </row>
    <row r="661" spans="1:16" s="36" customFormat="1" x14ac:dyDescent="0.35">
      <c r="A661" s="33" t="s">
        <v>2027</v>
      </c>
      <c r="B661" s="33" t="s">
        <v>2028</v>
      </c>
      <c r="C661" s="34">
        <v>1</v>
      </c>
      <c r="D661" s="33" t="s">
        <v>2368</v>
      </c>
      <c r="E661" s="33" t="s">
        <v>2369</v>
      </c>
      <c r="F661" s="34">
        <v>5.4171977699999996</v>
      </c>
      <c r="G661" s="34">
        <v>51.895860859999999</v>
      </c>
      <c r="H661" s="34">
        <v>60</v>
      </c>
      <c r="I661" s="33" t="s">
        <v>116</v>
      </c>
      <c r="J661" s="34">
        <v>19551</v>
      </c>
      <c r="K661" s="34">
        <v>36.5</v>
      </c>
      <c r="L661" s="33" t="s">
        <v>116</v>
      </c>
      <c r="M661" s="33">
        <v>2</v>
      </c>
      <c r="N661" s="37" t="s">
        <v>2376</v>
      </c>
      <c r="O661" s="34">
        <v>971</v>
      </c>
      <c r="P661" s="33">
        <v>961</v>
      </c>
    </row>
    <row r="662" spans="1:16" s="36" customFormat="1" x14ac:dyDescent="0.35">
      <c r="A662" s="33" t="s">
        <v>2027</v>
      </c>
      <c r="B662" s="33" t="s">
        <v>2028</v>
      </c>
      <c r="C662" s="34">
        <v>2</v>
      </c>
      <c r="D662" s="33" t="s">
        <v>2368</v>
      </c>
      <c r="E662" s="33" t="s">
        <v>2369</v>
      </c>
      <c r="F662" s="34">
        <v>5.4171977699999996</v>
      </c>
      <c r="G662" s="34">
        <v>51.895860859999999</v>
      </c>
      <c r="H662" s="34">
        <v>230</v>
      </c>
      <c r="I662" s="33" t="s">
        <v>116</v>
      </c>
      <c r="J662" s="34">
        <v>19552</v>
      </c>
      <c r="K662" s="34">
        <v>36.5</v>
      </c>
      <c r="L662" s="33" t="s">
        <v>116</v>
      </c>
      <c r="M662" s="33">
        <v>2</v>
      </c>
      <c r="N662" s="37" t="s">
        <v>2379</v>
      </c>
      <c r="O662" s="34">
        <v>966</v>
      </c>
      <c r="P662" s="33">
        <v>969</v>
      </c>
    </row>
    <row r="663" spans="1:16" s="36" customFormat="1" x14ac:dyDescent="0.35">
      <c r="A663" s="33" t="s">
        <v>2034</v>
      </c>
      <c r="B663" s="33" t="s">
        <v>2035</v>
      </c>
      <c r="C663" s="34">
        <v>1</v>
      </c>
      <c r="D663" s="33" t="s">
        <v>2368</v>
      </c>
      <c r="E663" s="33" t="s">
        <v>2369</v>
      </c>
      <c r="F663" s="34">
        <v>5.7946179999999998</v>
      </c>
      <c r="G663" s="34">
        <v>51.823448999999997</v>
      </c>
      <c r="H663" s="34">
        <v>75</v>
      </c>
      <c r="I663" s="33" t="s">
        <v>116</v>
      </c>
      <c r="J663" s="34">
        <v>19501</v>
      </c>
      <c r="K663" s="34">
        <v>34.700000000000003</v>
      </c>
      <c r="L663" s="33" t="s">
        <v>116</v>
      </c>
      <c r="M663" s="33">
        <v>1</v>
      </c>
      <c r="N663" s="37" t="s">
        <v>2377</v>
      </c>
      <c r="O663" s="34">
        <v>965</v>
      </c>
      <c r="P663" s="33"/>
    </row>
    <row r="664" spans="1:16" s="36" customFormat="1" x14ac:dyDescent="0.35">
      <c r="A664" s="33" t="s">
        <v>2034</v>
      </c>
      <c r="B664" s="33" t="s">
        <v>2035</v>
      </c>
      <c r="C664" s="34">
        <v>2</v>
      </c>
      <c r="D664" s="33" t="s">
        <v>2368</v>
      </c>
      <c r="E664" s="33" t="s">
        <v>2369</v>
      </c>
      <c r="F664" s="34">
        <v>5.7946179999999998</v>
      </c>
      <c r="G664" s="34">
        <v>51.823448999999997</v>
      </c>
      <c r="H664" s="34">
        <v>250</v>
      </c>
      <c r="I664" s="33" t="s">
        <v>116</v>
      </c>
      <c r="J664" s="34">
        <v>19502</v>
      </c>
      <c r="K664" s="34">
        <v>37.700000000000003</v>
      </c>
      <c r="L664" s="33" t="s">
        <v>116</v>
      </c>
      <c r="M664" s="33">
        <v>1</v>
      </c>
      <c r="N664" s="37" t="s">
        <v>2372</v>
      </c>
      <c r="O664" s="34">
        <v>970</v>
      </c>
      <c r="P664" s="33"/>
    </row>
    <row r="665" spans="1:16" s="36" customFormat="1" x14ac:dyDescent="0.35">
      <c r="A665" s="33" t="s">
        <v>2041</v>
      </c>
      <c r="B665" s="33" t="s">
        <v>2042</v>
      </c>
      <c r="C665" s="34">
        <v>1</v>
      </c>
      <c r="D665" s="33" t="s">
        <v>2368</v>
      </c>
      <c r="E665" s="33" t="s">
        <v>2369</v>
      </c>
      <c r="F665" s="34">
        <v>6.7603080000000002</v>
      </c>
      <c r="G665" s="34">
        <v>53.418847</v>
      </c>
      <c r="H665" s="34">
        <v>25</v>
      </c>
      <c r="I665" s="33" t="s">
        <v>116</v>
      </c>
      <c r="J665" s="34">
        <v>17701</v>
      </c>
      <c r="K665" s="34">
        <v>34.5</v>
      </c>
      <c r="L665" s="33" t="s">
        <v>116</v>
      </c>
      <c r="M665" s="33">
        <v>1</v>
      </c>
      <c r="N665" s="37" t="s">
        <v>2371</v>
      </c>
      <c r="O665" s="34">
        <v>958</v>
      </c>
      <c r="P665" s="33"/>
    </row>
    <row r="666" spans="1:16" s="36" customFormat="1" x14ac:dyDescent="0.35">
      <c r="A666" s="33" t="s">
        <v>2041</v>
      </c>
      <c r="B666" s="33" t="s">
        <v>2042</v>
      </c>
      <c r="C666" s="34">
        <v>2</v>
      </c>
      <c r="D666" s="33" t="s">
        <v>2368</v>
      </c>
      <c r="E666" s="33" t="s">
        <v>2369</v>
      </c>
      <c r="F666" s="34">
        <v>6.7603080000000002</v>
      </c>
      <c r="G666" s="34">
        <v>53.418847</v>
      </c>
      <c r="H666" s="34">
        <v>255</v>
      </c>
      <c r="I666" s="33" t="s">
        <v>116</v>
      </c>
      <c r="J666" s="34">
        <v>17702</v>
      </c>
      <c r="K666" s="34">
        <v>34.5</v>
      </c>
      <c r="L666" s="33" t="s">
        <v>116</v>
      </c>
      <c r="M666" s="33">
        <v>1</v>
      </c>
      <c r="N666" s="37" t="s">
        <v>2376</v>
      </c>
      <c r="O666" s="34">
        <v>970</v>
      </c>
      <c r="P666" s="33"/>
    </row>
    <row r="667" spans="1:16" s="36" customFormat="1" x14ac:dyDescent="0.35">
      <c r="A667" s="33" t="s">
        <v>2046</v>
      </c>
      <c r="B667" s="33" t="s">
        <v>2047</v>
      </c>
      <c r="C667" s="34">
        <v>1</v>
      </c>
      <c r="D667" s="33" t="s">
        <v>2368</v>
      </c>
      <c r="E667" s="33" t="s">
        <v>2369</v>
      </c>
      <c r="F667" s="34">
        <v>6.6894479999999996</v>
      </c>
      <c r="G667" s="34">
        <v>53.326489000000002</v>
      </c>
      <c r="H667" s="34">
        <v>80</v>
      </c>
      <c r="I667" s="33" t="s">
        <v>116</v>
      </c>
      <c r="J667" s="34">
        <v>17631</v>
      </c>
      <c r="K667" s="34">
        <v>29.9</v>
      </c>
      <c r="L667" s="33" t="s">
        <v>116</v>
      </c>
      <c r="M667" s="33">
        <v>1</v>
      </c>
      <c r="N667" s="37" t="s">
        <v>2376</v>
      </c>
      <c r="O667" s="34">
        <v>963</v>
      </c>
      <c r="P667" s="33"/>
    </row>
    <row r="668" spans="1:16" s="36" customFormat="1" x14ac:dyDescent="0.35">
      <c r="A668" s="33" t="s">
        <v>2046</v>
      </c>
      <c r="B668" s="33" t="s">
        <v>2047</v>
      </c>
      <c r="C668" s="34">
        <v>2</v>
      </c>
      <c r="D668" s="33" t="s">
        <v>2368</v>
      </c>
      <c r="E668" s="33" t="s">
        <v>2369</v>
      </c>
      <c r="F668" s="34">
        <v>6.6894479999999996</v>
      </c>
      <c r="G668" s="34">
        <v>53.326489000000002</v>
      </c>
      <c r="H668" s="34">
        <v>245</v>
      </c>
      <c r="I668" s="33" t="s">
        <v>116</v>
      </c>
      <c r="J668" s="34">
        <v>17632</v>
      </c>
      <c r="K668" s="34">
        <v>29.9</v>
      </c>
      <c r="L668" s="33" t="s">
        <v>116</v>
      </c>
      <c r="M668" s="33">
        <v>1</v>
      </c>
      <c r="N668" s="37" t="s">
        <v>2379</v>
      </c>
      <c r="O668" s="34">
        <v>968</v>
      </c>
      <c r="P668" s="33"/>
    </row>
    <row r="669" spans="1:16" s="36" customFormat="1" x14ac:dyDescent="0.35">
      <c r="A669" s="33" t="s">
        <v>2052</v>
      </c>
      <c r="B669" s="33" t="s">
        <v>2053</v>
      </c>
      <c r="C669" s="34">
        <v>1</v>
      </c>
      <c r="D669" s="33" t="s">
        <v>2368</v>
      </c>
      <c r="E669" s="33" t="s">
        <v>2369</v>
      </c>
      <c r="F669" s="34">
        <v>6.8573729999999999</v>
      </c>
      <c r="G669" s="34">
        <v>53.323186999999997</v>
      </c>
      <c r="H669" s="34">
        <v>85</v>
      </c>
      <c r="I669" s="33" t="s">
        <v>116</v>
      </c>
      <c r="J669" s="34">
        <v>17641</v>
      </c>
      <c r="K669" s="34">
        <v>27</v>
      </c>
      <c r="L669" s="33" t="s">
        <v>116</v>
      </c>
      <c r="M669" s="33">
        <v>1</v>
      </c>
      <c r="N669" s="37" t="s">
        <v>2372</v>
      </c>
      <c r="O669" s="34">
        <v>956</v>
      </c>
      <c r="P669" s="33"/>
    </row>
    <row r="670" spans="1:16" s="36" customFormat="1" x14ac:dyDescent="0.35">
      <c r="A670" s="33" t="s">
        <v>2052</v>
      </c>
      <c r="B670" s="33" t="s">
        <v>2053</v>
      </c>
      <c r="C670" s="34">
        <v>2</v>
      </c>
      <c r="D670" s="33" t="s">
        <v>2368</v>
      </c>
      <c r="E670" s="33" t="s">
        <v>2369</v>
      </c>
      <c r="F670" s="34">
        <v>6.8573729999999999</v>
      </c>
      <c r="G670" s="34">
        <v>53.323186999999997</v>
      </c>
      <c r="H670" s="34">
        <v>275</v>
      </c>
      <c r="I670" s="33" t="s">
        <v>116</v>
      </c>
      <c r="J670" s="34">
        <v>17642</v>
      </c>
      <c r="K670" s="34">
        <v>27</v>
      </c>
      <c r="L670" s="33" t="s">
        <v>116</v>
      </c>
      <c r="M670" s="33">
        <v>1</v>
      </c>
      <c r="N670" s="37" t="s">
        <v>2377</v>
      </c>
      <c r="O670" s="34">
        <v>961</v>
      </c>
      <c r="P670" s="33"/>
    </row>
    <row r="671" spans="1:16" s="36" customFormat="1" x14ac:dyDescent="0.35">
      <c r="A671" s="33" t="s">
        <v>2058</v>
      </c>
      <c r="B671" s="33" t="s">
        <v>2059</v>
      </c>
      <c r="C671" s="34">
        <v>1</v>
      </c>
      <c r="D671" s="33" t="s">
        <v>2368</v>
      </c>
      <c r="E671" s="33" t="s">
        <v>2369</v>
      </c>
      <c r="F671" s="34">
        <v>6.9029319999999998</v>
      </c>
      <c r="G671" s="34">
        <v>52.779747999999998</v>
      </c>
      <c r="H671" s="34">
        <v>200</v>
      </c>
      <c r="I671" s="33" t="s">
        <v>116</v>
      </c>
      <c r="J671" s="34">
        <v>17821</v>
      </c>
      <c r="K671" s="34">
        <v>20</v>
      </c>
      <c r="L671" s="33" t="s">
        <v>116</v>
      </c>
      <c r="M671" s="33">
        <v>1</v>
      </c>
      <c r="N671" s="37" t="s">
        <v>2376</v>
      </c>
      <c r="O671" s="34">
        <v>973</v>
      </c>
      <c r="P671" s="33"/>
    </row>
    <row r="672" spans="1:16" s="36" customFormat="1" x14ac:dyDescent="0.35">
      <c r="A672" s="33" t="s">
        <v>2058</v>
      </c>
      <c r="B672" s="33" t="s">
        <v>2059</v>
      </c>
      <c r="C672" s="34">
        <v>2</v>
      </c>
      <c r="D672" s="33" t="s">
        <v>2368</v>
      </c>
      <c r="E672" s="33" t="s">
        <v>2369</v>
      </c>
      <c r="F672" s="34">
        <v>6.9029319999999998</v>
      </c>
      <c r="G672" s="34">
        <v>52.779747999999998</v>
      </c>
      <c r="H672" s="34">
        <v>350</v>
      </c>
      <c r="I672" s="33" t="s">
        <v>116</v>
      </c>
      <c r="J672" s="34">
        <v>17822</v>
      </c>
      <c r="K672" s="34">
        <v>20</v>
      </c>
      <c r="L672" s="33" t="s">
        <v>116</v>
      </c>
      <c r="M672" s="33">
        <v>1</v>
      </c>
      <c r="N672" s="37" t="s">
        <v>2375</v>
      </c>
      <c r="O672" s="34">
        <v>960</v>
      </c>
      <c r="P672" s="33"/>
    </row>
    <row r="673" spans="1:16" s="36" customFormat="1" x14ac:dyDescent="0.35">
      <c r="A673" s="33" t="s">
        <v>2064</v>
      </c>
      <c r="B673" s="33" t="s">
        <v>2065</v>
      </c>
      <c r="C673" s="34">
        <v>1</v>
      </c>
      <c r="D673" s="33" t="s">
        <v>2368</v>
      </c>
      <c r="E673" s="33" t="s">
        <v>2369</v>
      </c>
      <c r="F673" s="34">
        <v>6.8480235</v>
      </c>
      <c r="G673" s="34">
        <v>52.71812577</v>
      </c>
      <c r="H673" s="34">
        <v>20</v>
      </c>
      <c r="I673" s="33" t="s">
        <v>116</v>
      </c>
      <c r="J673" s="34">
        <v>17831</v>
      </c>
      <c r="K673" s="34">
        <v>20.100000000000001</v>
      </c>
      <c r="L673" s="33" t="s">
        <v>116</v>
      </c>
      <c r="M673" s="33">
        <v>1</v>
      </c>
      <c r="N673" s="37" t="s">
        <v>2375</v>
      </c>
      <c r="O673" s="34">
        <v>971</v>
      </c>
      <c r="P673" s="33"/>
    </row>
    <row r="674" spans="1:16" s="36" customFormat="1" x14ac:dyDescent="0.35">
      <c r="A674" s="33" t="s">
        <v>2064</v>
      </c>
      <c r="B674" s="33" t="s">
        <v>2065</v>
      </c>
      <c r="C674" s="34">
        <v>2</v>
      </c>
      <c r="D674" s="33" t="s">
        <v>2368</v>
      </c>
      <c r="E674" s="33" t="s">
        <v>2369</v>
      </c>
      <c r="F674" s="34">
        <v>6.8480235</v>
      </c>
      <c r="G674" s="34">
        <v>52.71812577</v>
      </c>
      <c r="H674" s="34">
        <v>220</v>
      </c>
      <c r="I674" s="33" t="s">
        <v>116</v>
      </c>
      <c r="J674" s="34">
        <v>17832</v>
      </c>
      <c r="K674" s="34">
        <v>21.7</v>
      </c>
      <c r="L674" s="33" t="s">
        <v>116</v>
      </c>
      <c r="M674" s="33">
        <v>1</v>
      </c>
      <c r="N674" s="37" t="s">
        <v>2372</v>
      </c>
      <c r="O674" s="34">
        <v>961</v>
      </c>
      <c r="P674" s="33"/>
    </row>
    <row r="675" spans="1:16" s="36" customFormat="1" x14ac:dyDescent="0.35">
      <c r="A675" s="33" t="s">
        <v>2070</v>
      </c>
      <c r="B675" s="33" t="s">
        <v>2071</v>
      </c>
      <c r="C675" s="34">
        <v>1</v>
      </c>
      <c r="D675" s="33" t="s">
        <v>2368</v>
      </c>
      <c r="E675" s="33" t="s">
        <v>2369</v>
      </c>
      <c r="F675" s="34">
        <v>6.7367699999999999</v>
      </c>
      <c r="G675" s="34">
        <v>52.661450000000002</v>
      </c>
      <c r="H675" s="34">
        <v>20</v>
      </c>
      <c r="I675" s="33" t="s">
        <v>116</v>
      </c>
      <c r="J675" s="34">
        <v>17841</v>
      </c>
      <c r="K675" s="34">
        <v>27.9</v>
      </c>
      <c r="L675" s="33" t="s">
        <v>116</v>
      </c>
      <c r="M675" s="33">
        <v>1</v>
      </c>
      <c r="N675" s="37" t="s">
        <v>2372</v>
      </c>
      <c r="O675" s="34">
        <v>964</v>
      </c>
      <c r="P675" s="33"/>
    </row>
    <row r="676" spans="1:16" s="36" customFormat="1" x14ac:dyDescent="0.35">
      <c r="A676" s="33" t="s">
        <v>2070</v>
      </c>
      <c r="B676" s="33" t="s">
        <v>2071</v>
      </c>
      <c r="C676" s="34">
        <v>2</v>
      </c>
      <c r="D676" s="33" t="s">
        <v>2368</v>
      </c>
      <c r="E676" s="33" t="s">
        <v>2369</v>
      </c>
      <c r="F676" s="34">
        <v>6.7367699999999999</v>
      </c>
      <c r="G676" s="34">
        <v>52.661450000000002</v>
      </c>
      <c r="H676" s="34">
        <v>205</v>
      </c>
      <c r="I676" s="33" t="s">
        <v>116</v>
      </c>
      <c r="J676" s="34">
        <v>17842</v>
      </c>
      <c r="K676" s="34">
        <v>27.9</v>
      </c>
      <c r="L676" s="33" t="s">
        <v>116</v>
      </c>
      <c r="M676" s="33">
        <v>1</v>
      </c>
      <c r="N676" s="37" t="s">
        <v>2373</v>
      </c>
      <c r="O676" s="34">
        <v>958</v>
      </c>
      <c r="P676" s="33"/>
    </row>
    <row r="677" spans="1:16" s="36" customFormat="1" x14ac:dyDescent="0.35">
      <c r="A677" s="33" t="s">
        <v>2076</v>
      </c>
      <c r="B677" s="33" t="s">
        <v>2077</v>
      </c>
      <c r="C677" s="34">
        <v>1</v>
      </c>
      <c r="D677" s="33" t="s">
        <v>2378</v>
      </c>
      <c r="E677" s="33" t="s">
        <v>2369</v>
      </c>
      <c r="F677" s="34">
        <v>6.6335259999999998</v>
      </c>
      <c r="G677" s="34">
        <v>52.558427000000002</v>
      </c>
      <c r="H677" s="34">
        <v>25</v>
      </c>
      <c r="I677" s="33" t="s">
        <v>116</v>
      </c>
      <c r="J677" s="34">
        <v>18001</v>
      </c>
      <c r="K677" s="34">
        <v>31.1</v>
      </c>
      <c r="L677" s="33" t="s">
        <v>116</v>
      </c>
      <c r="M677" s="33">
        <v>1</v>
      </c>
      <c r="N677" s="37" t="s">
        <v>2371</v>
      </c>
      <c r="O677" s="34">
        <v>965</v>
      </c>
      <c r="P677" s="33"/>
    </row>
    <row r="678" spans="1:16" s="36" customFormat="1" x14ac:dyDescent="0.35">
      <c r="A678" s="33" t="s">
        <v>2076</v>
      </c>
      <c r="B678" s="33" t="s">
        <v>2077</v>
      </c>
      <c r="C678" s="34">
        <v>2</v>
      </c>
      <c r="D678" s="33" t="s">
        <v>2378</v>
      </c>
      <c r="E678" s="33" t="s">
        <v>2369</v>
      </c>
      <c r="F678" s="34">
        <v>6.6335259999999998</v>
      </c>
      <c r="G678" s="34">
        <v>52.558427000000002</v>
      </c>
      <c r="H678" s="34">
        <v>195</v>
      </c>
      <c r="I678" s="33" t="s">
        <v>116</v>
      </c>
      <c r="J678" s="34">
        <v>18002</v>
      </c>
      <c r="K678" s="34">
        <v>31.1</v>
      </c>
      <c r="L678" s="33" t="s">
        <v>116</v>
      </c>
      <c r="M678" s="33">
        <v>1</v>
      </c>
      <c r="N678" s="37" t="s">
        <v>2377</v>
      </c>
      <c r="O678" s="34">
        <v>970</v>
      </c>
      <c r="P678" s="33"/>
    </row>
    <row r="679" spans="1:16" s="36" customFormat="1" x14ac:dyDescent="0.35">
      <c r="A679" s="33" t="s">
        <v>2082</v>
      </c>
      <c r="B679" s="33" t="s">
        <v>2083</v>
      </c>
      <c r="C679" s="34">
        <v>2</v>
      </c>
      <c r="D679" s="33" t="s">
        <v>2368</v>
      </c>
      <c r="E679" s="33" t="s">
        <v>2369</v>
      </c>
      <c r="F679" s="34">
        <v>6.4427510000000003</v>
      </c>
      <c r="G679" s="34">
        <v>52.508229999999998</v>
      </c>
      <c r="H679" s="34">
        <v>270</v>
      </c>
      <c r="I679" s="33" t="s">
        <v>116</v>
      </c>
      <c r="J679" s="34">
        <v>18022</v>
      </c>
      <c r="K679" s="34">
        <v>26.8</v>
      </c>
      <c r="L679" s="33" t="s">
        <v>116</v>
      </c>
      <c r="M679" s="33">
        <v>1</v>
      </c>
      <c r="N679" s="37" t="s">
        <v>2372</v>
      </c>
      <c r="O679" s="34">
        <v>962</v>
      </c>
      <c r="P679" s="33"/>
    </row>
    <row r="680" spans="1:16" s="36" customFormat="1" x14ac:dyDescent="0.35">
      <c r="A680" s="33" t="s">
        <v>2082</v>
      </c>
      <c r="B680" s="33" t="s">
        <v>2083</v>
      </c>
      <c r="C680" s="34">
        <v>1</v>
      </c>
      <c r="D680" s="33" t="s">
        <v>2368</v>
      </c>
      <c r="E680" s="33" t="s">
        <v>2369</v>
      </c>
      <c r="F680" s="34">
        <v>6.4427510000000003</v>
      </c>
      <c r="G680" s="34">
        <v>52.508229999999998</v>
      </c>
      <c r="H680" s="34">
        <v>85</v>
      </c>
      <c r="I680" s="33" t="s">
        <v>116</v>
      </c>
      <c r="J680" s="34">
        <v>18021</v>
      </c>
      <c r="K680" s="34">
        <v>26.8</v>
      </c>
      <c r="L680" s="33" t="s">
        <v>116</v>
      </c>
      <c r="M680" s="33">
        <v>1</v>
      </c>
      <c r="N680" s="37" t="s">
        <v>2379</v>
      </c>
      <c r="O680" s="34">
        <v>959</v>
      </c>
      <c r="P680" s="33"/>
    </row>
    <row r="681" spans="1:16" s="36" customFormat="1" x14ac:dyDescent="0.35">
      <c r="A681" s="33" t="s">
        <v>2088</v>
      </c>
      <c r="B681" s="33" t="s">
        <v>2089</v>
      </c>
      <c r="C681" s="34">
        <v>1</v>
      </c>
      <c r="D681" s="33" t="s">
        <v>2374</v>
      </c>
      <c r="E681" s="33" t="s">
        <v>2369</v>
      </c>
      <c r="F681" s="34">
        <v>6.1431100000000001</v>
      </c>
      <c r="G681" s="34">
        <v>52.488720000000001</v>
      </c>
      <c r="H681" s="34">
        <v>30</v>
      </c>
      <c r="I681" s="33" t="s">
        <v>116</v>
      </c>
      <c r="J681" s="34">
        <v>18041</v>
      </c>
      <c r="K681" s="34">
        <v>45</v>
      </c>
      <c r="L681" s="33" t="s">
        <v>116</v>
      </c>
      <c r="M681" s="33">
        <v>1</v>
      </c>
      <c r="N681" s="37" t="s">
        <v>2376</v>
      </c>
      <c r="O681" s="34">
        <v>968</v>
      </c>
      <c r="P681" s="33"/>
    </row>
    <row r="682" spans="1:16" s="36" customFormat="1" x14ac:dyDescent="0.35">
      <c r="A682" s="33" t="s">
        <v>2088</v>
      </c>
      <c r="B682" s="33" t="s">
        <v>2089</v>
      </c>
      <c r="C682" s="34">
        <v>2</v>
      </c>
      <c r="D682" s="33" t="s">
        <v>2374</v>
      </c>
      <c r="E682" s="33" t="s">
        <v>2369</v>
      </c>
      <c r="F682" s="34">
        <v>6.1431100000000001</v>
      </c>
      <c r="G682" s="34">
        <v>52.488720000000001</v>
      </c>
      <c r="H682" s="34">
        <v>70</v>
      </c>
      <c r="I682" s="33" t="s">
        <v>116</v>
      </c>
      <c r="J682" s="34">
        <v>18042</v>
      </c>
      <c r="K682" s="34">
        <v>55</v>
      </c>
      <c r="L682" s="33" t="s">
        <v>116</v>
      </c>
      <c r="M682" s="33">
        <v>1</v>
      </c>
      <c r="N682" s="37" t="s">
        <v>2371</v>
      </c>
      <c r="O682" s="34">
        <v>966</v>
      </c>
      <c r="P682" s="33"/>
    </row>
    <row r="683" spans="1:16" s="36" customFormat="1" x14ac:dyDescent="0.35">
      <c r="A683" s="33" t="s">
        <v>2088</v>
      </c>
      <c r="B683" s="33" t="s">
        <v>2089</v>
      </c>
      <c r="C683" s="34">
        <v>3</v>
      </c>
      <c r="D683" s="33" t="s">
        <v>2374</v>
      </c>
      <c r="E683" s="33" t="s">
        <v>2369</v>
      </c>
      <c r="F683" s="34">
        <v>6.1431100000000001</v>
      </c>
      <c r="G683" s="34">
        <v>52.488720000000001</v>
      </c>
      <c r="H683" s="34">
        <v>140</v>
      </c>
      <c r="I683" s="33" t="s">
        <v>116</v>
      </c>
      <c r="J683" s="34">
        <v>18043</v>
      </c>
      <c r="K683" s="34">
        <v>45</v>
      </c>
      <c r="L683" s="33" t="s">
        <v>116</v>
      </c>
      <c r="M683" s="33">
        <v>1</v>
      </c>
      <c r="N683" s="37" t="s">
        <v>2370</v>
      </c>
      <c r="O683" s="34">
        <v>957</v>
      </c>
      <c r="P683" s="33"/>
    </row>
    <row r="684" spans="1:16" s="36" customFormat="1" x14ac:dyDescent="0.35">
      <c r="A684" s="33" t="s">
        <v>2088</v>
      </c>
      <c r="B684" s="33" t="s">
        <v>2089</v>
      </c>
      <c r="C684" s="34">
        <v>4</v>
      </c>
      <c r="D684" s="33" t="s">
        <v>2374</v>
      </c>
      <c r="E684" s="33" t="s">
        <v>2369</v>
      </c>
      <c r="F684" s="34">
        <v>6.1431100000000001</v>
      </c>
      <c r="G684" s="34">
        <v>52.488720000000001</v>
      </c>
      <c r="H684" s="34">
        <v>185</v>
      </c>
      <c r="I684" s="33" t="s">
        <v>116</v>
      </c>
      <c r="J684" s="34">
        <v>18044</v>
      </c>
      <c r="K684" s="34">
        <v>48</v>
      </c>
      <c r="L684" s="33" t="s">
        <v>116</v>
      </c>
      <c r="M684" s="33">
        <v>1</v>
      </c>
      <c r="N684" s="37" t="s">
        <v>2377</v>
      </c>
      <c r="O684" s="34">
        <v>973</v>
      </c>
      <c r="P684" s="33"/>
    </row>
    <row r="685" spans="1:16" s="36" customFormat="1" x14ac:dyDescent="0.35">
      <c r="A685" s="33" t="s">
        <v>2095</v>
      </c>
      <c r="B685" s="33" t="s">
        <v>2096</v>
      </c>
      <c r="C685" s="34">
        <v>1</v>
      </c>
      <c r="D685" s="33" t="s">
        <v>2368</v>
      </c>
      <c r="E685" s="33" t="s">
        <v>2369</v>
      </c>
      <c r="F685" s="34">
        <v>6.3230789999999999</v>
      </c>
      <c r="G685" s="34">
        <v>52.501882999999999</v>
      </c>
      <c r="H685" s="34">
        <v>80</v>
      </c>
      <c r="I685" s="33" t="s">
        <v>116</v>
      </c>
      <c r="J685" s="34">
        <v>18131</v>
      </c>
      <c r="K685" s="34">
        <v>24.6</v>
      </c>
      <c r="L685" s="33" t="s">
        <v>116</v>
      </c>
      <c r="M685" s="33">
        <v>1</v>
      </c>
      <c r="N685" s="37" t="s">
        <v>2370</v>
      </c>
      <c r="O685" s="34">
        <v>956</v>
      </c>
      <c r="P685" s="33"/>
    </row>
    <row r="686" spans="1:16" s="36" customFormat="1" x14ac:dyDescent="0.35">
      <c r="A686" s="33" t="s">
        <v>2095</v>
      </c>
      <c r="B686" s="33" t="s">
        <v>2096</v>
      </c>
      <c r="C686" s="34">
        <v>2</v>
      </c>
      <c r="D686" s="33" t="s">
        <v>2368</v>
      </c>
      <c r="E686" s="33" t="s">
        <v>2369</v>
      </c>
      <c r="F686" s="34">
        <v>6.3230789999999999</v>
      </c>
      <c r="G686" s="34">
        <v>52.501882999999999</v>
      </c>
      <c r="H686" s="34">
        <v>260</v>
      </c>
      <c r="I686" s="33" t="s">
        <v>116</v>
      </c>
      <c r="J686" s="34">
        <v>18132</v>
      </c>
      <c r="K686" s="34">
        <v>24.6</v>
      </c>
      <c r="L686" s="33" t="s">
        <v>116</v>
      </c>
      <c r="M686" s="33">
        <v>1</v>
      </c>
      <c r="N686" s="37" t="s">
        <v>2370</v>
      </c>
      <c r="O686" s="34">
        <v>971</v>
      </c>
      <c r="P686" s="33"/>
    </row>
    <row r="687" spans="1:16" s="36" customFormat="1" x14ac:dyDescent="0.35">
      <c r="A687" s="33" t="s">
        <v>2101</v>
      </c>
      <c r="B687" s="33" t="s">
        <v>2102</v>
      </c>
      <c r="C687" s="34">
        <v>1</v>
      </c>
      <c r="D687" s="33" t="s">
        <v>2368</v>
      </c>
      <c r="E687" s="33" t="s">
        <v>2369</v>
      </c>
      <c r="F687" s="34">
        <v>6.5685289999999998</v>
      </c>
      <c r="G687" s="34">
        <v>52.456904000000002</v>
      </c>
      <c r="H687" s="34">
        <v>160</v>
      </c>
      <c r="I687" s="33" t="s">
        <v>116</v>
      </c>
      <c r="J687" s="34">
        <v>19561</v>
      </c>
      <c r="K687" s="34">
        <v>23</v>
      </c>
      <c r="L687" s="33" t="s">
        <v>116</v>
      </c>
      <c r="M687" s="33">
        <v>1</v>
      </c>
      <c r="N687" s="37" t="s">
        <v>2372</v>
      </c>
      <c r="O687" s="34">
        <v>966</v>
      </c>
      <c r="P687" s="33"/>
    </row>
    <row r="688" spans="1:16" s="36" customFormat="1" x14ac:dyDescent="0.35">
      <c r="A688" s="33" t="s">
        <v>2101</v>
      </c>
      <c r="B688" s="33" t="s">
        <v>2102</v>
      </c>
      <c r="C688" s="34">
        <v>2</v>
      </c>
      <c r="D688" s="33" t="s">
        <v>2368</v>
      </c>
      <c r="E688" s="33" t="s">
        <v>2369</v>
      </c>
      <c r="F688" s="34">
        <v>6.5685289999999998</v>
      </c>
      <c r="G688" s="34">
        <v>52.456904000000002</v>
      </c>
      <c r="H688" s="34">
        <v>350</v>
      </c>
      <c r="I688" s="33" t="s">
        <v>116</v>
      </c>
      <c r="J688" s="34">
        <v>19562</v>
      </c>
      <c r="K688" s="34">
        <v>23</v>
      </c>
      <c r="L688" s="33" t="s">
        <v>116</v>
      </c>
      <c r="M688" s="33">
        <v>1</v>
      </c>
      <c r="N688" s="37" t="s">
        <v>2370</v>
      </c>
      <c r="O688" s="34">
        <v>961</v>
      </c>
      <c r="P688" s="33"/>
    </row>
    <row r="689" spans="1:16" s="36" customFormat="1" x14ac:dyDescent="0.35">
      <c r="A689" s="33" t="s">
        <v>2107</v>
      </c>
      <c r="B689" s="33" t="s">
        <v>2108</v>
      </c>
      <c r="C689" s="34">
        <v>1</v>
      </c>
      <c r="D689" s="33" t="s">
        <v>2368</v>
      </c>
      <c r="E689" s="33" t="s">
        <v>2369</v>
      </c>
      <c r="F689" s="34">
        <v>6.2775999999999996</v>
      </c>
      <c r="G689" s="34">
        <v>52.387197</v>
      </c>
      <c r="H689" s="34">
        <v>110</v>
      </c>
      <c r="I689" s="33" t="s">
        <v>116</v>
      </c>
      <c r="J689" s="34">
        <v>19391</v>
      </c>
      <c r="K689" s="34">
        <v>30.9</v>
      </c>
      <c r="L689" s="33" t="s">
        <v>116</v>
      </c>
      <c r="M689" s="33">
        <v>1</v>
      </c>
      <c r="N689" s="37" t="s">
        <v>2379</v>
      </c>
      <c r="O689" s="34">
        <v>970</v>
      </c>
      <c r="P689" s="33"/>
    </row>
    <row r="690" spans="1:16" s="36" customFormat="1" x14ac:dyDescent="0.35">
      <c r="A690" s="33" t="s">
        <v>2107</v>
      </c>
      <c r="B690" s="33" t="s">
        <v>2108</v>
      </c>
      <c r="C690" s="34">
        <v>2</v>
      </c>
      <c r="D690" s="33" t="s">
        <v>2368</v>
      </c>
      <c r="E690" s="33" t="s">
        <v>2369</v>
      </c>
      <c r="F690" s="34">
        <v>6.2775999999999996</v>
      </c>
      <c r="G690" s="34">
        <v>52.387197</v>
      </c>
      <c r="H690" s="34">
        <v>305</v>
      </c>
      <c r="I690" s="33" t="s">
        <v>116</v>
      </c>
      <c r="J690" s="34">
        <v>19392</v>
      </c>
      <c r="K690" s="34">
        <v>30.9</v>
      </c>
      <c r="L690" s="33" t="s">
        <v>116</v>
      </c>
      <c r="M690" s="33">
        <v>1</v>
      </c>
      <c r="N690" s="37" t="s">
        <v>2373</v>
      </c>
      <c r="O690" s="34">
        <v>963</v>
      </c>
      <c r="P690" s="33"/>
    </row>
    <row r="691" spans="1:16" s="36" customFormat="1" x14ac:dyDescent="0.35">
      <c r="A691" s="33" t="s">
        <v>2113</v>
      </c>
      <c r="B691" s="33" t="s">
        <v>2115</v>
      </c>
      <c r="C691" s="34">
        <v>1</v>
      </c>
      <c r="D691" s="33" t="s">
        <v>2368</v>
      </c>
      <c r="E691" s="33" t="s">
        <v>2369</v>
      </c>
      <c r="F691" s="34">
        <v>6.4369399999999999</v>
      </c>
      <c r="G691" s="34">
        <v>52.365319999999997</v>
      </c>
      <c r="H691" s="34">
        <v>280</v>
      </c>
      <c r="I691" s="33" t="s">
        <v>116</v>
      </c>
      <c r="J691" s="34">
        <v>19401</v>
      </c>
      <c r="K691" s="34">
        <v>35</v>
      </c>
      <c r="L691" s="33" t="s">
        <v>116</v>
      </c>
      <c r="M691" s="33">
        <v>1</v>
      </c>
      <c r="N691" s="37" t="s">
        <v>2370</v>
      </c>
      <c r="O691" s="34">
        <v>967</v>
      </c>
      <c r="P691" s="33"/>
    </row>
    <row r="692" spans="1:16" s="36" customFormat="1" x14ac:dyDescent="0.35">
      <c r="A692" s="33" t="s">
        <v>2120</v>
      </c>
      <c r="B692" s="33" t="s">
        <v>2121</v>
      </c>
      <c r="C692" s="34">
        <v>1</v>
      </c>
      <c r="D692" s="33" t="s">
        <v>2368</v>
      </c>
      <c r="E692" s="33" t="s">
        <v>2369</v>
      </c>
      <c r="F692" s="34">
        <v>6.5805290000000003</v>
      </c>
      <c r="G692" s="34">
        <v>52.361848000000002</v>
      </c>
      <c r="H692" s="34">
        <v>80</v>
      </c>
      <c r="I692" s="33" t="s">
        <v>116</v>
      </c>
      <c r="J692" s="34">
        <v>19411</v>
      </c>
      <c r="K692" s="34">
        <v>27</v>
      </c>
      <c r="L692" s="33" t="s">
        <v>2388</v>
      </c>
      <c r="M692" s="33">
        <v>1</v>
      </c>
      <c r="N692" s="37" t="s">
        <v>2373</v>
      </c>
      <c r="O692" s="34">
        <v>973</v>
      </c>
      <c r="P692" s="33"/>
    </row>
    <row r="693" spans="1:16" s="36" customFormat="1" x14ac:dyDescent="0.35">
      <c r="A693" s="33" t="s">
        <v>2120</v>
      </c>
      <c r="B693" s="33" t="s">
        <v>2121</v>
      </c>
      <c r="C693" s="34">
        <v>2</v>
      </c>
      <c r="D693" s="33" t="s">
        <v>2368</v>
      </c>
      <c r="E693" s="33" t="s">
        <v>2369</v>
      </c>
      <c r="F693" s="34">
        <v>6.5805290000000003</v>
      </c>
      <c r="G693" s="34">
        <v>52.361848000000002</v>
      </c>
      <c r="H693" s="34">
        <v>205</v>
      </c>
      <c r="I693" s="33" t="s">
        <v>116</v>
      </c>
      <c r="J693" s="34">
        <v>19411</v>
      </c>
      <c r="K693" s="34">
        <v>27</v>
      </c>
      <c r="L693" s="33" t="s">
        <v>2388</v>
      </c>
      <c r="M693" s="33"/>
      <c r="N693" s="37" t="s">
        <v>2373</v>
      </c>
      <c r="O693" s="34">
        <v>973</v>
      </c>
      <c r="P693" s="33"/>
    </row>
    <row r="694" spans="1:16" s="36" customFormat="1" x14ac:dyDescent="0.35">
      <c r="A694" s="33" t="s">
        <v>2120</v>
      </c>
      <c r="B694" s="33" t="s">
        <v>2121</v>
      </c>
      <c r="C694" s="34">
        <v>3</v>
      </c>
      <c r="D694" s="33" t="s">
        <v>2368</v>
      </c>
      <c r="E694" s="33" t="s">
        <v>2369</v>
      </c>
      <c r="F694" s="34">
        <v>6.5805290000000003</v>
      </c>
      <c r="G694" s="34">
        <v>52.361848000000002</v>
      </c>
      <c r="H694" s="34">
        <v>275</v>
      </c>
      <c r="I694" s="33" t="s">
        <v>116</v>
      </c>
      <c r="J694" s="34">
        <v>19411</v>
      </c>
      <c r="K694" s="34">
        <v>27</v>
      </c>
      <c r="L694" s="33" t="s">
        <v>2388</v>
      </c>
      <c r="M694" s="33"/>
      <c r="N694" s="37" t="s">
        <v>2373</v>
      </c>
      <c r="O694" s="34">
        <v>973</v>
      </c>
      <c r="P694" s="33"/>
    </row>
    <row r="695" spans="1:16" s="36" customFormat="1" x14ac:dyDescent="0.35">
      <c r="A695" s="33" t="s">
        <v>2126</v>
      </c>
      <c r="B695" s="33" t="s">
        <v>2127</v>
      </c>
      <c r="C695" s="34">
        <v>1</v>
      </c>
      <c r="D695" s="33" t="s">
        <v>2383</v>
      </c>
      <c r="E695" s="33" t="s">
        <v>2369</v>
      </c>
      <c r="F695" s="34">
        <v>6.4604889999999999</v>
      </c>
      <c r="G695" s="34">
        <v>52.366370000000003</v>
      </c>
      <c r="H695" s="34">
        <v>95</v>
      </c>
      <c r="I695" s="33" t="s">
        <v>116</v>
      </c>
      <c r="J695" s="34">
        <v>19431</v>
      </c>
      <c r="K695" s="34">
        <v>12.2</v>
      </c>
      <c r="L695" s="33" t="s">
        <v>2380</v>
      </c>
      <c r="M695" s="33">
        <v>1</v>
      </c>
      <c r="N695" s="37" t="s">
        <v>2373</v>
      </c>
      <c r="O695" s="34">
        <v>960</v>
      </c>
      <c r="P695" s="33"/>
    </row>
    <row r="696" spans="1:16" s="36" customFormat="1" x14ac:dyDescent="0.35">
      <c r="A696" s="33" t="s">
        <v>2126</v>
      </c>
      <c r="B696" s="33" t="s">
        <v>2127</v>
      </c>
      <c r="C696" s="34">
        <v>2</v>
      </c>
      <c r="D696" s="33" t="s">
        <v>2383</v>
      </c>
      <c r="E696" s="33" t="s">
        <v>2369</v>
      </c>
      <c r="F696" s="34">
        <v>6.4604889999999999</v>
      </c>
      <c r="G696" s="34">
        <v>52.366370000000003</v>
      </c>
      <c r="H696" s="34">
        <v>275</v>
      </c>
      <c r="I696" s="33" t="s">
        <v>116</v>
      </c>
      <c r="J696" s="34">
        <v>19431</v>
      </c>
      <c r="K696" s="34">
        <v>12.2</v>
      </c>
      <c r="L696" s="33" t="s">
        <v>2380</v>
      </c>
      <c r="M696" s="33"/>
      <c r="N696" s="37" t="s">
        <v>2373</v>
      </c>
      <c r="O696" s="34">
        <v>960</v>
      </c>
      <c r="P696" s="33"/>
    </row>
    <row r="697" spans="1:16" s="36" customFormat="1" x14ac:dyDescent="0.35">
      <c r="A697" s="33" t="s">
        <v>2126</v>
      </c>
      <c r="B697" s="33" t="s">
        <v>2127</v>
      </c>
      <c r="C697" s="34">
        <v>3</v>
      </c>
      <c r="D697" s="33" t="s">
        <v>2383</v>
      </c>
      <c r="E697" s="33" t="s">
        <v>2369</v>
      </c>
      <c r="F697" s="34">
        <v>6.4604889999999999</v>
      </c>
      <c r="G697" s="34">
        <v>52.366370000000003</v>
      </c>
      <c r="H697" s="34">
        <v>275</v>
      </c>
      <c r="I697" s="33" t="s">
        <v>116</v>
      </c>
      <c r="J697" s="34">
        <v>19431</v>
      </c>
      <c r="K697" s="34">
        <v>10</v>
      </c>
      <c r="L697" s="33" t="s">
        <v>2380</v>
      </c>
      <c r="M697" s="33"/>
      <c r="N697" s="37" t="s">
        <v>2373</v>
      </c>
      <c r="O697" s="34">
        <v>960</v>
      </c>
      <c r="P697" s="33"/>
    </row>
    <row r="698" spans="1:16" s="36" customFormat="1" x14ac:dyDescent="0.35">
      <c r="A698" s="33" t="s">
        <v>2132</v>
      </c>
      <c r="B698" s="33" t="s">
        <v>2133</v>
      </c>
      <c r="C698" s="34">
        <v>1</v>
      </c>
      <c r="D698" s="33" t="s">
        <v>2368</v>
      </c>
      <c r="E698" s="33" t="s">
        <v>2369</v>
      </c>
      <c r="F698" s="34">
        <v>6.0867149999999999</v>
      </c>
      <c r="G698" s="34">
        <v>52.177348000000002</v>
      </c>
      <c r="H698" s="34">
        <v>115</v>
      </c>
      <c r="I698" s="33" t="s">
        <v>116</v>
      </c>
      <c r="J698" s="34">
        <v>19331</v>
      </c>
      <c r="K698" s="34">
        <v>27</v>
      </c>
      <c r="L698" s="33" t="s">
        <v>116</v>
      </c>
      <c r="M698" s="33">
        <v>1</v>
      </c>
      <c r="N698" s="37" t="s">
        <v>2376</v>
      </c>
      <c r="O698" s="34">
        <v>963</v>
      </c>
      <c r="P698" s="33"/>
    </row>
    <row r="699" spans="1:16" s="36" customFormat="1" x14ac:dyDescent="0.35">
      <c r="A699" s="33" t="s">
        <v>2132</v>
      </c>
      <c r="B699" s="33" t="s">
        <v>2133</v>
      </c>
      <c r="C699" s="34">
        <v>2</v>
      </c>
      <c r="D699" s="33" t="s">
        <v>2368</v>
      </c>
      <c r="E699" s="33" t="s">
        <v>2369</v>
      </c>
      <c r="F699" s="34">
        <v>6.0867149999999999</v>
      </c>
      <c r="G699" s="34">
        <v>52.177348000000002</v>
      </c>
      <c r="H699" s="34">
        <v>295</v>
      </c>
      <c r="I699" s="33" t="s">
        <v>116</v>
      </c>
      <c r="J699" s="34">
        <v>19332</v>
      </c>
      <c r="K699" s="34">
        <v>27</v>
      </c>
      <c r="L699" s="33" t="s">
        <v>116</v>
      </c>
      <c r="M699" s="33">
        <v>1</v>
      </c>
      <c r="N699" s="37" t="s">
        <v>2379</v>
      </c>
      <c r="O699" s="34">
        <v>967</v>
      </c>
      <c r="P699" s="33"/>
    </row>
    <row r="700" spans="1:16" s="36" customFormat="1" x14ac:dyDescent="0.35">
      <c r="A700" s="33" t="s">
        <v>2139</v>
      </c>
      <c r="B700" s="33" t="s">
        <v>2140</v>
      </c>
      <c r="C700" s="34">
        <v>2</v>
      </c>
      <c r="D700" s="33" t="s">
        <v>2368</v>
      </c>
      <c r="E700" s="33" t="s">
        <v>2369</v>
      </c>
      <c r="F700" s="34">
        <v>6.3259699999999999</v>
      </c>
      <c r="G700" s="34">
        <v>52.107460000000003</v>
      </c>
      <c r="H700" s="34">
        <v>305</v>
      </c>
      <c r="I700" s="33" t="s">
        <v>116</v>
      </c>
      <c r="J700" s="34">
        <v>18832</v>
      </c>
      <c r="K700" s="34">
        <v>28</v>
      </c>
      <c r="L700" s="33" t="s">
        <v>116</v>
      </c>
      <c r="M700" s="33">
        <v>1</v>
      </c>
      <c r="N700" s="37" t="s">
        <v>2370</v>
      </c>
      <c r="O700" s="34">
        <v>964</v>
      </c>
      <c r="P700" s="33"/>
    </row>
    <row r="701" spans="1:16" s="36" customFormat="1" x14ac:dyDescent="0.35">
      <c r="A701" s="33" t="s">
        <v>2139</v>
      </c>
      <c r="B701" s="33" t="s">
        <v>2140</v>
      </c>
      <c r="C701" s="34">
        <v>1</v>
      </c>
      <c r="D701" s="33" t="s">
        <v>2368</v>
      </c>
      <c r="E701" s="33" t="s">
        <v>2369</v>
      </c>
      <c r="F701" s="34">
        <v>6.3259699999999999</v>
      </c>
      <c r="G701" s="34">
        <v>52.107460000000003</v>
      </c>
      <c r="H701" s="34">
        <v>120</v>
      </c>
      <c r="I701" s="33" t="s">
        <v>116</v>
      </c>
      <c r="J701" s="34">
        <v>18831</v>
      </c>
      <c r="K701" s="34">
        <v>28</v>
      </c>
      <c r="L701" s="33" t="s">
        <v>116</v>
      </c>
      <c r="M701" s="33">
        <v>1</v>
      </c>
      <c r="N701" s="37" t="s">
        <v>2372</v>
      </c>
      <c r="O701" s="34">
        <v>970</v>
      </c>
      <c r="P701" s="33"/>
    </row>
    <row r="702" spans="1:16" s="36" customFormat="1" x14ac:dyDescent="0.35">
      <c r="A702" s="33" t="s">
        <v>2344</v>
      </c>
      <c r="B702" s="33" t="s">
        <v>2147</v>
      </c>
      <c r="C702" s="34">
        <v>1</v>
      </c>
      <c r="D702" s="33" t="s">
        <v>2368</v>
      </c>
      <c r="E702" s="33" t="s">
        <v>2369</v>
      </c>
      <c r="F702" s="34">
        <v>6.4594444400000004</v>
      </c>
      <c r="G702" s="34">
        <v>52.078949999999999</v>
      </c>
      <c r="H702" s="34">
        <v>130</v>
      </c>
      <c r="I702" s="33" t="s">
        <v>116</v>
      </c>
      <c r="J702" s="34">
        <v>18841</v>
      </c>
      <c r="K702" s="34">
        <v>38.5</v>
      </c>
      <c r="L702" s="33" t="s">
        <v>116</v>
      </c>
      <c r="M702" s="33">
        <v>1</v>
      </c>
      <c r="N702" s="37" t="s">
        <v>2376</v>
      </c>
      <c r="O702" s="34">
        <v>957</v>
      </c>
      <c r="P702" s="33"/>
    </row>
    <row r="703" spans="1:16" s="36" customFormat="1" x14ac:dyDescent="0.35">
      <c r="A703" s="33" t="s">
        <v>2344</v>
      </c>
      <c r="B703" s="33" t="s">
        <v>2147</v>
      </c>
      <c r="C703" s="34">
        <v>2</v>
      </c>
      <c r="D703" s="33" t="s">
        <v>2368</v>
      </c>
      <c r="E703" s="33" t="s">
        <v>2369</v>
      </c>
      <c r="F703" s="34">
        <v>6.4594444400000004</v>
      </c>
      <c r="G703" s="34">
        <v>52.078949999999999</v>
      </c>
      <c r="H703" s="34">
        <v>285</v>
      </c>
      <c r="I703" s="33" t="s">
        <v>116</v>
      </c>
      <c r="J703" s="34">
        <v>18842</v>
      </c>
      <c r="K703" s="34">
        <v>53</v>
      </c>
      <c r="L703" s="33" t="s">
        <v>116</v>
      </c>
      <c r="M703" s="33">
        <v>1</v>
      </c>
      <c r="N703" s="37" t="s">
        <v>2376</v>
      </c>
      <c r="O703" s="34">
        <v>973</v>
      </c>
      <c r="P703" s="33"/>
    </row>
    <row r="704" spans="1:16" s="36" customFormat="1" x14ac:dyDescent="0.35">
      <c r="A704" s="33" t="s">
        <v>2152</v>
      </c>
      <c r="B704" s="33" t="s">
        <v>2153</v>
      </c>
      <c r="C704" s="34">
        <v>1</v>
      </c>
      <c r="D704" s="33" t="s">
        <v>2368</v>
      </c>
      <c r="E704" s="33" t="s">
        <v>2369</v>
      </c>
      <c r="F704" s="34">
        <v>6.5942509999999999</v>
      </c>
      <c r="G704" s="34">
        <v>52.012776000000002</v>
      </c>
      <c r="H704" s="34">
        <v>120</v>
      </c>
      <c r="I704" s="33" t="s">
        <v>116</v>
      </c>
      <c r="J704" s="34">
        <v>18851</v>
      </c>
      <c r="K704" s="34">
        <v>6.7</v>
      </c>
      <c r="L704" s="33" t="s">
        <v>116</v>
      </c>
      <c r="M704" s="33">
        <v>1</v>
      </c>
      <c r="N704" s="37" t="s">
        <v>2376</v>
      </c>
      <c r="O704" s="34">
        <v>971</v>
      </c>
      <c r="P704" s="33"/>
    </row>
    <row r="705" spans="1:16" s="36" customFormat="1" x14ac:dyDescent="0.35">
      <c r="A705" s="33" t="s">
        <v>2152</v>
      </c>
      <c r="B705" s="33" t="s">
        <v>2153</v>
      </c>
      <c r="C705" s="34">
        <v>2</v>
      </c>
      <c r="D705" s="33" t="s">
        <v>2368</v>
      </c>
      <c r="E705" s="33" t="s">
        <v>2369</v>
      </c>
      <c r="F705" s="34">
        <v>6.5942509999999999</v>
      </c>
      <c r="G705" s="34">
        <v>52.012776000000002</v>
      </c>
      <c r="H705" s="34">
        <v>295</v>
      </c>
      <c r="I705" s="33" t="s">
        <v>116</v>
      </c>
      <c r="J705" s="34">
        <v>18852</v>
      </c>
      <c r="K705" s="34">
        <v>6.7</v>
      </c>
      <c r="L705" s="33" t="s">
        <v>116</v>
      </c>
      <c r="M705" s="33">
        <v>1</v>
      </c>
      <c r="N705" s="37" t="s">
        <v>2376</v>
      </c>
      <c r="O705" s="34">
        <v>964</v>
      </c>
      <c r="P705" s="33"/>
    </row>
    <row r="706" spans="1:16" s="36" customFormat="1" x14ac:dyDescent="0.35">
      <c r="A706" s="33" t="s">
        <v>2158</v>
      </c>
      <c r="B706" s="33" t="s">
        <v>2159</v>
      </c>
      <c r="C706" s="34">
        <v>1</v>
      </c>
      <c r="D706" s="33" t="s">
        <v>2368</v>
      </c>
      <c r="E706" s="33" t="s">
        <v>2369</v>
      </c>
      <c r="F706" s="34">
        <v>6.719392</v>
      </c>
      <c r="G706" s="34">
        <v>51.964159000000002</v>
      </c>
      <c r="H706" s="34">
        <v>215</v>
      </c>
      <c r="I706" s="33" t="s">
        <v>116</v>
      </c>
      <c r="J706" s="34">
        <v>18861</v>
      </c>
      <c r="K706" s="34">
        <v>34</v>
      </c>
      <c r="L706" s="33" t="s">
        <v>116</v>
      </c>
      <c r="M706" s="33">
        <v>1</v>
      </c>
      <c r="N706" s="37" t="s">
        <v>2372</v>
      </c>
      <c r="O706" s="34">
        <v>958</v>
      </c>
      <c r="P706" s="33"/>
    </row>
    <row r="707" spans="1:16" s="36" customFormat="1" x14ac:dyDescent="0.35">
      <c r="A707" s="33" t="s">
        <v>2158</v>
      </c>
      <c r="B707" s="33" t="s">
        <v>2159</v>
      </c>
      <c r="C707" s="34">
        <v>2</v>
      </c>
      <c r="D707" s="33" t="s">
        <v>2368</v>
      </c>
      <c r="E707" s="33" t="s">
        <v>2369</v>
      </c>
      <c r="F707" s="34">
        <v>6.719392</v>
      </c>
      <c r="G707" s="34">
        <v>51.964159000000002</v>
      </c>
      <c r="H707" s="34">
        <v>310</v>
      </c>
      <c r="I707" s="33" t="s">
        <v>116</v>
      </c>
      <c r="J707" s="34">
        <v>18862</v>
      </c>
      <c r="K707" s="34">
        <v>34</v>
      </c>
      <c r="L707" s="33" t="s">
        <v>116</v>
      </c>
      <c r="M707" s="33">
        <v>1</v>
      </c>
      <c r="N707" s="37" t="s">
        <v>2371</v>
      </c>
      <c r="O707" s="34">
        <v>968</v>
      </c>
      <c r="P707" s="33"/>
    </row>
    <row r="708" spans="1:16" s="36" customFormat="1" x14ac:dyDescent="0.35">
      <c r="A708" s="33" t="s">
        <v>2164</v>
      </c>
      <c r="B708" s="33" t="s">
        <v>2165</v>
      </c>
      <c r="C708" s="34">
        <v>1</v>
      </c>
      <c r="D708" s="33" t="s">
        <v>2378</v>
      </c>
      <c r="E708" s="33" t="s">
        <v>2369</v>
      </c>
      <c r="F708" s="34">
        <v>5.616282</v>
      </c>
      <c r="G708" s="34">
        <v>52.086253999999997</v>
      </c>
      <c r="H708" s="34">
        <v>0</v>
      </c>
      <c r="I708" s="33" t="s">
        <v>116</v>
      </c>
      <c r="J708" s="34">
        <v>19441</v>
      </c>
      <c r="K708" s="34">
        <v>24.1</v>
      </c>
      <c r="L708" s="33" t="s">
        <v>116</v>
      </c>
      <c r="M708" s="33">
        <v>1</v>
      </c>
      <c r="N708" s="37" t="s">
        <v>2370</v>
      </c>
      <c r="O708" s="34">
        <v>956</v>
      </c>
      <c r="P708" s="33"/>
    </row>
    <row r="709" spans="1:16" s="36" customFormat="1" x14ac:dyDescent="0.35">
      <c r="A709" s="33" t="s">
        <v>2164</v>
      </c>
      <c r="B709" s="33" t="s">
        <v>2165</v>
      </c>
      <c r="C709" s="34">
        <v>2</v>
      </c>
      <c r="D709" s="33" t="s">
        <v>2378</v>
      </c>
      <c r="E709" s="33" t="s">
        <v>2369</v>
      </c>
      <c r="F709" s="34">
        <v>5.616282</v>
      </c>
      <c r="G709" s="34">
        <v>52.086253999999997</v>
      </c>
      <c r="H709" s="34">
        <v>150</v>
      </c>
      <c r="I709" s="33" t="s">
        <v>116</v>
      </c>
      <c r="J709" s="34">
        <v>19442</v>
      </c>
      <c r="K709" s="34">
        <v>24.1</v>
      </c>
      <c r="L709" s="33" t="s">
        <v>116</v>
      </c>
      <c r="M709" s="33">
        <v>1</v>
      </c>
      <c r="N709" s="37" t="s">
        <v>2371</v>
      </c>
      <c r="O709" s="34">
        <v>971</v>
      </c>
      <c r="P709" s="33"/>
    </row>
    <row r="710" spans="1:16" s="36" customFormat="1" x14ac:dyDescent="0.35">
      <c r="A710" s="33" t="s">
        <v>2170</v>
      </c>
      <c r="B710" s="33" t="s">
        <v>2171</v>
      </c>
      <c r="C710" s="34">
        <v>1</v>
      </c>
      <c r="D710" s="33" t="s">
        <v>2378</v>
      </c>
      <c r="E710" s="33" t="s">
        <v>2369</v>
      </c>
      <c r="F710" s="34">
        <v>5.6741650000000003</v>
      </c>
      <c r="G710" s="34">
        <v>52.042338000000001</v>
      </c>
      <c r="H710" s="34">
        <v>225</v>
      </c>
      <c r="I710" s="33" t="s">
        <v>116</v>
      </c>
      <c r="J710" s="34">
        <v>19581</v>
      </c>
      <c r="K710" s="34">
        <v>23</v>
      </c>
      <c r="L710" s="33" t="s">
        <v>116</v>
      </c>
      <c r="M710" s="33">
        <v>1</v>
      </c>
      <c r="N710" s="37" t="s">
        <v>2376</v>
      </c>
      <c r="O710" s="34">
        <v>962</v>
      </c>
      <c r="P710" s="33"/>
    </row>
    <row r="711" spans="1:16" s="36" customFormat="1" x14ac:dyDescent="0.35">
      <c r="A711" s="33" t="s">
        <v>2170</v>
      </c>
      <c r="B711" s="33" t="s">
        <v>2171</v>
      </c>
      <c r="C711" s="34">
        <v>2</v>
      </c>
      <c r="D711" s="33" t="s">
        <v>2378</v>
      </c>
      <c r="E711" s="33" t="s">
        <v>2369</v>
      </c>
      <c r="F711" s="34">
        <v>5.6741650000000003</v>
      </c>
      <c r="G711" s="34">
        <v>52.042338000000001</v>
      </c>
      <c r="H711" s="34">
        <v>320</v>
      </c>
      <c r="I711" s="33" t="s">
        <v>116</v>
      </c>
      <c r="J711" s="34">
        <v>19582</v>
      </c>
      <c r="K711" s="34">
        <v>23</v>
      </c>
      <c r="L711" s="33" t="s">
        <v>116</v>
      </c>
      <c r="M711" s="33">
        <v>1</v>
      </c>
      <c r="N711" s="37" t="s">
        <v>2373</v>
      </c>
      <c r="O711" s="34">
        <v>960</v>
      </c>
      <c r="P711" s="33"/>
    </row>
    <row r="712" spans="1:16" s="36" customFormat="1" x14ac:dyDescent="0.35">
      <c r="A712" s="33" t="s">
        <v>2177</v>
      </c>
      <c r="B712" s="33" t="s">
        <v>2178</v>
      </c>
      <c r="C712" s="34">
        <v>2</v>
      </c>
      <c r="D712" s="33" t="s">
        <v>2385</v>
      </c>
      <c r="E712" s="33" t="s">
        <v>2405</v>
      </c>
      <c r="F712" s="34">
        <v>6.1362800000000002</v>
      </c>
      <c r="G712" s="34">
        <v>51.935042000000003</v>
      </c>
      <c r="H712" s="34">
        <v>245</v>
      </c>
      <c r="I712" s="33" t="s">
        <v>116</v>
      </c>
      <c r="J712" s="34">
        <v>18872</v>
      </c>
      <c r="K712" s="34">
        <v>23.7</v>
      </c>
      <c r="L712" s="33" t="s">
        <v>116</v>
      </c>
      <c r="M712" s="33">
        <v>1</v>
      </c>
      <c r="N712" s="37" t="s">
        <v>2376</v>
      </c>
      <c r="O712" s="34">
        <v>965</v>
      </c>
      <c r="P712" s="33"/>
    </row>
    <row r="713" spans="1:16" s="36" customFormat="1" x14ac:dyDescent="0.35">
      <c r="A713" s="33" t="s">
        <v>2177</v>
      </c>
      <c r="B713" s="33" t="s">
        <v>2178</v>
      </c>
      <c r="C713" s="34">
        <v>1</v>
      </c>
      <c r="D713" s="33" t="s">
        <v>2385</v>
      </c>
      <c r="E713" s="33" t="s">
        <v>2405</v>
      </c>
      <c r="F713" s="34">
        <v>6.1362800000000002</v>
      </c>
      <c r="G713" s="34">
        <v>51.935042000000003</v>
      </c>
      <c r="H713" s="34">
        <v>65</v>
      </c>
      <c r="I713" s="33" t="s">
        <v>116</v>
      </c>
      <c r="J713" s="34">
        <v>18871</v>
      </c>
      <c r="K713" s="34">
        <v>25.85</v>
      </c>
      <c r="L713" s="33" t="s">
        <v>116</v>
      </c>
      <c r="M713" s="33">
        <v>1</v>
      </c>
      <c r="N713" s="37" t="s">
        <v>2375</v>
      </c>
      <c r="O713" s="34">
        <v>957</v>
      </c>
      <c r="P713" s="33"/>
    </row>
    <row r="714" spans="1:16" s="36" customFormat="1" x14ac:dyDescent="0.35">
      <c r="A714" s="33" t="s">
        <v>2183</v>
      </c>
      <c r="B714" s="33" t="s">
        <v>2184</v>
      </c>
      <c r="C714" s="34">
        <v>2</v>
      </c>
      <c r="D714" s="33" t="s">
        <v>2385</v>
      </c>
      <c r="E714" s="33" t="s">
        <v>2405</v>
      </c>
      <c r="F714" s="34">
        <v>6.2131489999999996</v>
      </c>
      <c r="G714" s="34">
        <v>51.957171000000002</v>
      </c>
      <c r="H714" s="34">
        <v>240</v>
      </c>
      <c r="I714" s="33" t="s">
        <v>116</v>
      </c>
      <c r="J714" s="34">
        <v>18882</v>
      </c>
      <c r="K714" s="34">
        <v>23.3</v>
      </c>
      <c r="L714" s="33" t="s">
        <v>116</v>
      </c>
      <c r="M714" s="33">
        <v>1</v>
      </c>
      <c r="N714" s="37" t="s">
        <v>2372</v>
      </c>
      <c r="O714" s="34">
        <v>963</v>
      </c>
      <c r="P714" s="33"/>
    </row>
    <row r="715" spans="1:16" s="36" customFormat="1" x14ac:dyDescent="0.35">
      <c r="A715" s="33" t="s">
        <v>2183</v>
      </c>
      <c r="B715" s="33" t="s">
        <v>2184</v>
      </c>
      <c r="C715" s="34">
        <v>1</v>
      </c>
      <c r="D715" s="33" t="s">
        <v>2385</v>
      </c>
      <c r="E715" s="33" t="s">
        <v>2405</v>
      </c>
      <c r="F715" s="34">
        <v>6.2131489999999996</v>
      </c>
      <c r="G715" s="34">
        <v>51.957171000000002</v>
      </c>
      <c r="H715" s="34">
        <v>85</v>
      </c>
      <c r="I715" s="33" t="s">
        <v>116</v>
      </c>
      <c r="J715" s="34">
        <v>18881</v>
      </c>
      <c r="K715" s="34">
        <v>23.3</v>
      </c>
      <c r="L715" s="33" t="s">
        <v>116</v>
      </c>
      <c r="M715" s="33">
        <v>1</v>
      </c>
      <c r="N715" s="37" t="s">
        <v>2372</v>
      </c>
      <c r="O715" s="34">
        <v>973</v>
      </c>
      <c r="P715" s="33"/>
    </row>
    <row r="716" spans="1:16" s="36" customFormat="1" x14ac:dyDescent="0.35">
      <c r="A716" s="33" t="s">
        <v>2189</v>
      </c>
      <c r="B716" s="33" t="s">
        <v>2195</v>
      </c>
      <c r="C716" s="34">
        <v>1</v>
      </c>
      <c r="D716" s="33" t="s">
        <v>2385</v>
      </c>
      <c r="E716" s="33" t="s">
        <v>2405</v>
      </c>
      <c r="F716" s="34">
        <v>6.3110929999999996</v>
      </c>
      <c r="G716" s="34">
        <v>51.955891999999999</v>
      </c>
      <c r="H716" s="34">
        <v>145</v>
      </c>
      <c r="I716" s="33" t="s">
        <v>116</v>
      </c>
      <c r="J716" s="34">
        <v>18891</v>
      </c>
      <c r="K716" s="34">
        <v>29.5</v>
      </c>
      <c r="L716" s="33" t="s">
        <v>116</v>
      </c>
      <c r="M716" s="33">
        <v>1</v>
      </c>
      <c r="N716" s="37" t="s">
        <v>2373</v>
      </c>
      <c r="O716" s="34">
        <v>958</v>
      </c>
      <c r="P716" s="33"/>
    </row>
    <row r="717" spans="1:16" s="36" customFormat="1" x14ac:dyDescent="0.35">
      <c r="A717" s="33" t="s">
        <v>2189</v>
      </c>
      <c r="B717" s="33" t="s">
        <v>2195</v>
      </c>
      <c r="C717" s="34">
        <v>2</v>
      </c>
      <c r="D717" s="33" t="s">
        <v>2385</v>
      </c>
      <c r="E717" s="33" t="s">
        <v>2405</v>
      </c>
      <c r="F717" s="34">
        <v>6.3110929999999996</v>
      </c>
      <c r="G717" s="34">
        <v>51.955891999999999</v>
      </c>
      <c r="H717" s="34">
        <v>280</v>
      </c>
      <c r="I717" s="33" t="s">
        <v>116</v>
      </c>
      <c r="J717" s="34">
        <v>18892</v>
      </c>
      <c r="K717" s="34">
        <v>29.5</v>
      </c>
      <c r="L717" s="33" t="s">
        <v>116</v>
      </c>
      <c r="M717" s="33">
        <v>1</v>
      </c>
      <c r="N717" s="37" t="s">
        <v>2371</v>
      </c>
      <c r="O717" s="34">
        <v>969</v>
      </c>
      <c r="P717" s="33"/>
    </row>
    <row r="718" spans="1:16" s="36" customFormat="1" x14ac:dyDescent="0.35">
      <c r="A718" s="33" t="s">
        <v>2196</v>
      </c>
      <c r="B718" s="33" t="s">
        <v>2202</v>
      </c>
      <c r="C718" s="34">
        <v>1</v>
      </c>
      <c r="D718" s="33" t="s">
        <v>2385</v>
      </c>
      <c r="E718" s="33" t="s">
        <v>2405</v>
      </c>
      <c r="F718" s="34">
        <v>6.3593500000000001</v>
      </c>
      <c r="G718" s="34">
        <v>51.922150000000002</v>
      </c>
      <c r="H718" s="34">
        <v>90</v>
      </c>
      <c r="I718" s="33" t="s">
        <v>116</v>
      </c>
      <c r="J718" s="34">
        <v>18901</v>
      </c>
      <c r="K718" s="34">
        <v>24.3</v>
      </c>
      <c r="L718" s="33" t="s">
        <v>2380</v>
      </c>
      <c r="M718" s="33">
        <v>1</v>
      </c>
      <c r="N718" s="37" t="s">
        <v>2375</v>
      </c>
      <c r="O718" s="34">
        <v>971</v>
      </c>
      <c r="P718" s="33"/>
    </row>
    <row r="719" spans="1:16" s="36" customFormat="1" x14ac:dyDescent="0.35">
      <c r="A719" s="33" t="s">
        <v>2196</v>
      </c>
      <c r="B719" s="33" t="s">
        <v>2202</v>
      </c>
      <c r="C719" s="34">
        <v>2</v>
      </c>
      <c r="D719" s="33" t="s">
        <v>2385</v>
      </c>
      <c r="E719" s="33" t="s">
        <v>2405</v>
      </c>
      <c r="F719" s="34">
        <v>6.3593500000000001</v>
      </c>
      <c r="G719" s="34">
        <v>51.922150000000002</v>
      </c>
      <c r="H719" s="34">
        <v>315</v>
      </c>
      <c r="I719" s="33" t="s">
        <v>116</v>
      </c>
      <c r="J719" s="34">
        <v>18901</v>
      </c>
      <c r="K719" s="34">
        <v>24.3</v>
      </c>
      <c r="L719" s="33" t="s">
        <v>2380</v>
      </c>
      <c r="M719" s="33"/>
      <c r="N719" s="37" t="s">
        <v>2375</v>
      </c>
      <c r="O719" s="34">
        <v>971</v>
      </c>
      <c r="P719" s="33"/>
    </row>
    <row r="720" spans="1:16" s="36" customFormat="1" x14ac:dyDescent="0.35">
      <c r="A720" s="33" t="s">
        <v>2203</v>
      </c>
      <c r="B720" s="33" t="s">
        <v>2210</v>
      </c>
      <c r="C720" s="34">
        <v>1</v>
      </c>
      <c r="D720" s="33" t="s">
        <v>2385</v>
      </c>
      <c r="E720" s="33" t="s">
        <v>2405</v>
      </c>
      <c r="F720" s="34">
        <v>6.455711</v>
      </c>
      <c r="G720" s="34">
        <v>51.944831999999998</v>
      </c>
      <c r="H720" s="34">
        <v>115</v>
      </c>
      <c r="I720" s="33" t="s">
        <v>116</v>
      </c>
      <c r="J720" s="34">
        <v>18911</v>
      </c>
      <c r="K720" s="34">
        <v>33</v>
      </c>
      <c r="L720" s="33" t="s">
        <v>116</v>
      </c>
      <c r="M720" s="33">
        <v>1</v>
      </c>
      <c r="N720" s="37" t="s">
        <v>2377</v>
      </c>
      <c r="O720" s="34">
        <v>956</v>
      </c>
      <c r="P720" s="33"/>
    </row>
    <row r="721" spans="1:16" s="36" customFormat="1" x14ac:dyDescent="0.35">
      <c r="A721" s="33" t="s">
        <v>2203</v>
      </c>
      <c r="B721" s="33" t="s">
        <v>2210</v>
      </c>
      <c r="C721" s="34">
        <v>2</v>
      </c>
      <c r="D721" s="33" t="s">
        <v>2385</v>
      </c>
      <c r="E721" s="33" t="s">
        <v>2405</v>
      </c>
      <c r="F721" s="34">
        <v>6.455711</v>
      </c>
      <c r="G721" s="34">
        <v>51.944831999999998</v>
      </c>
      <c r="H721" s="34">
        <v>235</v>
      </c>
      <c r="I721" s="33" t="s">
        <v>116</v>
      </c>
      <c r="J721" s="34">
        <v>18912</v>
      </c>
      <c r="K721" s="34">
        <v>33</v>
      </c>
      <c r="L721" s="33" t="s">
        <v>116</v>
      </c>
      <c r="M721" s="33">
        <v>1</v>
      </c>
      <c r="N721" s="37" t="s">
        <v>2373</v>
      </c>
      <c r="O721" s="34">
        <v>961</v>
      </c>
      <c r="P721" s="33"/>
    </row>
    <row r="722" spans="1:16" s="36" customFormat="1" x14ac:dyDescent="0.35">
      <c r="A722" s="33" t="s">
        <v>2211</v>
      </c>
      <c r="B722" s="33" t="s">
        <v>2212</v>
      </c>
      <c r="C722" s="34">
        <v>1</v>
      </c>
      <c r="D722" s="33" t="s">
        <v>2385</v>
      </c>
      <c r="E722" s="33" t="s">
        <v>2405</v>
      </c>
      <c r="F722" s="34">
        <v>6.59931</v>
      </c>
      <c r="G722" s="34">
        <v>51.92568</v>
      </c>
      <c r="H722" s="34">
        <v>70</v>
      </c>
      <c r="I722" s="33" t="s">
        <v>116</v>
      </c>
      <c r="J722" s="34">
        <v>18921</v>
      </c>
      <c r="K722" s="34">
        <v>32</v>
      </c>
      <c r="L722" s="33" t="s">
        <v>116</v>
      </c>
      <c r="M722" s="33">
        <v>1</v>
      </c>
      <c r="N722" s="37" t="s">
        <v>2371</v>
      </c>
      <c r="O722" s="34">
        <v>960</v>
      </c>
      <c r="P722" s="33"/>
    </row>
    <row r="723" spans="1:16" s="36" customFormat="1" x14ac:dyDescent="0.35">
      <c r="A723" s="33" t="s">
        <v>2211</v>
      </c>
      <c r="B723" s="33" t="s">
        <v>2212</v>
      </c>
      <c r="C723" s="34">
        <v>2</v>
      </c>
      <c r="D723" s="33" t="s">
        <v>2385</v>
      </c>
      <c r="E723" s="33" t="s">
        <v>2405</v>
      </c>
      <c r="F723" s="34">
        <v>6.59931</v>
      </c>
      <c r="G723" s="34">
        <v>51.92568</v>
      </c>
      <c r="H723" s="34">
        <v>260</v>
      </c>
      <c r="I723" s="33" t="s">
        <v>116</v>
      </c>
      <c r="J723" s="34">
        <v>18922</v>
      </c>
      <c r="K723" s="34">
        <v>32</v>
      </c>
      <c r="L723" s="33" t="s">
        <v>116</v>
      </c>
      <c r="M723" s="33">
        <v>1</v>
      </c>
      <c r="N723" s="37" t="s">
        <v>2379</v>
      </c>
      <c r="O723" s="34">
        <v>965</v>
      </c>
      <c r="P723" s="33"/>
    </row>
    <row r="724" spans="1:16" s="36" customFormat="1" x14ac:dyDescent="0.35">
      <c r="A724" s="33" t="s">
        <v>2217</v>
      </c>
      <c r="B724" s="33" t="s">
        <v>1840</v>
      </c>
      <c r="C724" s="34">
        <v>2</v>
      </c>
      <c r="D724" s="33" t="s">
        <v>2368</v>
      </c>
      <c r="E724" s="33" t="s">
        <v>2369</v>
      </c>
      <c r="F724" s="34">
        <v>6.1450620000000002</v>
      </c>
      <c r="G724" s="34">
        <v>52.275813999999997</v>
      </c>
      <c r="H724" s="34">
        <v>345</v>
      </c>
      <c r="I724" s="33" t="s">
        <v>116</v>
      </c>
      <c r="J724" s="34">
        <v>19352</v>
      </c>
      <c r="K724" s="34">
        <v>37</v>
      </c>
      <c r="L724" s="33" t="s">
        <v>116</v>
      </c>
      <c r="M724" s="33">
        <v>1</v>
      </c>
      <c r="N724" s="37" t="s">
        <v>2373</v>
      </c>
      <c r="O724" s="34">
        <v>968</v>
      </c>
      <c r="P724" s="33"/>
    </row>
    <row r="725" spans="1:16" s="36" customFormat="1" x14ac:dyDescent="0.35">
      <c r="A725" s="33" t="s">
        <v>2217</v>
      </c>
      <c r="B725" s="33" t="s">
        <v>1840</v>
      </c>
      <c r="C725" s="34">
        <v>1</v>
      </c>
      <c r="D725" s="33" t="s">
        <v>2368</v>
      </c>
      <c r="E725" s="33" t="s">
        <v>2369</v>
      </c>
      <c r="F725" s="34">
        <v>6.1450620000000002</v>
      </c>
      <c r="G725" s="34">
        <v>52.275813999999997</v>
      </c>
      <c r="H725" s="34">
        <v>160</v>
      </c>
      <c r="I725" s="33" t="s">
        <v>116</v>
      </c>
      <c r="J725" s="34">
        <v>19351</v>
      </c>
      <c r="K725" s="34">
        <v>37</v>
      </c>
      <c r="L725" s="33" t="s">
        <v>116</v>
      </c>
      <c r="M725" s="33">
        <v>1</v>
      </c>
      <c r="N725" s="37" t="s">
        <v>2373</v>
      </c>
      <c r="O725" s="34">
        <v>958</v>
      </c>
      <c r="P725" s="33"/>
    </row>
    <row r="726" spans="1:16" s="36" customFormat="1" x14ac:dyDescent="0.35">
      <c r="A726" s="33" t="s">
        <v>2222</v>
      </c>
      <c r="B726" s="33" t="s">
        <v>2224</v>
      </c>
      <c r="C726" s="34">
        <v>3</v>
      </c>
      <c r="D726" s="33" t="s">
        <v>2389</v>
      </c>
      <c r="E726" s="33" t="s">
        <v>2369</v>
      </c>
      <c r="F726" s="34">
        <v>5.8622930000000002</v>
      </c>
      <c r="G726" s="34">
        <v>51.909869999999998</v>
      </c>
      <c r="H726" s="34">
        <v>345</v>
      </c>
      <c r="I726" s="33" t="s">
        <v>116</v>
      </c>
      <c r="J726" s="34">
        <v>19523</v>
      </c>
      <c r="K726" s="34">
        <v>35</v>
      </c>
      <c r="L726" s="33" t="s">
        <v>116</v>
      </c>
      <c r="M726" s="33">
        <v>2</v>
      </c>
      <c r="N726" s="37" t="s">
        <v>2373</v>
      </c>
      <c r="O726" s="34">
        <v>967</v>
      </c>
      <c r="P726" s="33">
        <v>957</v>
      </c>
    </row>
    <row r="727" spans="1:16" s="36" customFormat="1" x14ac:dyDescent="0.35">
      <c r="A727" s="33" t="s">
        <v>2222</v>
      </c>
      <c r="B727" s="33" t="s">
        <v>2224</v>
      </c>
      <c r="C727" s="34">
        <v>1</v>
      </c>
      <c r="D727" s="33" t="s">
        <v>2389</v>
      </c>
      <c r="E727" s="33" t="s">
        <v>2369</v>
      </c>
      <c r="F727" s="34">
        <v>5.8622930000000002</v>
      </c>
      <c r="G727" s="34">
        <v>51.909869999999998</v>
      </c>
      <c r="H727" s="34">
        <v>180</v>
      </c>
      <c r="I727" s="33" t="s">
        <v>116</v>
      </c>
      <c r="J727" s="34">
        <v>19521</v>
      </c>
      <c r="K727" s="34">
        <v>35</v>
      </c>
      <c r="L727" s="33" t="s">
        <v>116</v>
      </c>
      <c r="M727" s="33">
        <v>1</v>
      </c>
      <c r="N727" s="37" t="s">
        <v>2375</v>
      </c>
      <c r="O727" s="34">
        <v>973</v>
      </c>
      <c r="P727" s="33"/>
    </row>
    <row r="728" spans="1:16" s="36" customFormat="1" x14ac:dyDescent="0.35">
      <c r="A728" s="33" t="s">
        <v>2222</v>
      </c>
      <c r="B728" s="33" t="s">
        <v>2224</v>
      </c>
      <c r="C728" s="34">
        <v>2</v>
      </c>
      <c r="D728" s="33" t="s">
        <v>2389</v>
      </c>
      <c r="E728" s="33" t="s">
        <v>2369</v>
      </c>
      <c r="F728" s="34">
        <v>5.8622930000000002</v>
      </c>
      <c r="G728" s="34">
        <v>51.909869999999998</v>
      </c>
      <c r="H728" s="34">
        <v>275</v>
      </c>
      <c r="I728" s="33" t="s">
        <v>116</v>
      </c>
      <c r="J728" s="34">
        <v>19522</v>
      </c>
      <c r="K728" s="34">
        <v>35</v>
      </c>
      <c r="L728" s="33" t="s">
        <v>116</v>
      </c>
      <c r="M728" s="33">
        <v>1</v>
      </c>
      <c r="N728" s="37" t="s">
        <v>2379</v>
      </c>
      <c r="O728" s="34">
        <v>959</v>
      </c>
      <c r="P728" s="33"/>
    </row>
    <row r="729" spans="1:16" s="36" customFormat="1" x14ac:dyDescent="0.35">
      <c r="A729" s="33" t="s">
        <v>2229</v>
      </c>
      <c r="B729" s="33" t="s">
        <v>657</v>
      </c>
      <c r="C729" s="34">
        <v>1</v>
      </c>
      <c r="D729" s="33" t="s">
        <v>2368</v>
      </c>
      <c r="E729" s="33" t="s">
        <v>2369</v>
      </c>
      <c r="F729" s="34">
        <v>5.8527509999999996</v>
      </c>
      <c r="G729" s="34">
        <v>51.842165000000001</v>
      </c>
      <c r="H729" s="34">
        <v>10</v>
      </c>
      <c r="I729" s="33" t="s">
        <v>116</v>
      </c>
      <c r="J729" s="34">
        <v>19511</v>
      </c>
      <c r="K729" s="34">
        <v>28.7</v>
      </c>
      <c r="L729" s="33" t="s">
        <v>116</v>
      </c>
      <c r="M729" s="33">
        <v>1</v>
      </c>
      <c r="N729" s="37" t="s">
        <v>2372</v>
      </c>
      <c r="O729" s="34">
        <v>968</v>
      </c>
      <c r="P729" s="33"/>
    </row>
    <row r="730" spans="1:16" s="36" customFormat="1" x14ac:dyDescent="0.35">
      <c r="A730" s="33" t="s">
        <v>2229</v>
      </c>
      <c r="B730" s="33" t="s">
        <v>657</v>
      </c>
      <c r="C730" s="34">
        <v>2</v>
      </c>
      <c r="D730" s="33" t="s">
        <v>2368</v>
      </c>
      <c r="E730" s="33" t="s">
        <v>2369</v>
      </c>
      <c r="F730" s="34">
        <v>5.8527509999999996</v>
      </c>
      <c r="G730" s="34">
        <v>51.842165000000001</v>
      </c>
      <c r="H730" s="34">
        <v>145</v>
      </c>
      <c r="I730" s="33" t="s">
        <v>116</v>
      </c>
      <c r="J730" s="34">
        <v>19512</v>
      </c>
      <c r="K730" s="34">
        <v>28.1</v>
      </c>
      <c r="L730" s="33" t="s">
        <v>2380</v>
      </c>
      <c r="M730" s="33">
        <v>1</v>
      </c>
      <c r="N730" s="37" t="s">
        <v>2371</v>
      </c>
      <c r="O730" s="34">
        <v>958</v>
      </c>
      <c r="P730" s="33"/>
    </row>
    <row r="731" spans="1:16" s="36" customFormat="1" x14ac:dyDescent="0.35">
      <c r="A731" s="33" t="s">
        <v>2229</v>
      </c>
      <c r="B731" s="33" t="s">
        <v>657</v>
      </c>
      <c r="C731" s="34">
        <v>3</v>
      </c>
      <c r="D731" s="33" t="s">
        <v>2368</v>
      </c>
      <c r="E731" s="33" t="s">
        <v>2369</v>
      </c>
      <c r="F731" s="34">
        <v>5.8527509999999996</v>
      </c>
      <c r="G731" s="34">
        <v>51.842165000000001</v>
      </c>
      <c r="H731" s="34">
        <v>230</v>
      </c>
      <c r="I731" s="33" t="s">
        <v>116</v>
      </c>
      <c r="J731" s="34">
        <v>19512</v>
      </c>
      <c r="K731" s="34">
        <v>28.1</v>
      </c>
      <c r="L731" s="33" t="s">
        <v>2380</v>
      </c>
      <c r="M731" s="33"/>
      <c r="N731" s="37" t="s">
        <v>2371</v>
      </c>
      <c r="O731" s="34">
        <v>958</v>
      </c>
      <c r="P731" s="33"/>
    </row>
    <row r="732" spans="1:16" s="36" customFormat="1" x14ac:dyDescent="0.35">
      <c r="A732" s="33" t="s">
        <v>2234</v>
      </c>
      <c r="B732" s="33" t="s">
        <v>2235</v>
      </c>
      <c r="C732" s="34">
        <v>1</v>
      </c>
      <c r="D732" s="33" t="s">
        <v>2374</v>
      </c>
      <c r="E732" s="33" t="s">
        <v>2369</v>
      </c>
      <c r="F732" s="34">
        <v>6.6522649999999999</v>
      </c>
      <c r="G732" s="34">
        <v>52.365506000000003</v>
      </c>
      <c r="H732" s="34">
        <v>145</v>
      </c>
      <c r="I732" s="33" t="s">
        <v>116</v>
      </c>
      <c r="J732" s="34">
        <v>19421</v>
      </c>
      <c r="K732" s="34">
        <v>30</v>
      </c>
      <c r="L732" s="33" t="s">
        <v>116</v>
      </c>
      <c r="M732" s="33">
        <v>1</v>
      </c>
      <c r="N732" s="37" t="s">
        <v>2377</v>
      </c>
      <c r="O732" s="34">
        <v>965</v>
      </c>
      <c r="P732" s="33"/>
    </row>
    <row r="733" spans="1:16" s="36" customFormat="1" x14ac:dyDescent="0.35">
      <c r="A733" s="33" t="s">
        <v>2234</v>
      </c>
      <c r="B733" s="33" t="s">
        <v>2235</v>
      </c>
      <c r="C733" s="34">
        <v>2</v>
      </c>
      <c r="D733" s="33" t="s">
        <v>2374</v>
      </c>
      <c r="E733" s="33" t="s">
        <v>2369</v>
      </c>
      <c r="F733" s="34">
        <v>6.6522649999999999</v>
      </c>
      <c r="G733" s="34">
        <v>52.365506000000003</v>
      </c>
      <c r="H733" s="34">
        <v>260</v>
      </c>
      <c r="I733" s="33" t="s">
        <v>116</v>
      </c>
      <c r="J733" s="34">
        <v>19422</v>
      </c>
      <c r="K733" s="34">
        <v>30</v>
      </c>
      <c r="L733" s="33" t="s">
        <v>116</v>
      </c>
      <c r="M733" s="33">
        <v>1</v>
      </c>
      <c r="N733" s="37" t="s">
        <v>2377</v>
      </c>
      <c r="O733" s="34">
        <v>958</v>
      </c>
      <c r="P733" s="33"/>
    </row>
    <row r="734" spans="1:16" s="36" customFormat="1" x14ac:dyDescent="0.35">
      <c r="A734" s="33" t="s">
        <v>2234</v>
      </c>
      <c r="B734" s="33" t="s">
        <v>2235</v>
      </c>
      <c r="C734" s="34">
        <v>3</v>
      </c>
      <c r="D734" s="33" t="s">
        <v>2374</v>
      </c>
      <c r="E734" s="33" t="s">
        <v>2369</v>
      </c>
      <c r="F734" s="34">
        <v>6.6522649999999999</v>
      </c>
      <c r="G734" s="34">
        <v>52.365506000000003</v>
      </c>
      <c r="H734" s="34">
        <v>315</v>
      </c>
      <c r="I734" s="33" t="s">
        <v>116</v>
      </c>
      <c r="J734" s="34">
        <v>19423</v>
      </c>
      <c r="K734" s="34">
        <v>30</v>
      </c>
      <c r="L734" s="33" t="s">
        <v>116</v>
      </c>
      <c r="M734" s="33">
        <v>1</v>
      </c>
      <c r="N734" s="37" t="s">
        <v>2377</v>
      </c>
      <c r="O734" s="34">
        <v>971</v>
      </c>
      <c r="P734" s="33"/>
    </row>
    <row r="735" spans="1:16" s="36" customFormat="1" x14ac:dyDescent="0.35">
      <c r="A735" s="33" t="s">
        <v>2240</v>
      </c>
      <c r="B735" s="33" t="s">
        <v>2241</v>
      </c>
      <c r="C735" s="34">
        <v>1</v>
      </c>
      <c r="D735" s="33" t="s">
        <v>2368</v>
      </c>
      <c r="E735" s="33" t="s">
        <v>2369</v>
      </c>
      <c r="F735" s="34">
        <v>5.9660700000000002</v>
      </c>
      <c r="G735" s="34">
        <v>52.20966</v>
      </c>
      <c r="H735" s="34">
        <v>90</v>
      </c>
      <c r="I735" s="33" t="s">
        <v>116</v>
      </c>
      <c r="J735" s="34">
        <v>19321</v>
      </c>
      <c r="K735" s="34">
        <v>23.6</v>
      </c>
      <c r="L735" s="33" t="s">
        <v>2380</v>
      </c>
      <c r="M735" s="33">
        <v>1</v>
      </c>
      <c r="N735" s="37" t="s">
        <v>2375</v>
      </c>
      <c r="O735" s="34">
        <v>957</v>
      </c>
      <c r="P735" s="33"/>
    </row>
    <row r="736" spans="1:16" s="36" customFormat="1" x14ac:dyDescent="0.35">
      <c r="A736" s="33" t="s">
        <v>2240</v>
      </c>
      <c r="B736" s="33" t="s">
        <v>2241</v>
      </c>
      <c r="C736" s="34">
        <v>2</v>
      </c>
      <c r="D736" s="33" t="s">
        <v>2368</v>
      </c>
      <c r="E736" s="33" t="s">
        <v>2369</v>
      </c>
      <c r="F736" s="34">
        <v>5.9660700000000002</v>
      </c>
      <c r="G736" s="34">
        <v>52.20966</v>
      </c>
      <c r="H736" s="34">
        <v>240</v>
      </c>
      <c r="I736" s="33" t="s">
        <v>116</v>
      </c>
      <c r="J736" s="34">
        <v>19321</v>
      </c>
      <c r="K736" s="34">
        <v>23.6</v>
      </c>
      <c r="L736" s="33" t="s">
        <v>2380</v>
      </c>
      <c r="M736" s="33"/>
      <c r="N736" s="37" t="s">
        <v>2375</v>
      </c>
      <c r="O736" s="34">
        <v>957</v>
      </c>
      <c r="P736" s="33"/>
    </row>
    <row r="737" spans="1:16" s="36" customFormat="1" x14ac:dyDescent="0.35">
      <c r="A737" s="33" t="s">
        <v>2246</v>
      </c>
      <c r="B737" s="33" t="s">
        <v>1807</v>
      </c>
      <c r="C737" s="34">
        <v>1</v>
      </c>
      <c r="D737" s="33" t="s">
        <v>2374</v>
      </c>
      <c r="E737" s="33" t="s">
        <v>2369</v>
      </c>
      <c r="F737" s="34">
        <v>5.6101099999999997</v>
      </c>
      <c r="G737" s="34">
        <v>52.164960000000001</v>
      </c>
      <c r="H737" s="34">
        <v>75</v>
      </c>
      <c r="I737" s="33" t="s">
        <v>116</v>
      </c>
      <c r="J737" s="34">
        <v>19281</v>
      </c>
      <c r="K737" s="34">
        <v>27</v>
      </c>
      <c r="L737" s="33" t="s">
        <v>116</v>
      </c>
      <c r="M737" s="33">
        <v>1</v>
      </c>
      <c r="N737" s="37" t="s">
        <v>2379</v>
      </c>
      <c r="O737" s="34">
        <v>964</v>
      </c>
      <c r="P737" s="33"/>
    </row>
    <row r="738" spans="1:16" s="36" customFormat="1" x14ac:dyDescent="0.35">
      <c r="A738" s="33" t="s">
        <v>2246</v>
      </c>
      <c r="B738" s="33" t="s">
        <v>1807</v>
      </c>
      <c r="C738" s="34">
        <v>3</v>
      </c>
      <c r="D738" s="33" t="s">
        <v>2374</v>
      </c>
      <c r="E738" s="33" t="s">
        <v>2369</v>
      </c>
      <c r="F738" s="34">
        <v>5.6101099999999997</v>
      </c>
      <c r="G738" s="34">
        <v>52.164960000000001</v>
      </c>
      <c r="H738" s="34">
        <v>270</v>
      </c>
      <c r="I738" s="33" t="s">
        <v>116</v>
      </c>
      <c r="J738" s="34">
        <v>19283</v>
      </c>
      <c r="K738" s="34">
        <v>27</v>
      </c>
      <c r="L738" s="33" t="s">
        <v>116</v>
      </c>
      <c r="M738" s="33">
        <v>1</v>
      </c>
      <c r="N738" s="37" t="s">
        <v>2370</v>
      </c>
      <c r="O738" s="34">
        <v>969</v>
      </c>
      <c r="P738" s="33"/>
    </row>
    <row r="739" spans="1:16" s="36" customFormat="1" x14ac:dyDescent="0.35">
      <c r="A739" s="33" t="s">
        <v>2246</v>
      </c>
      <c r="B739" s="33" t="s">
        <v>1807</v>
      </c>
      <c r="C739" s="34">
        <v>2</v>
      </c>
      <c r="D739" s="33" t="s">
        <v>2374</v>
      </c>
      <c r="E739" s="33" t="s">
        <v>2369</v>
      </c>
      <c r="F739" s="34">
        <v>5.6101099999999997</v>
      </c>
      <c r="G739" s="34">
        <v>52.164960000000001</v>
      </c>
      <c r="H739" s="34">
        <v>190</v>
      </c>
      <c r="I739" s="33" t="s">
        <v>116</v>
      </c>
      <c r="J739" s="34">
        <v>19282</v>
      </c>
      <c r="K739" s="34">
        <v>27</v>
      </c>
      <c r="L739" s="33" t="s">
        <v>116</v>
      </c>
      <c r="M739" s="33">
        <v>1</v>
      </c>
      <c r="N739" s="37" t="s">
        <v>2377</v>
      </c>
      <c r="O739" s="34">
        <v>973</v>
      </c>
      <c r="P739" s="33"/>
    </row>
    <row r="740" spans="1:16" s="36" customFormat="1" x14ac:dyDescent="0.35">
      <c r="A740" s="33" t="s">
        <v>2251</v>
      </c>
      <c r="B740" s="33" t="s">
        <v>2176</v>
      </c>
      <c r="C740" s="34">
        <v>1</v>
      </c>
      <c r="D740" s="33" t="s">
        <v>2368</v>
      </c>
      <c r="E740" s="33" t="s">
        <v>2369</v>
      </c>
      <c r="F740" s="34">
        <v>5.64527</v>
      </c>
      <c r="G740" s="34">
        <v>52.033119999999997</v>
      </c>
      <c r="H740" s="34">
        <v>100</v>
      </c>
      <c r="I740" s="33" t="s">
        <v>116</v>
      </c>
      <c r="J740" s="34">
        <v>19451</v>
      </c>
      <c r="K740" s="34">
        <v>26.3</v>
      </c>
      <c r="L740" s="33" t="s">
        <v>116</v>
      </c>
      <c r="M740" s="33">
        <v>1</v>
      </c>
      <c r="N740" s="37" t="s">
        <v>2370</v>
      </c>
      <c r="O740" s="34">
        <v>964</v>
      </c>
      <c r="P740" s="33"/>
    </row>
    <row r="741" spans="1:16" s="36" customFormat="1" x14ac:dyDescent="0.35">
      <c r="A741" s="33" t="s">
        <v>2251</v>
      </c>
      <c r="B741" s="33" t="s">
        <v>2176</v>
      </c>
      <c r="C741" s="34">
        <v>2</v>
      </c>
      <c r="D741" s="33" t="s">
        <v>2368</v>
      </c>
      <c r="E741" s="33" t="s">
        <v>2369</v>
      </c>
      <c r="F741" s="34">
        <v>5.64527</v>
      </c>
      <c r="G741" s="34">
        <v>52.033119999999997</v>
      </c>
      <c r="H741" s="34">
        <v>285</v>
      </c>
      <c r="I741" s="33" t="s">
        <v>116</v>
      </c>
      <c r="J741" s="34">
        <v>19452</v>
      </c>
      <c r="K741" s="34">
        <v>26.3</v>
      </c>
      <c r="L741" s="33" t="s">
        <v>116</v>
      </c>
      <c r="M741" s="33">
        <v>1</v>
      </c>
      <c r="N741" s="37" t="s">
        <v>2373</v>
      </c>
      <c r="O741" s="34">
        <v>957</v>
      </c>
      <c r="P741" s="33"/>
    </row>
    <row r="742" spans="1:16" s="36" customFormat="1" x14ac:dyDescent="0.35">
      <c r="A742" s="33" t="s">
        <v>2256</v>
      </c>
      <c r="B742" s="33" t="s">
        <v>2257</v>
      </c>
      <c r="C742" s="34">
        <v>1</v>
      </c>
      <c r="D742" s="33" t="s">
        <v>2368</v>
      </c>
      <c r="E742" s="33" t="s">
        <v>2369</v>
      </c>
      <c r="F742" s="34">
        <v>6.5727609999999999</v>
      </c>
      <c r="G742" s="34">
        <v>52.509017999999998</v>
      </c>
      <c r="H742" s="34">
        <v>50</v>
      </c>
      <c r="I742" s="33" t="s">
        <v>116</v>
      </c>
      <c r="J742" s="34">
        <v>18011</v>
      </c>
      <c r="K742" s="34">
        <v>18</v>
      </c>
      <c r="L742" s="33" t="s">
        <v>2380</v>
      </c>
      <c r="M742" s="33">
        <v>1</v>
      </c>
      <c r="N742" s="37" t="s">
        <v>2379</v>
      </c>
      <c r="O742" s="34">
        <v>968</v>
      </c>
      <c r="P742" s="33"/>
    </row>
    <row r="743" spans="1:16" s="36" customFormat="1" x14ac:dyDescent="0.35">
      <c r="A743" s="33" t="s">
        <v>2256</v>
      </c>
      <c r="B743" s="33" t="s">
        <v>2257</v>
      </c>
      <c r="C743" s="34">
        <v>2</v>
      </c>
      <c r="D743" s="33" t="s">
        <v>2368</v>
      </c>
      <c r="E743" s="33" t="s">
        <v>2369</v>
      </c>
      <c r="F743" s="34">
        <v>6.5727609999999999</v>
      </c>
      <c r="G743" s="34">
        <v>52.509017999999998</v>
      </c>
      <c r="H743" s="34">
        <v>180</v>
      </c>
      <c r="I743" s="33" t="s">
        <v>116</v>
      </c>
      <c r="J743" s="34">
        <v>18011</v>
      </c>
      <c r="K743" s="34">
        <v>18</v>
      </c>
      <c r="L743" s="33" t="s">
        <v>2380</v>
      </c>
      <c r="M743" s="33"/>
      <c r="N743" s="37" t="s">
        <v>2379</v>
      </c>
      <c r="O743" s="34">
        <v>968</v>
      </c>
      <c r="P743" s="33"/>
    </row>
    <row r="744" spans="1:16" s="36" customFormat="1" x14ac:dyDescent="0.35">
      <c r="A744" s="33" t="s">
        <v>2256</v>
      </c>
      <c r="B744" s="33" t="s">
        <v>2257</v>
      </c>
      <c r="C744" s="34">
        <v>3</v>
      </c>
      <c r="D744" s="33" t="s">
        <v>2368</v>
      </c>
      <c r="E744" s="33" t="s">
        <v>2369</v>
      </c>
      <c r="F744" s="34">
        <v>6.5727609999999999</v>
      </c>
      <c r="G744" s="34">
        <v>52.509017999999998</v>
      </c>
      <c r="H744" s="34">
        <v>265</v>
      </c>
      <c r="I744" s="33" t="s">
        <v>116</v>
      </c>
      <c r="J744" s="34">
        <v>18012</v>
      </c>
      <c r="K744" s="34">
        <v>18</v>
      </c>
      <c r="L744" s="33" t="s">
        <v>116</v>
      </c>
      <c r="M744" s="33">
        <v>1</v>
      </c>
      <c r="N744" s="37" t="s">
        <v>2371</v>
      </c>
      <c r="O744" s="34">
        <v>964</v>
      </c>
      <c r="P744" s="33"/>
    </row>
    <row r="745" spans="1:16" s="36" customFormat="1" x14ac:dyDescent="0.35">
      <c r="A745" s="33" t="s">
        <v>2262</v>
      </c>
      <c r="B745" s="33" t="s">
        <v>2263</v>
      </c>
      <c r="C745" s="34">
        <v>1</v>
      </c>
      <c r="D745" s="33" t="s">
        <v>2381</v>
      </c>
      <c r="E745" s="33" t="s">
        <v>2369</v>
      </c>
      <c r="F745" s="34">
        <v>5.8080949999999998</v>
      </c>
      <c r="G745" s="34">
        <v>51.039228000000001</v>
      </c>
      <c r="H745" s="34">
        <v>10</v>
      </c>
      <c r="I745" s="33" t="s">
        <v>116</v>
      </c>
      <c r="J745" s="34">
        <v>44001</v>
      </c>
      <c r="K745" s="34">
        <v>25</v>
      </c>
      <c r="L745" s="33" t="s">
        <v>2380</v>
      </c>
      <c r="M745" s="33">
        <v>1</v>
      </c>
      <c r="N745" s="37" t="s">
        <v>2375</v>
      </c>
      <c r="O745" s="34">
        <v>966</v>
      </c>
      <c r="P745" s="33"/>
    </row>
    <row r="746" spans="1:16" s="36" customFormat="1" x14ac:dyDescent="0.35">
      <c r="A746" s="33" t="s">
        <v>2262</v>
      </c>
      <c r="B746" s="33" t="s">
        <v>2263</v>
      </c>
      <c r="C746" s="34">
        <v>2</v>
      </c>
      <c r="D746" s="33" t="s">
        <v>2381</v>
      </c>
      <c r="E746" s="33" t="s">
        <v>2369</v>
      </c>
      <c r="F746" s="34">
        <v>5.8080949999999998</v>
      </c>
      <c r="G746" s="34">
        <v>51.039228000000001</v>
      </c>
      <c r="H746" s="34">
        <v>140</v>
      </c>
      <c r="I746" s="33" t="s">
        <v>116</v>
      </c>
      <c r="J746" s="34">
        <v>44001</v>
      </c>
      <c r="K746" s="34">
        <v>25</v>
      </c>
      <c r="L746" s="33" t="s">
        <v>2380</v>
      </c>
      <c r="M746" s="33"/>
      <c r="N746" s="37" t="s">
        <v>2375</v>
      </c>
      <c r="O746" s="34">
        <v>966</v>
      </c>
      <c r="P746" s="33"/>
    </row>
    <row r="747" spans="1:16" s="36" customFormat="1" x14ac:dyDescent="0.35">
      <c r="A747" s="33" t="s">
        <v>2269</v>
      </c>
      <c r="B747" s="33" t="s">
        <v>2270</v>
      </c>
      <c r="C747" s="34">
        <v>1</v>
      </c>
      <c r="D747" s="33" t="s">
        <v>2383</v>
      </c>
      <c r="E747" s="33" t="s">
        <v>2369</v>
      </c>
      <c r="F747" s="34">
        <v>4.314235</v>
      </c>
      <c r="G747" s="34">
        <v>51.889724999999999</v>
      </c>
      <c r="H747" s="34">
        <v>100</v>
      </c>
      <c r="I747" s="33" t="s">
        <v>116</v>
      </c>
      <c r="J747" s="34">
        <v>47201</v>
      </c>
      <c r="K747" s="34">
        <v>37.5</v>
      </c>
      <c r="L747" s="33" t="s">
        <v>2380</v>
      </c>
      <c r="M747" s="33">
        <v>1</v>
      </c>
      <c r="N747" s="37" t="s">
        <v>2373</v>
      </c>
      <c r="O747" s="34">
        <v>968</v>
      </c>
      <c r="P747" s="33"/>
    </row>
    <row r="748" spans="1:16" s="36" customFormat="1" x14ac:dyDescent="0.35">
      <c r="A748" s="33" t="s">
        <v>2269</v>
      </c>
      <c r="B748" s="33" t="s">
        <v>2270</v>
      </c>
      <c r="C748" s="34">
        <v>2</v>
      </c>
      <c r="D748" s="33" t="s">
        <v>2383</v>
      </c>
      <c r="E748" s="33" t="s">
        <v>2369</v>
      </c>
      <c r="F748" s="34">
        <v>4.314235</v>
      </c>
      <c r="G748" s="34">
        <v>51.889724999999999</v>
      </c>
      <c r="H748" s="34">
        <v>255</v>
      </c>
      <c r="I748" s="33" t="s">
        <v>116</v>
      </c>
      <c r="J748" s="34">
        <v>47201</v>
      </c>
      <c r="K748" s="34">
        <v>37.5</v>
      </c>
      <c r="L748" s="33" t="s">
        <v>2380</v>
      </c>
      <c r="M748" s="33"/>
      <c r="N748" s="37" t="s">
        <v>2373</v>
      </c>
      <c r="O748" s="34">
        <v>968</v>
      </c>
      <c r="P748" s="33"/>
    </row>
    <row r="749" spans="1:16" s="36" customFormat="1" x14ac:dyDescent="0.35">
      <c r="A749" s="33" t="s">
        <v>2274</v>
      </c>
      <c r="B749" s="33" t="s">
        <v>2275</v>
      </c>
      <c r="C749" s="34">
        <v>1</v>
      </c>
      <c r="D749" s="33" t="s">
        <v>2381</v>
      </c>
      <c r="E749" s="33" t="s">
        <v>2369</v>
      </c>
      <c r="F749" s="34">
        <v>4.1838259999999998</v>
      </c>
      <c r="G749" s="34">
        <v>51.932695000000002</v>
      </c>
      <c r="H749" s="34">
        <v>200</v>
      </c>
      <c r="I749" s="33" t="s">
        <v>116</v>
      </c>
      <c r="J749" s="34">
        <v>47231</v>
      </c>
      <c r="K749" s="34">
        <v>30</v>
      </c>
      <c r="L749" s="33" t="s">
        <v>116</v>
      </c>
      <c r="M749" s="33">
        <v>1</v>
      </c>
      <c r="N749" s="37" t="s">
        <v>2379</v>
      </c>
      <c r="O749" s="34">
        <v>957</v>
      </c>
      <c r="P749" s="33"/>
    </row>
    <row r="750" spans="1:16" s="36" customFormat="1" x14ac:dyDescent="0.35">
      <c r="A750" s="33" t="s">
        <v>2280</v>
      </c>
      <c r="B750" s="33" t="s">
        <v>2282</v>
      </c>
      <c r="C750" s="34">
        <v>1</v>
      </c>
      <c r="D750" s="33" t="s">
        <v>2381</v>
      </c>
      <c r="E750" s="33" t="s">
        <v>2369</v>
      </c>
      <c r="F750" s="34">
        <v>4.1211328399999996</v>
      </c>
      <c r="G750" s="34">
        <v>51.954039309999999</v>
      </c>
      <c r="H750" s="34">
        <v>190</v>
      </c>
      <c r="I750" s="33" t="s">
        <v>116</v>
      </c>
      <c r="J750" s="34">
        <v>47221</v>
      </c>
      <c r="K750" s="34">
        <v>30</v>
      </c>
      <c r="L750" s="33" t="s">
        <v>116</v>
      </c>
      <c r="M750" s="33">
        <v>1</v>
      </c>
      <c r="N750" s="37" t="s">
        <v>2372</v>
      </c>
      <c r="O750" s="34">
        <v>959</v>
      </c>
      <c r="P750" s="33"/>
    </row>
    <row r="751" spans="1:16" s="36" customFormat="1" x14ac:dyDescent="0.35">
      <c r="A751" s="33" t="s">
        <v>2287</v>
      </c>
      <c r="B751" s="33" t="s">
        <v>2288</v>
      </c>
      <c r="C751" s="34">
        <v>2</v>
      </c>
      <c r="D751" s="33" t="s">
        <v>2374</v>
      </c>
      <c r="E751" s="33" t="s">
        <v>2369</v>
      </c>
      <c r="F751" s="34">
        <v>4.6025436700000002</v>
      </c>
      <c r="G751" s="34">
        <v>51.681999419999997</v>
      </c>
      <c r="H751" s="34">
        <v>250</v>
      </c>
      <c r="I751" s="33" t="s">
        <v>116</v>
      </c>
      <c r="J751" s="34">
        <v>47261</v>
      </c>
      <c r="K751" s="34">
        <v>30</v>
      </c>
      <c r="L751" s="33" t="s">
        <v>2380</v>
      </c>
      <c r="M751" s="33"/>
      <c r="N751" s="37" t="s">
        <v>2379</v>
      </c>
      <c r="O751" s="34">
        <v>967</v>
      </c>
      <c r="P751" s="33"/>
    </row>
    <row r="752" spans="1:16" s="36" customFormat="1" x14ac:dyDescent="0.35">
      <c r="A752" s="33" t="s">
        <v>2287</v>
      </c>
      <c r="B752" s="33" t="s">
        <v>2288</v>
      </c>
      <c r="C752" s="34">
        <v>1</v>
      </c>
      <c r="D752" s="33" t="s">
        <v>2374</v>
      </c>
      <c r="E752" s="33" t="s">
        <v>2369</v>
      </c>
      <c r="F752" s="34">
        <v>4.6025436700000002</v>
      </c>
      <c r="G752" s="34">
        <v>51.681999419999997</v>
      </c>
      <c r="H752" s="34">
        <v>50</v>
      </c>
      <c r="I752" s="33" t="s">
        <v>116</v>
      </c>
      <c r="J752" s="34">
        <v>47261</v>
      </c>
      <c r="K752" s="34">
        <v>30</v>
      </c>
      <c r="L752" s="33" t="s">
        <v>2380</v>
      </c>
      <c r="M752" s="33">
        <v>1</v>
      </c>
      <c r="N752" s="37" t="s">
        <v>2379</v>
      </c>
      <c r="O752" s="34">
        <v>967</v>
      </c>
      <c r="P752" s="33"/>
    </row>
    <row r="753" spans="1:16" s="36" customFormat="1" x14ac:dyDescent="0.35">
      <c r="A753" s="33" t="s">
        <v>2293</v>
      </c>
      <c r="B753" s="33" t="s">
        <v>2294</v>
      </c>
      <c r="C753" s="34">
        <v>1</v>
      </c>
      <c r="D753" s="33" t="s">
        <v>2381</v>
      </c>
      <c r="E753" s="33" t="s">
        <v>2369</v>
      </c>
      <c r="F753" s="34">
        <v>4.3744670000000001</v>
      </c>
      <c r="G753" s="34">
        <v>51.893580999999998</v>
      </c>
      <c r="H753" s="34">
        <v>160</v>
      </c>
      <c r="I753" s="33" t="s">
        <v>116</v>
      </c>
      <c r="J753" s="34">
        <v>47211</v>
      </c>
      <c r="K753" s="34">
        <v>24.1</v>
      </c>
      <c r="L753" s="33" t="s">
        <v>2380</v>
      </c>
      <c r="M753" s="33">
        <v>1</v>
      </c>
      <c r="N753" s="37" t="s">
        <v>2372</v>
      </c>
      <c r="O753" s="34">
        <v>965</v>
      </c>
      <c r="P753" s="33"/>
    </row>
    <row r="754" spans="1:16" s="36" customFormat="1" x14ac:dyDescent="0.35">
      <c r="A754" s="33" t="s">
        <v>2293</v>
      </c>
      <c r="B754" s="33" t="s">
        <v>2294</v>
      </c>
      <c r="C754" s="34">
        <v>2</v>
      </c>
      <c r="D754" s="33" t="s">
        <v>2381</v>
      </c>
      <c r="E754" s="33" t="s">
        <v>2369</v>
      </c>
      <c r="F754" s="34">
        <v>4.3744670000000001</v>
      </c>
      <c r="G754" s="34">
        <v>51.893580999999998</v>
      </c>
      <c r="H754" s="34">
        <v>240</v>
      </c>
      <c r="I754" s="33" t="s">
        <v>116</v>
      </c>
      <c r="J754" s="34">
        <v>47211</v>
      </c>
      <c r="K754" s="34">
        <v>24.1</v>
      </c>
      <c r="L754" s="33" t="s">
        <v>2380</v>
      </c>
      <c r="M754" s="33"/>
      <c r="N754" s="37" t="s">
        <v>2372</v>
      </c>
      <c r="O754" s="34">
        <v>965</v>
      </c>
      <c r="P754" s="33"/>
    </row>
    <row r="755" spans="1:16" s="36" customFormat="1" x14ac:dyDescent="0.35">
      <c r="A755" s="33" t="s">
        <v>2299</v>
      </c>
      <c r="B755" s="33" t="s">
        <v>2300</v>
      </c>
      <c r="C755" s="34">
        <v>1</v>
      </c>
      <c r="D755" s="33" t="s">
        <v>2374</v>
      </c>
      <c r="E755" s="33" t="s">
        <v>2369</v>
      </c>
      <c r="F755" s="34">
        <v>3.6991999999999998</v>
      </c>
      <c r="G755" s="34">
        <v>51.482199999999999</v>
      </c>
      <c r="H755" s="34">
        <v>30</v>
      </c>
      <c r="I755" s="33" t="s">
        <v>116</v>
      </c>
      <c r="J755" s="34">
        <v>47281</v>
      </c>
      <c r="K755" s="34">
        <v>35</v>
      </c>
      <c r="L755" s="33" t="s">
        <v>116</v>
      </c>
      <c r="M755" s="33">
        <v>1</v>
      </c>
      <c r="N755" s="37" t="s">
        <v>2372</v>
      </c>
      <c r="O755" s="34">
        <v>972</v>
      </c>
      <c r="P755" s="33"/>
    </row>
    <row r="756" spans="1:16" s="36" customFormat="1" x14ac:dyDescent="0.35">
      <c r="A756" s="33" t="s">
        <v>2299</v>
      </c>
      <c r="B756" s="33" t="s">
        <v>2300</v>
      </c>
      <c r="C756" s="34">
        <v>2</v>
      </c>
      <c r="D756" s="33" t="s">
        <v>2374</v>
      </c>
      <c r="E756" s="33" t="s">
        <v>2369</v>
      </c>
      <c r="F756" s="34">
        <v>3.6991999999999998</v>
      </c>
      <c r="G756" s="34">
        <v>51.482199999999999</v>
      </c>
      <c r="H756" s="34">
        <v>170</v>
      </c>
      <c r="I756" s="33" t="s">
        <v>116</v>
      </c>
      <c r="J756" s="34">
        <v>47282</v>
      </c>
      <c r="K756" s="34">
        <v>35</v>
      </c>
      <c r="L756" s="33" t="s">
        <v>2380</v>
      </c>
      <c r="M756" s="33">
        <v>1</v>
      </c>
      <c r="N756" s="37" t="s">
        <v>2373</v>
      </c>
      <c r="O756" s="34">
        <v>956</v>
      </c>
      <c r="P756" s="33"/>
    </row>
    <row r="757" spans="1:16" s="36" customFormat="1" x14ac:dyDescent="0.35">
      <c r="A757" s="33" t="s">
        <v>2299</v>
      </c>
      <c r="B757" s="33" t="s">
        <v>2300</v>
      </c>
      <c r="C757" s="34">
        <v>3</v>
      </c>
      <c r="D757" s="33" t="s">
        <v>2374</v>
      </c>
      <c r="E757" s="33" t="s">
        <v>2369</v>
      </c>
      <c r="F757" s="34">
        <v>3.6991999999999998</v>
      </c>
      <c r="G757" s="34">
        <v>51.482199999999999</v>
      </c>
      <c r="H757" s="34">
        <v>240</v>
      </c>
      <c r="I757" s="33" t="s">
        <v>116</v>
      </c>
      <c r="J757" s="34">
        <v>47282</v>
      </c>
      <c r="K757" s="34">
        <v>35</v>
      </c>
      <c r="L757" s="33" t="s">
        <v>2380</v>
      </c>
      <c r="M757" s="33"/>
      <c r="N757" s="37" t="s">
        <v>2373</v>
      </c>
      <c r="O757" s="34">
        <v>956</v>
      </c>
      <c r="P757" s="33"/>
    </row>
    <row r="758" spans="1:16" s="36" customFormat="1" x14ac:dyDescent="0.35">
      <c r="A758" s="33" t="s">
        <v>2306</v>
      </c>
      <c r="B758" s="33" t="s">
        <v>2307</v>
      </c>
      <c r="C758" s="34">
        <v>1</v>
      </c>
      <c r="D758" s="33" t="s">
        <v>2374</v>
      </c>
      <c r="E758" s="33" t="s">
        <v>2369</v>
      </c>
      <c r="F758" s="34">
        <v>4.4165820499999997</v>
      </c>
      <c r="G758" s="34">
        <v>51.897372240000003</v>
      </c>
      <c r="H758" s="34">
        <v>125</v>
      </c>
      <c r="I758" s="33" t="s">
        <v>116</v>
      </c>
      <c r="J758" s="34">
        <v>47241</v>
      </c>
      <c r="K758" s="34">
        <v>32</v>
      </c>
      <c r="L758" s="33" t="s">
        <v>2380</v>
      </c>
      <c r="M758" s="33">
        <v>1</v>
      </c>
      <c r="N758" s="37" t="s">
        <v>2375</v>
      </c>
      <c r="O758" s="34">
        <v>959</v>
      </c>
      <c r="P758" s="33"/>
    </row>
    <row r="759" spans="1:16" s="36" customFormat="1" x14ac:dyDescent="0.35">
      <c r="A759" s="33" t="s">
        <v>2306</v>
      </c>
      <c r="B759" s="33" t="s">
        <v>2307</v>
      </c>
      <c r="C759" s="34">
        <v>2</v>
      </c>
      <c r="D759" s="33" t="s">
        <v>2374</v>
      </c>
      <c r="E759" s="33" t="s">
        <v>2369</v>
      </c>
      <c r="F759" s="34">
        <v>4.4165820499999997</v>
      </c>
      <c r="G759" s="34">
        <v>51.897372240000003</v>
      </c>
      <c r="H759" s="34">
        <v>200</v>
      </c>
      <c r="I759" s="33" t="s">
        <v>116</v>
      </c>
      <c r="J759" s="34">
        <v>47241</v>
      </c>
      <c r="K759" s="34">
        <v>32</v>
      </c>
      <c r="L759" s="33" t="s">
        <v>2380</v>
      </c>
      <c r="M759" s="33"/>
      <c r="N759" s="37" t="s">
        <v>2375</v>
      </c>
      <c r="O759" s="34">
        <v>959</v>
      </c>
      <c r="P759" s="33"/>
    </row>
    <row r="760" spans="1:16" s="36" customFormat="1" x14ac:dyDescent="0.35">
      <c r="A760" s="33" t="s">
        <v>2313</v>
      </c>
      <c r="B760" s="33" t="s">
        <v>2314</v>
      </c>
      <c r="C760" s="34">
        <v>2</v>
      </c>
      <c r="D760" s="33" t="s">
        <v>2381</v>
      </c>
      <c r="E760" s="33" t="s">
        <v>2369</v>
      </c>
      <c r="F760" s="34">
        <v>3.8475860000000002</v>
      </c>
      <c r="G760" s="34">
        <v>51.270533</v>
      </c>
      <c r="H760" s="34">
        <v>120</v>
      </c>
      <c r="I760" s="33" t="s">
        <v>116</v>
      </c>
      <c r="J760" s="34">
        <v>47291</v>
      </c>
      <c r="K760" s="34">
        <v>31.5</v>
      </c>
      <c r="L760" s="33" t="s">
        <v>2380</v>
      </c>
      <c r="M760" s="33"/>
      <c r="N760" s="37" t="s">
        <v>2371</v>
      </c>
      <c r="O760" s="34">
        <v>964</v>
      </c>
      <c r="P760" s="33"/>
    </row>
    <row r="761" spans="1:16" s="36" customFormat="1" x14ac:dyDescent="0.35">
      <c r="A761" s="33" t="s">
        <v>2313</v>
      </c>
      <c r="B761" s="33" t="s">
        <v>2314</v>
      </c>
      <c r="C761" s="34">
        <v>1</v>
      </c>
      <c r="D761" s="33" t="s">
        <v>2381</v>
      </c>
      <c r="E761" s="33" t="s">
        <v>2369</v>
      </c>
      <c r="F761" s="34">
        <v>3.8475860000000002</v>
      </c>
      <c r="G761" s="34">
        <v>51.270533</v>
      </c>
      <c r="H761" s="34">
        <v>20</v>
      </c>
      <c r="I761" s="33" t="s">
        <v>116</v>
      </c>
      <c r="J761" s="34">
        <v>47291</v>
      </c>
      <c r="K761" s="34">
        <v>31.5</v>
      </c>
      <c r="L761" s="33" t="s">
        <v>2380</v>
      </c>
      <c r="M761" s="33">
        <v>1</v>
      </c>
      <c r="N761" s="37" t="s">
        <v>2371</v>
      </c>
      <c r="O761" s="34">
        <v>964</v>
      </c>
      <c r="P761" s="33"/>
    </row>
    <row r="762" spans="1:16" s="36" customFormat="1" x14ac:dyDescent="0.35">
      <c r="A762" s="33" t="s">
        <v>2406</v>
      </c>
      <c r="B762" s="33" t="s">
        <v>2407</v>
      </c>
      <c r="C762" s="39"/>
      <c r="D762" s="33" t="s">
        <v>2408</v>
      </c>
      <c r="E762" s="33" t="s">
        <v>2369</v>
      </c>
      <c r="F762" s="34">
        <v>4.7324809999999999</v>
      </c>
      <c r="G762" s="34">
        <v>52.297632</v>
      </c>
      <c r="H762" s="34">
        <v>0</v>
      </c>
      <c r="I762" s="33" t="s">
        <v>2409</v>
      </c>
      <c r="J762" s="34">
        <v>10031</v>
      </c>
      <c r="K762" s="34">
        <v>5</v>
      </c>
      <c r="L762" s="33" t="s">
        <v>116</v>
      </c>
      <c r="M762" s="33">
        <v>2</v>
      </c>
      <c r="N762" s="37" t="s">
        <v>2377</v>
      </c>
      <c r="O762" s="34">
        <v>963</v>
      </c>
      <c r="P762" s="33">
        <v>973</v>
      </c>
    </row>
    <row r="763" spans="1:16" s="36" customFormat="1" x14ac:dyDescent="0.35">
      <c r="A763" s="33" t="s">
        <v>2410</v>
      </c>
      <c r="B763" s="33" t="s">
        <v>2407</v>
      </c>
      <c r="C763" s="39"/>
      <c r="D763" s="33" t="s">
        <v>2408</v>
      </c>
      <c r="E763" s="33" t="s">
        <v>2369</v>
      </c>
      <c r="F763" s="34">
        <v>4.7396795100000002</v>
      </c>
      <c r="G763" s="34">
        <v>52.299388200000003</v>
      </c>
      <c r="H763" s="34">
        <v>0</v>
      </c>
      <c r="I763" s="33" t="s">
        <v>2409</v>
      </c>
      <c r="J763" s="34">
        <v>10031</v>
      </c>
      <c r="K763" s="34">
        <v>5</v>
      </c>
      <c r="L763" s="33" t="s">
        <v>116</v>
      </c>
      <c r="M763" s="33">
        <v>2</v>
      </c>
      <c r="N763" s="37" t="s">
        <v>2377</v>
      </c>
      <c r="O763" s="34">
        <v>963</v>
      </c>
      <c r="P763" s="33">
        <v>973</v>
      </c>
    </row>
    <row r="764" spans="1:16" s="36" customFormat="1" x14ac:dyDescent="0.35">
      <c r="A764" s="33" t="s">
        <v>2411</v>
      </c>
      <c r="B764" s="33" t="s">
        <v>2407</v>
      </c>
      <c r="C764" s="39"/>
      <c r="D764" s="33" t="s">
        <v>2408</v>
      </c>
      <c r="E764" s="33" t="s">
        <v>2369</v>
      </c>
      <c r="F764" s="34">
        <v>4.7471319899999997</v>
      </c>
      <c r="G764" s="34">
        <v>52.302047559999998</v>
      </c>
      <c r="H764" s="34">
        <v>0</v>
      </c>
      <c r="I764" s="33" t="s">
        <v>2409</v>
      </c>
      <c r="J764" s="34">
        <v>10031</v>
      </c>
      <c r="K764" s="34">
        <v>5</v>
      </c>
      <c r="L764" s="33" t="s">
        <v>116</v>
      </c>
      <c r="M764" s="33">
        <v>2</v>
      </c>
      <c r="N764" s="37" t="s">
        <v>2377</v>
      </c>
      <c r="O764" s="34">
        <v>963</v>
      </c>
      <c r="P764" s="33">
        <v>973</v>
      </c>
    </row>
    <row r="765" spans="1:16" s="36" customFormat="1" x14ac:dyDescent="0.35">
      <c r="A765" s="33" t="s">
        <v>2412</v>
      </c>
      <c r="B765" s="33" t="s">
        <v>2407</v>
      </c>
      <c r="C765" s="39"/>
      <c r="D765" s="33" t="s">
        <v>2408</v>
      </c>
      <c r="E765" s="33" t="s">
        <v>2369</v>
      </c>
      <c r="F765" s="34">
        <v>4.7532969999999999</v>
      </c>
      <c r="G765" s="34">
        <v>52.304485</v>
      </c>
      <c r="H765" s="34">
        <v>0</v>
      </c>
      <c r="I765" s="33" t="s">
        <v>2409</v>
      </c>
      <c r="J765" s="34">
        <v>10031</v>
      </c>
      <c r="K765" s="34">
        <v>5</v>
      </c>
      <c r="L765" s="33" t="s">
        <v>116</v>
      </c>
      <c r="M765" s="33">
        <v>2</v>
      </c>
      <c r="N765" s="37" t="s">
        <v>2377</v>
      </c>
      <c r="O765" s="34">
        <v>963</v>
      </c>
      <c r="P765" s="33">
        <v>973</v>
      </c>
    </row>
    <row r="766" spans="1:16" s="36" customFormat="1" x14ac:dyDescent="0.35">
      <c r="A766" s="33" t="s">
        <v>2413</v>
      </c>
      <c r="B766" s="33" t="s">
        <v>2407</v>
      </c>
      <c r="C766" s="39"/>
      <c r="D766" s="33" t="s">
        <v>2408</v>
      </c>
      <c r="E766" s="33" t="s">
        <v>2369</v>
      </c>
      <c r="F766" s="34">
        <v>4.7569495899999996</v>
      </c>
      <c r="G766" s="34">
        <v>52.305885150000002</v>
      </c>
      <c r="H766" s="34">
        <v>0</v>
      </c>
      <c r="I766" s="33" t="s">
        <v>2409</v>
      </c>
      <c r="J766" s="34">
        <v>10031</v>
      </c>
      <c r="K766" s="34">
        <v>5</v>
      </c>
      <c r="L766" s="33" t="s">
        <v>116</v>
      </c>
      <c r="M766" s="33">
        <v>2</v>
      </c>
      <c r="N766" s="37" t="s">
        <v>2377</v>
      </c>
      <c r="O766" s="34">
        <v>963</v>
      </c>
      <c r="P766" s="33">
        <v>973</v>
      </c>
    </row>
    <row r="767" spans="1:16" s="36" customFormat="1" x14ac:dyDescent="0.35">
      <c r="A767" s="33" t="s">
        <v>2414</v>
      </c>
      <c r="B767" s="33" t="s">
        <v>2407</v>
      </c>
      <c r="C767" s="39"/>
      <c r="D767" s="33" t="s">
        <v>2408</v>
      </c>
      <c r="E767" s="33" t="s">
        <v>2369</v>
      </c>
      <c r="F767" s="34">
        <v>4.7663598699999996</v>
      </c>
      <c r="G767" s="34">
        <v>52.313081879999999</v>
      </c>
      <c r="H767" s="34">
        <v>0</v>
      </c>
      <c r="I767" s="33" t="s">
        <v>2409</v>
      </c>
      <c r="J767" s="34">
        <v>10031</v>
      </c>
      <c r="K767" s="34">
        <v>5</v>
      </c>
      <c r="L767" s="33" t="s">
        <v>116</v>
      </c>
      <c r="M767" s="33">
        <v>2</v>
      </c>
      <c r="N767" s="37" t="s">
        <v>2377</v>
      </c>
      <c r="O767" s="34">
        <v>963</v>
      </c>
      <c r="P767" s="33">
        <v>973</v>
      </c>
    </row>
    <row r="768" spans="1:16" s="36" customFormat="1" x14ac:dyDescent="0.35">
      <c r="A768" s="33" t="s">
        <v>2415</v>
      </c>
      <c r="B768" s="33" t="s">
        <v>2407</v>
      </c>
      <c r="C768" s="39"/>
      <c r="D768" s="33" t="s">
        <v>2408</v>
      </c>
      <c r="E768" s="33" t="s">
        <v>2369</v>
      </c>
      <c r="F768" s="34">
        <v>4.7721421900000003</v>
      </c>
      <c r="G768" s="34">
        <v>52.318273300000001</v>
      </c>
      <c r="H768" s="34">
        <v>0</v>
      </c>
      <c r="I768" s="33" t="s">
        <v>2409</v>
      </c>
      <c r="J768" s="34">
        <v>10031</v>
      </c>
      <c r="K768" s="34">
        <v>5</v>
      </c>
      <c r="L768" s="33" t="s">
        <v>116</v>
      </c>
      <c r="M768" s="33">
        <v>2</v>
      </c>
      <c r="N768" s="37" t="s">
        <v>2377</v>
      </c>
      <c r="O768" s="34">
        <v>963</v>
      </c>
      <c r="P768" s="33">
        <v>973</v>
      </c>
    </row>
    <row r="769" spans="1:16" s="36" customFormat="1" x14ac:dyDescent="0.35">
      <c r="A769" s="33" t="s">
        <v>2416</v>
      </c>
      <c r="B769" s="33" t="s">
        <v>2407</v>
      </c>
      <c r="C769" s="39"/>
      <c r="D769" s="33" t="s">
        <v>2408</v>
      </c>
      <c r="E769" s="33" t="s">
        <v>2369</v>
      </c>
      <c r="F769" s="34">
        <v>4.7754060000000003</v>
      </c>
      <c r="G769" s="34">
        <v>52.320900999999999</v>
      </c>
      <c r="H769" s="34">
        <v>0</v>
      </c>
      <c r="I769" s="33" t="s">
        <v>2409</v>
      </c>
      <c r="J769" s="34">
        <v>10031</v>
      </c>
      <c r="K769" s="34">
        <v>5</v>
      </c>
      <c r="L769" s="33" t="s">
        <v>116</v>
      </c>
      <c r="M769" s="33">
        <v>2</v>
      </c>
      <c r="N769" s="37" t="s">
        <v>2377</v>
      </c>
      <c r="O769" s="34">
        <v>963</v>
      </c>
      <c r="P769" s="33">
        <v>973</v>
      </c>
    </row>
    <row r="770" spans="1:16" s="36" customFormat="1" x14ac:dyDescent="0.35">
      <c r="A770" s="33" t="s">
        <v>2417</v>
      </c>
      <c r="B770" s="33" t="s">
        <v>2407</v>
      </c>
      <c r="C770" s="39"/>
      <c r="D770" s="33" t="s">
        <v>2408</v>
      </c>
      <c r="E770" s="33" t="s">
        <v>2369</v>
      </c>
      <c r="F770" s="34">
        <v>4.7821429999999996</v>
      </c>
      <c r="G770" s="34">
        <v>52.325695000000003</v>
      </c>
      <c r="H770" s="34">
        <v>0</v>
      </c>
      <c r="I770" s="33" t="s">
        <v>2409</v>
      </c>
      <c r="J770" s="34">
        <v>10031</v>
      </c>
      <c r="K770" s="34">
        <v>5</v>
      </c>
      <c r="L770" s="33" t="s">
        <v>116</v>
      </c>
      <c r="M770" s="33">
        <v>2</v>
      </c>
      <c r="N770" s="37" t="s">
        <v>2377</v>
      </c>
      <c r="O770" s="34">
        <v>963</v>
      </c>
      <c r="P770" s="33">
        <v>973</v>
      </c>
    </row>
    <row r="771" spans="1:16" s="36" customFormat="1" x14ac:dyDescent="0.35">
      <c r="A771" s="33" t="s">
        <v>2418</v>
      </c>
      <c r="B771" s="33" t="s">
        <v>2407</v>
      </c>
      <c r="C771" s="39"/>
      <c r="D771" s="33" t="s">
        <v>2408</v>
      </c>
      <c r="E771" s="33" t="s">
        <v>2369</v>
      </c>
      <c r="F771" s="34">
        <v>4.7324809999999999</v>
      </c>
      <c r="G771" s="34">
        <v>52.297632</v>
      </c>
      <c r="H771" s="34">
        <v>0</v>
      </c>
      <c r="I771" s="33" t="s">
        <v>2409</v>
      </c>
      <c r="J771" s="34">
        <v>10033</v>
      </c>
      <c r="K771" s="34">
        <v>5</v>
      </c>
      <c r="L771" s="33" t="s">
        <v>116</v>
      </c>
      <c r="M771" s="33">
        <v>2</v>
      </c>
      <c r="N771" s="37" t="s">
        <v>2371</v>
      </c>
      <c r="O771" s="34">
        <v>959</v>
      </c>
      <c r="P771" s="33">
        <v>971</v>
      </c>
    </row>
    <row r="772" spans="1:16" s="36" customFormat="1" x14ac:dyDescent="0.35">
      <c r="A772" s="33" t="s">
        <v>2419</v>
      </c>
      <c r="B772" s="33" t="s">
        <v>2407</v>
      </c>
      <c r="C772" s="39"/>
      <c r="D772" s="33" t="s">
        <v>2408</v>
      </c>
      <c r="E772" s="33" t="s">
        <v>2369</v>
      </c>
      <c r="F772" s="34">
        <v>4.7396795100000002</v>
      </c>
      <c r="G772" s="34">
        <v>52.299388200000003</v>
      </c>
      <c r="H772" s="34">
        <v>0</v>
      </c>
      <c r="I772" s="33" t="s">
        <v>2409</v>
      </c>
      <c r="J772" s="34">
        <v>10033</v>
      </c>
      <c r="K772" s="34">
        <v>5</v>
      </c>
      <c r="L772" s="33" t="s">
        <v>116</v>
      </c>
      <c r="M772" s="33">
        <v>2</v>
      </c>
      <c r="N772" s="37" t="s">
        <v>2371</v>
      </c>
      <c r="O772" s="34">
        <v>959</v>
      </c>
      <c r="P772" s="33">
        <v>971</v>
      </c>
    </row>
    <row r="773" spans="1:16" s="36" customFormat="1" x14ac:dyDescent="0.35">
      <c r="A773" s="33" t="s">
        <v>2420</v>
      </c>
      <c r="B773" s="33" t="s">
        <v>2407</v>
      </c>
      <c r="C773" s="39"/>
      <c r="D773" s="33" t="s">
        <v>2408</v>
      </c>
      <c r="E773" s="33" t="s">
        <v>2369</v>
      </c>
      <c r="F773" s="34">
        <v>4.7471319899999997</v>
      </c>
      <c r="G773" s="34">
        <v>52.302047559999998</v>
      </c>
      <c r="H773" s="34">
        <v>0</v>
      </c>
      <c r="I773" s="33" t="s">
        <v>2409</v>
      </c>
      <c r="J773" s="34">
        <v>10033</v>
      </c>
      <c r="K773" s="34">
        <v>5</v>
      </c>
      <c r="L773" s="33" t="s">
        <v>116</v>
      </c>
      <c r="M773" s="33">
        <v>2</v>
      </c>
      <c r="N773" s="37" t="s">
        <v>2371</v>
      </c>
      <c r="O773" s="34">
        <v>959</v>
      </c>
      <c r="P773" s="33">
        <v>971</v>
      </c>
    </row>
    <row r="774" spans="1:16" s="36" customFormat="1" x14ac:dyDescent="0.35">
      <c r="A774" s="33" t="s">
        <v>2421</v>
      </c>
      <c r="B774" s="33" t="s">
        <v>2407</v>
      </c>
      <c r="C774" s="39"/>
      <c r="D774" s="33" t="s">
        <v>2408</v>
      </c>
      <c r="E774" s="33" t="s">
        <v>2369</v>
      </c>
      <c r="F774" s="34">
        <v>4.7532969999999999</v>
      </c>
      <c r="G774" s="34">
        <v>52.304485</v>
      </c>
      <c r="H774" s="34">
        <v>0</v>
      </c>
      <c r="I774" s="33" t="s">
        <v>2409</v>
      </c>
      <c r="J774" s="34">
        <v>10033</v>
      </c>
      <c r="K774" s="34">
        <v>5</v>
      </c>
      <c r="L774" s="33" t="s">
        <v>116</v>
      </c>
      <c r="M774" s="33">
        <v>2</v>
      </c>
      <c r="N774" s="37" t="s">
        <v>2371</v>
      </c>
      <c r="O774" s="34">
        <v>959</v>
      </c>
      <c r="P774" s="33">
        <v>971</v>
      </c>
    </row>
    <row r="775" spans="1:16" s="36" customFormat="1" x14ac:dyDescent="0.35">
      <c r="A775" s="33" t="s">
        <v>2422</v>
      </c>
      <c r="B775" s="33" t="s">
        <v>2407</v>
      </c>
      <c r="C775" s="39"/>
      <c r="D775" s="33" t="s">
        <v>2408</v>
      </c>
      <c r="E775" s="33" t="s">
        <v>2369</v>
      </c>
      <c r="F775" s="34">
        <v>4.7569495899999996</v>
      </c>
      <c r="G775" s="34">
        <v>52.305885150000002</v>
      </c>
      <c r="H775" s="34">
        <v>0</v>
      </c>
      <c r="I775" s="33" t="s">
        <v>2409</v>
      </c>
      <c r="J775" s="34">
        <v>10033</v>
      </c>
      <c r="K775" s="34">
        <v>5</v>
      </c>
      <c r="L775" s="33" t="s">
        <v>116</v>
      </c>
      <c r="M775" s="33">
        <v>2</v>
      </c>
      <c r="N775" s="37" t="s">
        <v>2371</v>
      </c>
      <c r="O775" s="34">
        <v>959</v>
      </c>
      <c r="P775" s="33">
        <v>971</v>
      </c>
    </row>
    <row r="776" spans="1:16" s="36" customFormat="1" x14ac:dyDescent="0.35">
      <c r="A776" s="33" t="s">
        <v>2423</v>
      </c>
      <c r="B776" s="33" t="s">
        <v>2407</v>
      </c>
      <c r="C776" s="39"/>
      <c r="D776" s="33" t="s">
        <v>2408</v>
      </c>
      <c r="E776" s="33" t="s">
        <v>2369</v>
      </c>
      <c r="F776" s="34">
        <v>4.7663598699999996</v>
      </c>
      <c r="G776" s="34">
        <v>52.313081879999999</v>
      </c>
      <c r="H776" s="34">
        <v>0</v>
      </c>
      <c r="I776" s="33" t="s">
        <v>2409</v>
      </c>
      <c r="J776" s="34">
        <v>10033</v>
      </c>
      <c r="K776" s="34">
        <v>5</v>
      </c>
      <c r="L776" s="33" t="s">
        <v>116</v>
      </c>
      <c r="M776" s="33">
        <v>2</v>
      </c>
      <c r="N776" s="37" t="s">
        <v>2371</v>
      </c>
      <c r="O776" s="34">
        <v>959</v>
      </c>
      <c r="P776" s="33">
        <v>971</v>
      </c>
    </row>
    <row r="777" spans="1:16" s="36" customFormat="1" x14ac:dyDescent="0.35">
      <c r="A777" s="33" t="s">
        <v>2424</v>
      </c>
      <c r="B777" s="33" t="s">
        <v>2407</v>
      </c>
      <c r="C777" s="39"/>
      <c r="D777" s="33" t="s">
        <v>2408</v>
      </c>
      <c r="E777" s="33" t="s">
        <v>2369</v>
      </c>
      <c r="F777" s="34">
        <v>4.7721421900000003</v>
      </c>
      <c r="G777" s="34">
        <v>52.318273300000001</v>
      </c>
      <c r="H777" s="34">
        <v>0</v>
      </c>
      <c r="I777" s="33" t="s">
        <v>2409</v>
      </c>
      <c r="J777" s="34">
        <v>10033</v>
      </c>
      <c r="K777" s="34">
        <v>5</v>
      </c>
      <c r="L777" s="33" t="s">
        <v>116</v>
      </c>
      <c r="M777" s="33">
        <v>2</v>
      </c>
      <c r="N777" s="37" t="s">
        <v>2371</v>
      </c>
      <c r="O777" s="34">
        <v>959</v>
      </c>
      <c r="P777" s="33">
        <v>971</v>
      </c>
    </row>
    <row r="778" spans="1:16" s="36" customFormat="1" x14ac:dyDescent="0.35">
      <c r="A778" s="33" t="s">
        <v>2425</v>
      </c>
      <c r="B778" s="33" t="s">
        <v>2407</v>
      </c>
      <c r="C778" s="39"/>
      <c r="D778" s="33" t="s">
        <v>2408</v>
      </c>
      <c r="E778" s="33" t="s">
        <v>2369</v>
      </c>
      <c r="F778" s="34">
        <v>4.7754060000000003</v>
      </c>
      <c r="G778" s="34">
        <v>52.320900999999999</v>
      </c>
      <c r="H778" s="34">
        <v>0</v>
      </c>
      <c r="I778" s="33" t="s">
        <v>2409</v>
      </c>
      <c r="J778" s="34">
        <v>10033</v>
      </c>
      <c r="K778" s="34">
        <v>5</v>
      </c>
      <c r="L778" s="33" t="s">
        <v>116</v>
      </c>
      <c r="M778" s="33">
        <v>2</v>
      </c>
      <c r="N778" s="37" t="s">
        <v>2371</v>
      </c>
      <c r="O778" s="34">
        <v>959</v>
      </c>
      <c r="P778" s="33">
        <v>971</v>
      </c>
    </row>
    <row r="779" spans="1:16" s="36" customFormat="1" x14ac:dyDescent="0.35">
      <c r="A779" s="33" t="s">
        <v>2426</v>
      </c>
      <c r="B779" s="33" t="s">
        <v>2407</v>
      </c>
      <c r="C779" s="39"/>
      <c r="D779" s="33" t="s">
        <v>2408</v>
      </c>
      <c r="E779" s="33" t="s">
        <v>2369</v>
      </c>
      <c r="F779" s="34">
        <v>4.7821429999999996</v>
      </c>
      <c r="G779" s="34">
        <v>52.325695000000003</v>
      </c>
      <c r="H779" s="34">
        <v>0</v>
      </c>
      <c r="I779" s="33" t="s">
        <v>2409</v>
      </c>
      <c r="J779" s="34">
        <v>10033</v>
      </c>
      <c r="K779" s="34">
        <v>5</v>
      </c>
      <c r="L779" s="33" t="s">
        <v>116</v>
      </c>
      <c r="M779" s="33">
        <v>2</v>
      </c>
      <c r="N779" s="37" t="s">
        <v>2371</v>
      </c>
      <c r="O779" s="34">
        <v>959</v>
      </c>
      <c r="P779" s="33">
        <v>971</v>
      </c>
    </row>
    <row r="780" spans="1:16" s="36" customFormat="1" x14ac:dyDescent="0.35">
      <c r="A780" s="33" t="s">
        <v>2346</v>
      </c>
      <c r="B780" s="33" t="s">
        <v>163</v>
      </c>
      <c r="C780" s="39"/>
      <c r="D780" s="33" t="s">
        <v>2427</v>
      </c>
      <c r="E780" s="33" t="s">
        <v>2369</v>
      </c>
      <c r="F780" s="34">
        <v>4.9777868700000001</v>
      </c>
      <c r="G780" s="34">
        <v>52.276604079999998</v>
      </c>
      <c r="H780" s="34">
        <v>140</v>
      </c>
      <c r="I780" s="33" t="s">
        <v>2428</v>
      </c>
      <c r="J780" s="34">
        <v>11421</v>
      </c>
      <c r="K780" s="34">
        <v>4</v>
      </c>
      <c r="L780" s="33" t="s">
        <v>116</v>
      </c>
      <c r="M780" s="33">
        <v>2</v>
      </c>
      <c r="N780" s="37" t="s">
        <v>2372</v>
      </c>
      <c r="O780" s="34">
        <v>965</v>
      </c>
      <c r="P780" s="33">
        <v>963</v>
      </c>
    </row>
    <row r="781" spans="1:16" s="36" customFormat="1" x14ac:dyDescent="0.35">
      <c r="A781" s="33" t="s">
        <v>2429</v>
      </c>
      <c r="B781" s="33" t="s">
        <v>2347</v>
      </c>
      <c r="C781" s="39"/>
      <c r="D781" s="33" t="s">
        <v>2430</v>
      </c>
      <c r="E781" s="33" t="s">
        <v>2369</v>
      </c>
      <c r="F781" s="34">
        <v>4.8106600000000004</v>
      </c>
      <c r="G781" s="34">
        <v>52.421950000000002</v>
      </c>
      <c r="H781" s="34">
        <v>0</v>
      </c>
      <c r="I781" s="33" t="s">
        <v>2409</v>
      </c>
      <c r="J781" s="34">
        <v>10351</v>
      </c>
      <c r="K781" s="34">
        <v>4</v>
      </c>
      <c r="L781" s="33" t="s">
        <v>116</v>
      </c>
      <c r="M781" s="33">
        <v>1</v>
      </c>
      <c r="N781" s="37" t="s">
        <v>2375</v>
      </c>
      <c r="O781" s="34">
        <v>965</v>
      </c>
      <c r="P781" s="33"/>
    </row>
    <row r="782" spans="1:16" s="36" customFormat="1" x14ac:dyDescent="0.35">
      <c r="A782" s="33" t="s">
        <v>2431</v>
      </c>
      <c r="B782" s="33" t="s">
        <v>2347</v>
      </c>
      <c r="C782" s="39"/>
      <c r="D782" s="33" t="s">
        <v>2430</v>
      </c>
      <c r="E782" s="33" t="s">
        <v>2369</v>
      </c>
      <c r="F782" s="34">
        <v>4.8106600000000004</v>
      </c>
      <c r="G782" s="34">
        <v>52.421950000000002</v>
      </c>
      <c r="H782" s="34">
        <v>0</v>
      </c>
      <c r="I782" s="33" t="s">
        <v>2409</v>
      </c>
      <c r="J782" s="34">
        <v>10351</v>
      </c>
      <c r="K782" s="34">
        <v>4</v>
      </c>
      <c r="L782" s="33" t="s">
        <v>116</v>
      </c>
      <c r="M782" s="33">
        <v>1</v>
      </c>
      <c r="N782" s="37" t="s">
        <v>2375</v>
      </c>
      <c r="O782" s="34">
        <v>965</v>
      </c>
      <c r="P782" s="33"/>
    </row>
    <row r="783" spans="1:16" s="36" customFormat="1" x14ac:dyDescent="0.35">
      <c r="A783" s="33" t="s">
        <v>2432</v>
      </c>
      <c r="B783" s="33" t="s">
        <v>2347</v>
      </c>
      <c r="C783" s="39"/>
      <c r="D783" s="33" t="s">
        <v>2430</v>
      </c>
      <c r="E783" s="33" t="s">
        <v>2369</v>
      </c>
      <c r="F783" s="34">
        <v>4.8106600000000004</v>
      </c>
      <c r="G783" s="34">
        <v>52.421950000000002</v>
      </c>
      <c r="H783" s="34">
        <v>0</v>
      </c>
      <c r="I783" s="33" t="s">
        <v>2409</v>
      </c>
      <c r="J783" s="34">
        <v>10351</v>
      </c>
      <c r="K783" s="34">
        <v>4</v>
      </c>
      <c r="L783" s="33" t="s">
        <v>116</v>
      </c>
      <c r="M783" s="33">
        <v>1</v>
      </c>
      <c r="N783" s="37" t="s">
        <v>2375</v>
      </c>
      <c r="O783" s="34">
        <v>965</v>
      </c>
      <c r="P783" s="33"/>
    </row>
    <row r="784" spans="1:16" s="36" customFormat="1" x14ac:dyDescent="0.35">
      <c r="A784" s="33" t="s">
        <v>2433</v>
      </c>
      <c r="B784" s="33" t="s">
        <v>2347</v>
      </c>
      <c r="C784" s="39"/>
      <c r="D784" s="33" t="s">
        <v>2430</v>
      </c>
      <c r="E784" s="33" t="s">
        <v>2369</v>
      </c>
      <c r="F784" s="34">
        <v>4.8060270000000003</v>
      </c>
      <c r="G784" s="34">
        <v>52.415291000000003</v>
      </c>
      <c r="H784" s="34">
        <v>0</v>
      </c>
      <c r="I784" s="33" t="s">
        <v>2409</v>
      </c>
      <c r="J784" s="34">
        <v>10351</v>
      </c>
      <c r="K784" s="34">
        <v>4</v>
      </c>
      <c r="L784" s="33" t="s">
        <v>116</v>
      </c>
      <c r="M784" s="33">
        <v>1</v>
      </c>
      <c r="N784" s="37" t="s">
        <v>2375</v>
      </c>
      <c r="O784" s="34">
        <v>965</v>
      </c>
      <c r="P784" s="33"/>
    </row>
    <row r="785" spans="1:16" s="36" customFormat="1" x14ac:dyDescent="0.35">
      <c r="A785" s="33" t="s">
        <v>2434</v>
      </c>
      <c r="B785" s="33" t="s">
        <v>2347</v>
      </c>
      <c r="C785" s="39"/>
      <c r="D785" s="33" t="s">
        <v>2430</v>
      </c>
      <c r="E785" s="33" t="s">
        <v>2369</v>
      </c>
      <c r="F785" s="34">
        <v>4.8060270000000003</v>
      </c>
      <c r="G785" s="34">
        <v>52.415291000000003</v>
      </c>
      <c r="H785" s="34">
        <v>190</v>
      </c>
      <c r="I785" s="33" t="s">
        <v>2409</v>
      </c>
      <c r="J785" s="34">
        <v>10351</v>
      </c>
      <c r="K785" s="34">
        <v>5</v>
      </c>
      <c r="L785" s="33" t="s">
        <v>116</v>
      </c>
      <c r="M785" s="33">
        <v>1</v>
      </c>
      <c r="N785" s="37" t="s">
        <v>2375</v>
      </c>
      <c r="O785" s="34">
        <v>965</v>
      </c>
      <c r="P785" s="33"/>
    </row>
    <row r="786" spans="1:16" s="36" customFormat="1" x14ac:dyDescent="0.35">
      <c r="A786" s="33" t="s">
        <v>2435</v>
      </c>
      <c r="B786" s="33" t="s">
        <v>2347</v>
      </c>
      <c r="C786" s="39"/>
      <c r="D786" s="33" t="s">
        <v>2430</v>
      </c>
      <c r="E786" s="33" t="s">
        <v>2369</v>
      </c>
      <c r="F786" s="34">
        <v>4.8060270000000003</v>
      </c>
      <c r="G786" s="34">
        <v>52.415291000000003</v>
      </c>
      <c r="H786" s="34">
        <v>0</v>
      </c>
      <c r="I786" s="33" t="s">
        <v>2409</v>
      </c>
      <c r="J786" s="34">
        <v>10351</v>
      </c>
      <c r="K786" s="34">
        <v>4</v>
      </c>
      <c r="L786" s="33" t="s">
        <v>116</v>
      </c>
      <c r="M786" s="33">
        <v>1</v>
      </c>
      <c r="N786" s="37" t="s">
        <v>2375</v>
      </c>
      <c r="O786" s="34">
        <v>965</v>
      </c>
      <c r="P786" s="33"/>
    </row>
    <row r="787" spans="1:16" s="36" customFormat="1" x14ac:dyDescent="0.35">
      <c r="A787" s="33" t="s">
        <v>2436</v>
      </c>
      <c r="B787" s="33" t="s">
        <v>2437</v>
      </c>
      <c r="C787" s="39"/>
      <c r="D787" s="33" t="s">
        <v>2430</v>
      </c>
      <c r="E787" s="33" t="s">
        <v>2369</v>
      </c>
      <c r="F787" s="34">
        <v>4.6529550000000004</v>
      </c>
      <c r="G787" s="34">
        <v>52.466408000000001</v>
      </c>
      <c r="H787" s="34">
        <v>346</v>
      </c>
      <c r="I787" s="33" t="s">
        <v>2409</v>
      </c>
      <c r="J787" s="34">
        <v>10361</v>
      </c>
      <c r="K787" s="34">
        <v>5</v>
      </c>
      <c r="L787" s="33" t="s">
        <v>116</v>
      </c>
      <c r="M787" s="33">
        <v>1</v>
      </c>
      <c r="N787" s="37" t="s">
        <v>2373</v>
      </c>
      <c r="O787" s="34">
        <v>955</v>
      </c>
      <c r="P787" s="33"/>
    </row>
    <row r="788" spans="1:16" s="36" customFormat="1" x14ac:dyDescent="0.35">
      <c r="A788" s="33" t="s">
        <v>2438</v>
      </c>
      <c r="B788" s="33" t="s">
        <v>2437</v>
      </c>
      <c r="C788" s="39"/>
      <c r="D788" s="33" t="s">
        <v>2430</v>
      </c>
      <c r="E788" s="33" t="s">
        <v>2369</v>
      </c>
      <c r="F788" s="34">
        <v>4.6557890000000004</v>
      </c>
      <c r="G788" s="34">
        <v>52.454082</v>
      </c>
      <c r="H788" s="34">
        <v>170</v>
      </c>
      <c r="I788" s="33" t="s">
        <v>2409</v>
      </c>
      <c r="J788" s="34">
        <v>10361</v>
      </c>
      <c r="K788" s="34">
        <v>5</v>
      </c>
      <c r="L788" s="33" t="s">
        <v>116</v>
      </c>
      <c r="M788" s="33">
        <v>1</v>
      </c>
      <c r="N788" s="37" t="s">
        <v>2373</v>
      </c>
      <c r="O788" s="34">
        <v>955</v>
      </c>
      <c r="P788" s="33"/>
    </row>
    <row r="789" spans="1:16" s="36" customFormat="1" x14ac:dyDescent="0.35">
      <c r="A789" s="33" t="s">
        <v>2439</v>
      </c>
      <c r="B789" s="33" t="s">
        <v>2437</v>
      </c>
      <c r="C789" s="39"/>
      <c r="D789" s="33" t="s">
        <v>2430</v>
      </c>
      <c r="E789" s="33" t="s">
        <v>2369</v>
      </c>
      <c r="F789" s="34">
        <v>4.6529550000000004</v>
      </c>
      <c r="G789" s="34">
        <v>52.466408000000001</v>
      </c>
      <c r="H789" s="34">
        <v>170</v>
      </c>
      <c r="I789" s="33" t="s">
        <v>2409</v>
      </c>
      <c r="J789" s="34">
        <v>10361</v>
      </c>
      <c r="K789" s="34">
        <v>5</v>
      </c>
      <c r="L789" s="33" t="s">
        <v>116</v>
      </c>
      <c r="M789" s="33">
        <v>1</v>
      </c>
      <c r="N789" s="37" t="s">
        <v>2373</v>
      </c>
      <c r="O789" s="34">
        <v>955</v>
      </c>
      <c r="P789" s="33"/>
    </row>
    <row r="790" spans="1:16" s="36" customFormat="1" x14ac:dyDescent="0.35">
      <c r="A790" s="33" t="s">
        <v>2440</v>
      </c>
      <c r="B790" s="33" t="s">
        <v>2437</v>
      </c>
      <c r="C790" s="39"/>
      <c r="D790" s="33" t="s">
        <v>2430</v>
      </c>
      <c r="E790" s="33" t="s">
        <v>2369</v>
      </c>
      <c r="F790" s="34">
        <v>4.6557890000000004</v>
      </c>
      <c r="G790" s="34">
        <v>52.454082</v>
      </c>
      <c r="H790" s="34">
        <v>346</v>
      </c>
      <c r="I790" s="33" t="s">
        <v>2409</v>
      </c>
      <c r="J790" s="34">
        <v>10361</v>
      </c>
      <c r="K790" s="34">
        <v>5</v>
      </c>
      <c r="L790" s="33" t="s">
        <v>116</v>
      </c>
      <c r="M790" s="33">
        <v>1</v>
      </c>
      <c r="N790" s="37" t="s">
        <v>2373</v>
      </c>
      <c r="O790" s="34">
        <v>955</v>
      </c>
      <c r="P790" s="33"/>
    </row>
    <row r="791" spans="1:16" s="36" customFormat="1" x14ac:dyDescent="0.35">
      <c r="A791" s="33" t="s">
        <v>2441</v>
      </c>
      <c r="B791" s="33" t="s">
        <v>2437</v>
      </c>
      <c r="C791" s="39"/>
      <c r="D791" s="33" t="s">
        <v>2430</v>
      </c>
      <c r="E791" s="33" t="s">
        <v>2369</v>
      </c>
      <c r="F791" s="34">
        <v>4.6545170000000002</v>
      </c>
      <c r="G791" s="34">
        <v>52.458278</v>
      </c>
      <c r="H791" s="34">
        <v>346</v>
      </c>
      <c r="I791" s="33" t="s">
        <v>2409</v>
      </c>
      <c r="J791" s="34">
        <v>10361</v>
      </c>
      <c r="K791" s="34">
        <v>5</v>
      </c>
      <c r="L791" s="33" t="s">
        <v>116</v>
      </c>
      <c r="M791" s="33">
        <v>1</v>
      </c>
      <c r="N791" s="37" t="s">
        <v>2373</v>
      </c>
      <c r="O791" s="34">
        <v>955</v>
      </c>
      <c r="P791" s="33"/>
    </row>
    <row r="792" spans="1:16" s="36" customFormat="1" x14ac:dyDescent="0.35">
      <c r="A792" s="33" t="s">
        <v>2442</v>
      </c>
      <c r="B792" s="33" t="s">
        <v>2443</v>
      </c>
      <c r="C792" s="39"/>
      <c r="D792" s="33" t="s">
        <v>2444</v>
      </c>
      <c r="E792" s="33" t="s">
        <v>2369</v>
      </c>
      <c r="F792" s="34">
        <v>5.388236</v>
      </c>
      <c r="G792" s="34">
        <v>51.510928</v>
      </c>
      <c r="H792" s="34">
        <v>330</v>
      </c>
      <c r="I792" s="33" t="s">
        <v>2409</v>
      </c>
      <c r="J792" s="34">
        <v>14361</v>
      </c>
      <c r="K792" s="34">
        <v>5</v>
      </c>
      <c r="L792" s="33" t="s">
        <v>116</v>
      </c>
      <c r="M792" s="33">
        <v>1</v>
      </c>
      <c r="N792" s="37" t="s">
        <v>2379</v>
      </c>
      <c r="O792" s="34">
        <v>967</v>
      </c>
      <c r="P792" s="33"/>
    </row>
    <row r="793" spans="1:16" s="36" customFormat="1" x14ac:dyDescent="0.35">
      <c r="A793" s="33" t="s">
        <v>2445</v>
      </c>
      <c r="B793" s="33" t="s">
        <v>2446</v>
      </c>
      <c r="C793" s="39"/>
      <c r="D793" s="33" t="s">
        <v>2444</v>
      </c>
      <c r="E793" s="33" t="s">
        <v>2369</v>
      </c>
      <c r="F793" s="34">
        <v>5.3949090000000002</v>
      </c>
      <c r="G793" s="34">
        <v>51.503517000000002</v>
      </c>
      <c r="H793" s="34">
        <v>150</v>
      </c>
      <c r="I793" s="33" t="s">
        <v>2409</v>
      </c>
      <c r="J793" s="34">
        <v>14361</v>
      </c>
      <c r="K793" s="34">
        <v>5</v>
      </c>
      <c r="L793" s="33" t="s">
        <v>116</v>
      </c>
      <c r="M793" s="33">
        <v>1</v>
      </c>
      <c r="N793" s="37" t="s">
        <v>2379</v>
      </c>
      <c r="O793" s="34">
        <v>967</v>
      </c>
      <c r="P793" s="33"/>
    </row>
    <row r="794" spans="1:16" s="36" customFormat="1" x14ac:dyDescent="0.35">
      <c r="A794" s="33" t="s">
        <v>2447</v>
      </c>
      <c r="B794" s="33" t="s">
        <v>2448</v>
      </c>
      <c r="C794" s="39"/>
      <c r="D794" s="33" t="s">
        <v>2444</v>
      </c>
      <c r="E794" s="33" t="s">
        <v>2369</v>
      </c>
      <c r="F794" s="34">
        <v>4.3591480000000002</v>
      </c>
      <c r="G794" s="34">
        <v>52.000886000000001</v>
      </c>
      <c r="H794" s="34">
        <v>0</v>
      </c>
      <c r="I794" s="33" t="s">
        <v>2409</v>
      </c>
      <c r="J794" s="34">
        <v>16131</v>
      </c>
      <c r="K794" s="34">
        <v>5</v>
      </c>
      <c r="L794" s="33" t="s">
        <v>116</v>
      </c>
      <c r="M794" s="33">
        <v>2</v>
      </c>
      <c r="N794" s="37" t="s">
        <v>2376</v>
      </c>
      <c r="O794" s="34">
        <v>955</v>
      </c>
      <c r="P794" s="33">
        <v>967</v>
      </c>
    </row>
    <row r="795" spans="1:16" s="36" customFormat="1" x14ac:dyDescent="0.35">
      <c r="A795" s="33" t="s">
        <v>2449</v>
      </c>
      <c r="B795" s="33" t="s">
        <v>2448</v>
      </c>
      <c r="C795" s="39"/>
      <c r="D795" s="33" t="s">
        <v>2444</v>
      </c>
      <c r="E795" s="33" t="s">
        <v>2369</v>
      </c>
      <c r="F795" s="34">
        <v>4.3567660000000004</v>
      </c>
      <c r="G795" s="34">
        <v>52.004852</v>
      </c>
      <c r="H795" s="34">
        <v>0</v>
      </c>
      <c r="I795" s="33" t="s">
        <v>2409</v>
      </c>
      <c r="J795" s="34">
        <v>16131</v>
      </c>
      <c r="K795" s="34">
        <v>5</v>
      </c>
      <c r="L795" s="33" t="s">
        <v>116</v>
      </c>
      <c r="M795" s="33">
        <v>2</v>
      </c>
      <c r="N795" s="37" t="s">
        <v>2376</v>
      </c>
      <c r="O795" s="34">
        <v>955</v>
      </c>
      <c r="P795" s="33">
        <v>967</v>
      </c>
    </row>
    <row r="796" spans="1:16" s="36" customFormat="1" x14ac:dyDescent="0.35">
      <c r="A796" s="33" t="s">
        <v>2450</v>
      </c>
      <c r="B796" s="33" t="s">
        <v>2448</v>
      </c>
      <c r="C796" s="39"/>
      <c r="D796" s="33" t="s">
        <v>2444</v>
      </c>
      <c r="E796" s="33" t="s">
        <v>2369</v>
      </c>
      <c r="F796" s="34">
        <v>4.3556020000000002</v>
      </c>
      <c r="G796" s="34">
        <v>52.008239000000003</v>
      </c>
      <c r="H796" s="34">
        <v>0</v>
      </c>
      <c r="I796" s="33" t="s">
        <v>2409</v>
      </c>
      <c r="J796" s="34">
        <v>16131</v>
      </c>
      <c r="K796" s="34">
        <v>5</v>
      </c>
      <c r="L796" s="33" t="s">
        <v>116</v>
      </c>
      <c r="M796" s="33">
        <v>2</v>
      </c>
      <c r="N796" s="37" t="s">
        <v>2376</v>
      </c>
      <c r="O796" s="34">
        <v>955</v>
      </c>
      <c r="P796" s="33">
        <v>967</v>
      </c>
    </row>
    <row r="797" spans="1:16" s="36" customFormat="1" x14ac:dyDescent="0.35">
      <c r="A797" s="33" t="s">
        <v>2451</v>
      </c>
      <c r="B797" s="33" t="s">
        <v>2448</v>
      </c>
      <c r="C797" s="39"/>
      <c r="D797" s="33" t="s">
        <v>2444</v>
      </c>
      <c r="E797" s="33" t="s">
        <v>2369</v>
      </c>
      <c r="F797" s="34">
        <v>4.3528399999999996</v>
      </c>
      <c r="G797" s="34">
        <v>52.012003999999997</v>
      </c>
      <c r="H797" s="34">
        <v>0</v>
      </c>
      <c r="I797" s="33" t="s">
        <v>2409</v>
      </c>
      <c r="J797" s="34">
        <v>16131</v>
      </c>
      <c r="K797" s="34">
        <v>5</v>
      </c>
      <c r="L797" s="33" t="s">
        <v>116</v>
      </c>
      <c r="M797" s="33">
        <v>2</v>
      </c>
      <c r="N797" s="37" t="s">
        <v>2376</v>
      </c>
      <c r="O797" s="34">
        <v>955</v>
      </c>
      <c r="P797" s="33">
        <v>967</v>
      </c>
    </row>
    <row r="798" spans="1:16" s="36" customFormat="1" x14ac:dyDescent="0.35">
      <c r="A798" s="33" t="s">
        <v>2452</v>
      </c>
      <c r="B798" s="33" t="s">
        <v>2448</v>
      </c>
      <c r="C798" s="39"/>
      <c r="D798" s="33" t="s">
        <v>2444</v>
      </c>
      <c r="E798" s="33" t="s">
        <v>2369</v>
      </c>
      <c r="F798" s="34">
        <v>4.3499150000000002</v>
      </c>
      <c r="G798" s="34">
        <v>52.014867000000002</v>
      </c>
      <c r="H798" s="34">
        <v>0</v>
      </c>
      <c r="I798" s="33" t="s">
        <v>2409</v>
      </c>
      <c r="J798" s="34">
        <v>16131</v>
      </c>
      <c r="K798" s="34">
        <v>5</v>
      </c>
      <c r="L798" s="33" t="s">
        <v>116</v>
      </c>
      <c r="M798" s="33">
        <v>2</v>
      </c>
      <c r="N798" s="37" t="s">
        <v>2376</v>
      </c>
      <c r="O798" s="34">
        <v>955</v>
      </c>
      <c r="P798" s="33">
        <v>967</v>
      </c>
    </row>
    <row r="799" spans="1:16" s="36" customFormat="1" x14ac:dyDescent="0.35">
      <c r="A799" s="33" t="s">
        <v>2453</v>
      </c>
      <c r="B799" s="33" t="s">
        <v>2448</v>
      </c>
      <c r="C799" s="39"/>
      <c r="D799" s="33" t="s">
        <v>2444</v>
      </c>
      <c r="E799" s="33" t="s">
        <v>2369</v>
      </c>
      <c r="F799" s="34">
        <v>4.3499150000000002</v>
      </c>
      <c r="G799" s="34">
        <v>52.014867000000002</v>
      </c>
      <c r="H799" s="34">
        <v>0</v>
      </c>
      <c r="I799" s="33" t="s">
        <v>2409</v>
      </c>
      <c r="J799" s="34">
        <v>16131</v>
      </c>
      <c r="K799" s="34">
        <v>5</v>
      </c>
      <c r="L799" s="33" t="s">
        <v>116</v>
      </c>
      <c r="M799" s="33">
        <v>2</v>
      </c>
      <c r="N799" s="37" t="s">
        <v>2376</v>
      </c>
      <c r="O799" s="34">
        <v>955</v>
      </c>
      <c r="P799" s="33">
        <v>967</v>
      </c>
    </row>
    <row r="800" spans="1:16" s="36" customFormat="1" x14ac:dyDescent="0.35">
      <c r="A800" s="33" t="s">
        <v>2454</v>
      </c>
      <c r="B800" s="33" t="s">
        <v>2448</v>
      </c>
      <c r="C800" s="39"/>
      <c r="D800" s="33" t="s">
        <v>2444</v>
      </c>
      <c r="E800" s="33" t="s">
        <v>2369</v>
      </c>
      <c r="F800" s="34">
        <v>4.3591480000000002</v>
      </c>
      <c r="G800" s="34">
        <v>52.000886000000001</v>
      </c>
      <c r="H800" s="34">
        <v>0</v>
      </c>
      <c r="I800" s="33" t="s">
        <v>2409</v>
      </c>
      <c r="J800" s="34">
        <v>16132</v>
      </c>
      <c r="K800" s="34">
        <v>5</v>
      </c>
      <c r="L800" s="33" t="s">
        <v>116</v>
      </c>
      <c r="M800" s="33">
        <v>2</v>
      </c>
      <c r="N800" s="37" t="s">
        <v>2370</v>
      </c>
      <c r="O800" s="34">
        <v>960</v>
      </c>
      <c r="P800" s="33">
        <v>971</v>
      </c>
    </row>
    <row r="801" spans="1:16" s="36" customFormat="1" x14ac:dyDescent="0.35">
      <c r="A801" s="33" t="s">
        <v>2455</v>
      </c>
      <c r="B801" s="33" t="s">
        <v>2448</v>
      </c>
      <c r="C801" s="39"/>
      <c r="D801" s="33" t="s">
        <v>2444</v>
      </c>
      <c r="E801" s="33" t="s">
        <v>2369</v>
      </c>
      <c r="F801" s="34">
        <v>4.3567660000000004</v>
      </c>
      <c r="G801" s="34">
        <v>52.004852</v>
      </c>
      <c r="H801" s="34">
        <v>0</v>
      </c>
      <c r="I801" s="33" t="s">
        <v>2409</v>
      </c>
      <c r="J801" s="34">
        <v>16132</v>
      </c>
      <c r="K801" s="34">
        <v>5</v>
      </c>
      <c r="L801" s="33" t="s">
        <v>116</v>
      </c>
      <c r="M801" s="33">
        <v>2</v>
      </c>
      <c r="N801" s="37" t="s">
        <v>2370</v>
      </c>
      <c r="O801" s="34">
        <v>960</v>
      </c>
      <c r="P801" s="33">
        <v>971</v>
      </c>
    </row>
    <row r="802" spans="1:16" s="36" customFormat="1" x14ac:dyDescent="0.35">
      <c r="A802" s="33" t="s">
        <v>2456</v>
      </c>
      <c r="B802" s="33" t="s">
        <v>2448</v>
      </c>
      <c r="C802" s="39"/>
      <c r="D802" s="33" t="s">
        <v>2444</v>
      </c>
      <c r="E802" s="33" t="s">
        <v>2369</v>
      </c>
      <c r="F802" s="34">
        <v>4.3556020000000002</v>
      </c>
      <c r="G802" s="34">
        <v>52.008239000000003</v>
      </c>
      <c r="H802" s="34">
        <v>0</v>
      </c>
      <c r="I802" s="33" t="s">
        <v>2409</v>
      </c>
      <c r="J802" s="34">
        <v>16132</v>
      </c>
      <c r="K802" s="34">
        <v>5</v>
      </c>
      <c r="L802" s="33" t="s">
        <v>116</v>
      </c>
      <c r="M802" s="33">
        <v>2</v>
      </c>
      <c r="N802" s="37" t="s">
        <v>2370</v>
      </c>
      <c r="O802" s="34">
        <v>960</v>
      </c>
      <c r="P802" s="33">
        <v>971</v>
      </c>
    </row>
    <row r="803" spans="1:16" s="36" customFormat="1" x14ac:dyDescent="0.35">
      <c r="A803" s="33" t="s">
        <v>2457</v>
      </c>
      <c r="B803" s="33" t="s">
        <v>2448</v>
      </c>
      <c r="C803" s="39"/>
      <c r="D803" s="33" t="s">
        <v>2444</v>
      </c>
      <c r="E803" s="33" t="s">
        <v>2369</v>
      </c>
      <c r="F803" s="34">
        <v>4.3528399999999996</v>
      </c>
      <c r="G803" s="34">
        <v>52.012003999999997</v>
      </c>
      <c r="H803" s="34">
        <v>0</v>
      </c>
      <c r="I803" s="33" t="s">
        <v>2409</v>
      </c>
      <c r="J803" s="34">
        <v>16132</v>
      </c>
      <c r="K803" s="34">
        <v>5</v>
      </c>
      <c r="L803" s="33" t="s">
        <v>116</v>
      </c>
      <c r="M803" s="33">
        <v>2</v>
      </c>
      <c r="N803" s="37" t="s">
        <v>2370</v>
      </c>
      <c r="O803" s="34">
        <v>960</v>
      </c>
      <c r="P803" s="33">
        <v>971</v>
      </c>
    </row>
    <row r="804" spans="1:16" s="36" customFormat="1" x14ac:dyDescent="0.35">
      <c r="A804" s="33" t="s">
        <v>2458</v>
      </c>
      <c r="B804" s="33" t="s">
        <v>2448</v>
      </c>
      <c r="C804" s="39"/>
      <c r="D804" s="33" t="s">
        <v>2444</v>
      </c>
      <c r="E804" s="33" t="s">
        <v>2369</v>
      </c>
      <c r="F804" s="34">
        <v>4.3499150000000002</v>
      </c>
      <c r="G804" s="34">
        <v>52.014867000000002</v>
      </c>
      <c r="H804" s="34">
        <v>0</v>
      </c>
      <c r="I804" s="33" t="s">
        <v>2409</v>
      </c>
      <c r="J804" s="34">
        <v>16132</v>
      </c>
      <c r="K804" s="34">
        <v>5</v>
      </c>
      <c r="L804" s="33" t="s">
        <v>116</v>
      </c>
      <c r="M804" s="33">
        <v>2</v>
      </c>
      <c r="N804" s="37" t="s">
        <v>2370</v>
      </c>
      <c r="O804" s="34">
        <v>960</v>
      </c>
      <c r="P804" s="33">
        <v>971</v>
      </c>
    </row>
    <row r="805" spans="1:16" s="36" customFormat="1" x14ac:dyDescent="0.35">
      <c r="A805" s="33" t="s">
        <v>2459</v>
      </c>
      <c r="B805" s="33" t="s">
        <v>2448</v>
      </c>
      <c r="C805" s="39"/>
      <c r="D805" s="33" t="s">
        <v>2444</v>
      </c>
      <c r="E805" s="33" t="s">
        <v>2369</v>
      </c>
      <c r="F805" s="34">
        <v>4.3499150000000002</v>
      </c>
      <c r="G805" s="34">
        <v>52.014867000000002</v>
      </c>
      <c r="H805" s="34">
        <v>0</v>
      </c>
      <c r="I805" s="33" t="s">
        <v>2409</v>
      </c>
      <c r="J805" s="34">
        <v>16132</v>
      </c>
      <c r="K805" s="34">
        <v>5</v>
      </c>
      <c r="L805" s="33" t="s">
        <v>116</v>
      </c>
      <c r="M805" s="33">
        <v>2</v>
      </c>
      <c r="N805" s="37" t="s">
        <v>2370</v>
      </c>
      <c r="O805" s="34">
        <v>960</v>
      </c>
      <c r="P805" s="33">
        <v>971</v>
      </c>
    </row>
    <row r="806" spans="1:16" s="36" customFormat="1" x14ac:dyDescent="0.35">
      <c r="A806" s="33" t="s">
        <v>2460</v>
      </c>
      <c r="B806" s="33" t="s">
        <v>2461</v>
      </c>
      <c r="C806" s="39"/>
      <c r="D806" s="33" t="s">
        <v>2430</v>
      </c>
      <c r="E806" s="33" t="s">
        <v>2369</v>
      </c>
      <c r="F806" s="34">
        <v>4.484756</v>
      </c>
      <c r="G806" s="34">
        <v>51.922773999999997</v>
      </c>
      <c r="H806" s="34">
        <v>0</v>
      </c>
      <c r="I806" s="33" t="s">
        <v>2409</v>
      </c>
      <c r="J806" s="34">
        <v>17101</v>
      </c>
      <c r="K806" s="34">
        <v>5</v>
      </c>
      <c r="L806" s="33" t="s">
        <v>116</v>
      </c>
      <c r="M806" s="33">
        <v>2</v>
      </c>
      <c r="N806" s="37" t="s">
        <v>2375</v>
      </c>
      <c r="O806" s="34">
        <v>961</v>
      </c>
      <c r="P806" s="33">
        <v>959</v>
      </c>
    </row>
    <row r="807" spans="1:16" s="36" customFormat="1" x14ac:dyDescent="0.35">
      <c r="A807" s="33" t="s">
        <v>2462</v>
      </c>
      <c r="B807" s="33" t="s">
        <v>2461</v>
      </c>
      <c r="C807" s="39"/>
      <c r="D807" s="33" t="s">
        <v>2430</v>
      </c>
      <c r="E807" s="33" t="s">
        <v>2369</v>
      </c>
      <c r="F807" s="34">
        <v>4.4848980000000003</v>
      </c>
      <c r="G807" s="34">
        <v>51.922832</v>
      </c>
      <c r="H807" s="34">
        <v>0</v>
      </c>
      <c r="I807" s="33" t="s">
        <v>2409</v>
      </c>
      <c r="J807" s="34">
        <v>17101</v>
      </c>
      <c r="K807" s="34">
        <v>5</v>
      </c>
      <c r="L807" s="33" t="s">
        <v>116</v>
      </c>
      <c r="M807" s="33">
        <v>2</v>
      </c>
      <c r="N807" s="37" t="s">
        <v>2375</v>
      </c>
      <c r="O807" s="34">
        <v>961</v>
      </c>
      <c r="P807" s="33">
        <v>959</v>
      </c>
    </row>
    <row r="808" spans="1:16" s="36" customFormat="1" x14ac:dyDescent="0.35">
      <c r="A808" s="33" t="s">
        <v>2463</v>
      </c>
      <c r="B808" s="33" t="s">
        <v>2461</v>
      </c>
      <c r="C808" s="39"/>
      <c r="D808" s="33" t="s">
        <v>2430</v>
      </c>
      <c r="E808" s="33" t="s">
        <v>2369</v>
      </c>
      <c r="F808" s="34">
        <v>4.4850240000000001</v>
      </c>
      <c r="G808" s="34">
        <v>51.922890000000002</v>
      </c>
      <c r="H808" s="34">
        <v>0</v>
      </c>
      <c r="I808" s="33" t="s">
        <v>2409</v>
      </c>
      <c r="J808" s="34">
        <v>17101</v>
      </c>
      <c r="K808" s="34">
        <v>5</v>
      </c>
      <c r="L808" s="33" t="s">
        <v>116</v>
      </c>
      <c r="M808" s="33">
        <v>2</v>
      </c>
      <c r="N808" s="37" t="s">
        <v>2375</v>
      </c>
      <c r="O808" s="34">
        <v>961</v>
      </c>
      <c r="P808" s="33">
        <v>959</v>
      </c>
    </row>
    <row r="809" spans="1:16" s="36" customFormat="1" x14ac:dyDescent="0.35">
      <c r="A809" s="33" t="s">
        <v>2464</v>
      </c>
      <c r="B809" s="33" t="s">
        <v>2461</v>
      </c>
      <c r="C809" s="39"/>
      <c r="D809" s="33" t="s">
        <v>2430</v>
      </c>
      <c r="E809" s="33" t="s">
        <v>2369</v>
      </c>
      <c r="F809" s="34">
        <v>4.4851260000000002</v>
      </c>
      <c r="G809" s="34">
        <v>51.922960000000003</v>
      </c>
      <c r="H809" s="34">
        <v>0</v>
      </c>
      <c r="I809" s="33" t="s">
        <v>2409</v>
      </c>
      <c r="J809" s="34">
        <v>17101</v>
      </c>
      <c r="K809" s="34">
        <v>5</v>
      </c>
      <c r="L809" s="33" t="s">
        <v>116</v>
      </c>
      <c r="M809" s="33">
        <v>2</v>
      </c>
      <c r="N809" s="37" t="s">
        <v>2375</v>
      </c>
      <c r="O809" s="34">
        <v>961</v>
      </c>
      <c r="P809" s="33">
        <v>959</v>
      </c>
    </row>
    <row r="810" spans="1:16" s="36" customFormat="1" x14ac:dyDescent="0.35">
      <c r="A810" s="33" t="s">
        <v>2465</v>
      </c>
      <c r="B810" s="33" t="s">
        <v>1326</v>
      </c>
      <c r="C810" s="39"/>
      <c r="D810" s="33" t="s">
        <v>2430</v>
      </c>
      <c r="E810" s="33" t="s">
        <v>2369</v>
      </c>
      <c r="F810" s="34">
        <v>4.3191329999999999</v>
      </c>
      <c r="G810" s="34">
        <v>52.039771700000003</v>
      </c>
      <c r="H810" s="34">
        <v>0</v>
      </c>
      <c r="I810" s="33" t="s">
        <v>2409</v>
      </c>
      <c r="J810" s="34">
        <v>17111</v>
      </c>
      <c r="K810" s="34">
        <v>5</v>
      </c>
      <c r="L810" s="33" t="s">
        <v>116</v>
      </c>
      <c r="M810" s="33">
        <v>2</v>
      </c>
      <c r="N810" s="37" t="s">
        <v>2375</v>
      </c>
      <c r="O810" s="34">
        <v>969</v>
      </c>
      <c r="P810" s="33">
        <v>956</v>
      </c>
    </row>
    <row r="811" spans="1:16" s="36" customFormat="1" x14ac:dyDescent="0.35">
      <c r="A811" s="33" t="s">
        <v>2466</v>
      </c>
      <c r="B811" s="33" t="s">
        <v>2467</v>
      </c>
      <c r="C811" s="39"/>
      <c r="D811" s="33" t="s">
        <v>2430</v>
      </c>
      <c r="E811" s="33" t="s">
        <v>2369</v>
      </c>
      <c r="F811" s="34">
        <v>4.5017209999999999</v>
      </c>
      <c r="G811" s="34">
        <v>51.911724999999997</v>
      </c>
      <c r="H811" s="34">
        <v>0</v>
      </c>
      <c r="I811" s="33" t="s">
        <v>2409</v>
      </c>
      <c r="J811" s="34">
        <v>17121</v>
      </c>
      <c r="K811" s="34">
        <v>5</v>
      </c>
      <c r="L811" s="33" t="s">
        <v>116</v>
      </c>
      <c r="M811" s="33">
        <v>2</v>
      </c>
      <c r="N811" s="37" t="s">
        <v>2370</v>
      </c>
      <c r="O811" s="34">
        <v>956</v>
      </c>
      <c r="P811" s="33">
        <v>971</v>
      </c>
    </row>
    <row r="812" spans="1:16" s="36" customFormat="1" x14ac:dyDescent="0.35">
      <c r="A812" s="33" t="s">
        <v>2468</v>
      </c>
      <c r="B812" s="33" t="s">
        <v>2467</v>
      </c>
      <c r="C812" s="39"/>
      <c r="D812" s="33" t="s">
        <v>2430</v>
      </c>
      <c r="E812" s="33" t="s">
        <v>2369</v>
      </c>
      <c r="F812" s="34">
        <v>4.5019400000000003</v>
      </c>
      <c r="G812" s="34">
        <v>51.911839999999998</v>
      </c>
      <c r="H812" s="34">
        <v>0</v>
      </c>
      <c r="I812" s="33" t="s">
        <v>2409</v>
      </c>
      <c r="J812" s="34">
        <v>17121</v>
      </c>
      <c r="K812" s="34">
        <v>5</v>
      </c>
      <c r="L812" s="33" t="s">
        <v>116</v>
      </c>
      <c r="M812" s="33">
        <v>2</v>
      </c>
      <c r="N812" s="37" t="s">
        <v>2370</v>
      </c>
      <c r="O812" s="34">
        <v>956</v>
      </c>
      <c r="P812" s="33">
        <v>971</v>
      </c>
    </row>
    <row r="813" spans="1:16" s="36" customFormat="1" x14ac:dyDescent="0.35">
      <c r="A813" s="33" t="s">
        <v>2469</v>
      </c>
      <c r="B813" s="33" t="s">
        <v>2467</v>
      </c>
      <c r="C813" s="39"/>
      <c r="D813" s="33" t="s">
        <v>2430</v>
      </c>
      <c r="E813" s="33" t="s">
        <v>2369</v>
      </c>
      <c r="F813" s="34">
        <v>4.4884009999999996</v>
      </c>
      <c r="G813" s="34">
        <v>51.920259000000001</v>
      </c>
      <c r="H813" s="34">
        <v>0</v>
      </c>
      <c r="I813" s="33" t="s">
        <v>2409</v>
      </c>
      <c r="J813" s="34">
        <v>17121</v>
      </c>
      <c r="K813" s="34">
        <v>5</v>
      </c>
      <c r="L813" s="33" t="s">
        <v>116</v>
      </c>
      <c r="M813" s="33">
        <v>2</v>
      </c>
      <c r="N813" s="37" t="s">
        <v>2370</v>
      </c>
      <c r="O813" s="34">
        <v>956</v>
      </c>
      <c r="P813" s="33">
        <v>971</v>
      </c>
    </row>
    <row r="814" spans="1:16" s="36" customFormat="1" x14ac:dyDescent="0.35">
      <c r="A814" s="33" t="s">
        <v>2470</v>
      </c>
      <c r="B814" s="33" t="s">
        <v>2467</v>
      </c>
      <c r="C814" s="39"/>
      <c r="D814" s="33" t="s">
        <v>2430</v>
      </c>
      <c r="E814" s="33" t="s">
        <v>2369</v>
      </c>
      <c r="F814" s="34">
        <v>4.4885330000000003</v>
      </c>
      <c r="G814" s="34">
        <v>51.920299999999997</v>
      </c>
      <c r="H814" s="34">
        <v>0</v>
      </c>
      <c r="I814" s="33" t="s">
        <v>2409</v>
      </c>
      <c r="J814" s="34">
        <v>17121</v>
      </c>
      <c r="K814" s="34">
        <v>5</v>
      </c>
      <c r="L814" s="33" t="s">
        <v>116</v>
      </c>
      <c r="M814" s="33">
        <v>2</v>
      </c>
      <c r="N814" s="37" t="s">
        <v>2370</v>
      </c>
      <c r="O814" s="34">
        <v>956</v>
      </c>
      <c r="P814" s="33">
        <v>971</v>
      </c>
    </row>
    <row r="815" spans="1:16" s="36" customFormat="1" x14ac:dyDescent="0.35">
      <c r="A815" s="33" t="s">
        <v>2471</v>
      </c>
      <c r="B815" s="33" t="s">
        <v>2467</v>
      </c>
      <c r="C815" s="39"/>
      <c r="D815" s="33" t="s">
        <v>2430</v>
      </c>
      <c r="E815" s="33" t="s">
        <v>2369</v>
      </c>
      <c r="F815" s="34">
        <v>4.4886439999999999</v>
      </c>
      <c r="G815" s="34">
        <v>51.920366000000001</v>
      </c>
      <c r="H815" s="34">
        <v>0</v>
      </c>
      <c r="I815" s="33" t="s">
        <v>2409</v>
      </c>
      <c r="J815" s="34">
        <v>17121</v>
      </c>
      <c r="K815" s="34">
        <v>5</v>
      </c>
      <c r="L815" s="33" t="s">
        <v>116</v>
      </c>
      <c r="M815" s="33">
        <v>2</v>
      </c>
      <c r="N815" s="37" t="s">
        <v>2370</v>
      </c>
      <c r="O815" s="34">
        <v>956</v>
      </c>
      <c r="P815" s="33">
        <v>971</v>
      </c>
    </row>
    <row r="816" spans="1:16" s="36" customFormat="1" x14ac:dyDescent="0.35">
      <c r="A816" s="33" t="s">
        <v>2472</v>
      </c>
      <c r="B816" s="33" t="s">
        <v>2467</v>
      </c>
      <c r="C816" s="39"/>
      <c r="D816" s="33" t="s">
        <v>2430</v>
      </c>
      <c r="E816" s="33" t="s">
        <v>2369</v>
      </c>
      <c r="F816" s="34">
        <v>4.4887370000000004</v>
      </c>
      <c r="G816" s="34">
        <v>51.920440999999997</v>
      </c>
      <c r="H816" s="34">
        <v>0</v>
      </c>
      <c r="I816" s="33" t="s">
        <v>2409</v>
      </c>
      <c r="J816" s="34">
        <v>17121</v>
      </c>
      <c r="K816" s="34">
        <v>5</v>
      </c>
      <c r="L816" s="33" t="s">
        <v>116</v>
      </c>
      <c r="M816" s="33">
        <v>2</v>
      </c>
      <c r="N816" s="37" t="s">
        <v>2370</v>
      </c>
      <c r="O816" s="34">
        <v>956</v>
      </c>
      <c r="P816" s="33">
        <v>971</v>
      </c>
    </row>
    <row r="817" spans="1:16" s="36" customFormat="1" x14ac:dyDescent="0.35">
      <c r="A817" s="33" t="s">
        <v>2473</v>
      </c>
      <c r="B817" s="33" t="s">
        <v>2467</v>
      </c>
      <c r="C817" s="39"/>
      <c r="D817" s="33" t="s">
        <v>2430</v>
      </c>
      <c r="E817" s="33" t="s">
        <v>2369</v>
      </c>
      <c r="F817" s="34">
        <v>4.501627</v>
      </c>
      <c r="G817" s="34">
        <v>51.911571000000002</v>
      </c>
      <c r="H817" s="34">
        <v>0</v>
      </c>
      <c r="I817" s="33" t="s">
        <v>2409</v>
      </c>
      <c r="J817" s="34">
        <v>17121</v>
      </c>
      <c r="K817" s="34">
        <v>5</v>
      </c>
      <c r="L817" s="33" t="s">
        <v>116</v>
      </c>
      <c r="M817" s="33">
        <v>2</v>
      </c>
      <c r="N817" s="37" t="s">
        <v>2370</v>
      </c>
      <c r="O817" s="34">
        <v>956</v>
      </c>
      <c r="P817" s="33">
        <v>971</v>
      </c>
    </row>
    <row r="818" spans="1:16" s="36" customFormat="1" x14ac:dyDescent="0.35">
      <c r="A818" s="33" t="s">
        <v>2474</v>
      </c>
      <c r="B818" s="33" t="s">
        <v>2475</v>
      </c>
      <c r="C818" s="39"/>
      <c r="D818" s="33" t="s">
        <v>2430</v>
      </c>
      <c r="E818" s="33" t="s">
        <v>2369</v>
      </c>
      <c r="F818" s="34">
        <v>4.5567700000000002</v>
      </c>
      <c r="G818" s="34">
        <v>51.851751</v>
      </c>
      <c r="H818" s="34">
        <v>140</v>
      </c>
      <c r="I818" s="33" t="s">
        <v>2409</v>
      </c>
      <c r="J818" s="34">
        <v>17131</v>
      </c>
      <c r="K818" s="34">
        <v>5</v>
      </c>
      <c r="L818" s="33" t="s">
        <v>116</v>
      </c>
      <c r="M818" s="33">
        <v>2</v>
      </c>
      <c r="N818" s="37" t="s">
        <v>2375</v>
      </c>
      <c r="O818" s="34">
        <v>970</v>
      </c>
      <c r="P818" s="33">
        <v>955</v>
      </c>
    </row>
    <row r="819" spans="1:16" s="36" customFormat="1" x14ac:dyDescent="0.35">
      <c r="A819" s="33" t="s">
        <v>2476</v>
      </c>
      <c r="B819" s="33" t="s">
        <v>2475</v>
      </c>
      <c r="C819" s="39"/>
      <c r="D819" s="33" t="s">
        <v>2430</v>
      </c>
      <c r="E819" s="33" t="s">
        <v>2369</v>
      </c>
      <c r="F819" s="34">
        <v>4.5507780000000002</v>
      </c>
      <c r="G819" s="34">
        <v>51.857259999999997</v>
      </c>
      <c r="H819" s="34">
        <v>330</v>
      </c>
      <c r="I819" s="33" t="s">
        <v>2409</v>
      </c>
      <c r="J819" s="34">
        <v>17131</v>
      </c>
      <c r="K819" s="34">
        <v>5</v>
      </c>
      <c r="L819" s="33" t="s">
        <v>116</v>
      </c>
      <c r="M819" s="33">
        <v>2</v>
      </c>
      <c r="N819" s="37" t="s">
        <v>2375</v>
      </c>
      <c r="O819" s="34">
        <v>970</v>
      </c>
      <c r="P819" s="33">
        <v>955</v>
      </c>
    </row>
    <row r="820" spans="1:16" s="36" customFormat="1" x14ac:dyDescent="0.35">
      <c r="A820" s="33" t="s">
        <v>2477</v>
      </c>
      <c r="B820" s="33" t="s">
        <v>2478</v>
      </c>
      <c r="C820" s="39"/>
      <c r="D820" s="33" t="s">
        <v>2430</v>
      </c>
      <c r="E820" s="33" t="s">
        <v>2369</v>
      </c>
      <c r="F820" s="34">
        <v>4.5564970000000002</v>
      </c>
      <c r="G820" s="34">
        <v>51.851666999999999</v>
      </c>
      <c r="H820" s="34">
        <v>140</v>
      </c>
      <c r="I820" s="33" t="s">
        <v>2409</v>
      </c>
      <c r="J820" s="34">
        <v>17131</v>
      </c>
      <c r="K820" s="34">
        <v>5</v>
      </c>
      <c r="L820" s="33" t="s">
        <v>116</v>
      </c>
      <c r="M820" s="33">
        <v>2</v>
      </c>
      <c r="N820" s="37" t="s">
        <v>2375</v>
      </c>
      <c r="O820" s="34">
        <v>970</v>
      </c>
      <c r="P820" s="33">
        <v>955</v>
      </c>
    </row>
    <row r="821" spans="1:16" s="36" customFormat="1" x14ac:dyDescent="0.35">
      <c r="A821" s="33" t="s">
        <v>2479</v>
      </c>
      <c r="B821" s="33" t="s">
        <v>2478</v>
      </c>
      <c r="C821" s="39"/>
      <c r="D821" s="33" t="s">
        <v>2430</v>
      </c>
      <c r="E821" s="33" t="s">
        <v>2369</v>
      </c>
      <c r="F821" s="34">
        <v>4.5504720000000001</v>
      </c>
      <c r="G821" s="34">
        <v>51.857239</v>
      </c>
      <c r="H821" s="34">
        <v>330</v>
      </c>
      <c r="I821" s="33" t="s">
        <v>2409</v>
      </c>
      <c r="J821" s="34">
        <v>17131</v>
      </c>
      <c r="K821" s="34">
        <v>5</v>
      </c>
      <c r="L821" s="33" t="s">
        <v>116</v>
      </c>
      <c r="M821" s="33">
        <v>2</v>
      </c>
      <c r="N821" s="37" t="s">
        <v>2375</v>
      </c>
      <c r="O821" s="34">
        <v>970</v>
      </c>
      <c r="P821" s="33">
        <v>955</v>
      </c>
    </row>
    <row r="822" spans="1:16" s="36" customFormat="1" x14ac:dyDescent="0.35">
      <c r="A822" s="33" t="s">
        <v>2480</v>
      </c>
      <c r="B822" s="33" t="s">
        <v>2481</v>
      </c>
      <c r="C822" s="39"/>
      <c r="D822" s="33" t="s">
        <v>2430</v>
      </c>
      <c r="E822" s="33" t="s">
        <v>2369</v>
      </c>
      <c r="F822" s="34">
        <v>4.5562250000000004</v>
      </c>
      <c r="G822" s="34">
        <v>51.851498999999997</v>
      </c>
      <c r="H822" s="34">
        <v>140</v>
      </c>
      <c r="I822" s="33" t="s">
        <v>2409</v>
      </c>
      <c r="J822" s="34">
        <v>17131</v>
      </c>
      <c r="K822" s="34">
        <v>5</v>
      </c>
      <c r="L822" s="33" t="s">
        <v>116</v>
      </c>
      <c r="M822" s="33">
        <v>2</v>
      </c>
      <c r="N822" s="37" t="s">
        <v>2375</v>
      </c>
      <c r="O822" s="34">
        <v>970</v>
      </c>
      <c r="P822" s="33">
        <v>955</v>
      </c>
    </row>
    <row r="823" spans="1:16" s="36" customFormat="1" x14ac:dyDescent="0.35">
      <c r="A823" s="33" t="s">
        <v>2482</v>
      </c>
      <c r="B823" s="33" t="s">
        <v>2481</v>
      </c>
      <c r="C823" s="39"/>
      <c r="D823" s="33" t="s">
        <v>2430</v>
      </c>
      <c r="E823" s="33" t="s">
        <v>2369</v>
      </c>
      <c r="F823" s="34">
        <v>4.5499609999999997</v>
      </c>
      <c r="G823" s="34">
        <v>51.857176000000003</v>
      </c>
      <c r="H823" s="34">
        <v>330</v>
      </c>
      <c r="I823" s="33" t="s">
        <v>2409</v>
      </c>
      <c r="J823" s="34">
        <v>17131</v>
      </c>
      <c r="K823" s="34">
        <v>5</v>
      </c>
      <c r="L823" s="33" t="s">
        <v>116</v>
      </c>
      <c r="M823" s="33">
        <v>2</v>
      </c>
      <c r="N823" s="37" t="s">
        <v>2375</v>
      </c>
      <c r="O823" s="34">
        <v>970</v>
      </c>
      <c r="P823" s="33">
        <v>955</v>
      </c>
    </row>
    <row r="824" spans="1:16" s="36" customFormat="1" x14ac:dyDescent="0.35">
      <c r="A824" s="33" t="s">
        <v>2483</v>
      </c>
      <c r="B824" s="33" t="s">
        <v>2484</v>
      </c>
      <c r="C824" s="39"/>
      <c r="D824" s="33" t="s">
        <v>2430</v>
      </c>
      <c r="E824" s="33" t="s">
        <v>2369</v>
      </c>
      <c r="F824" s="34">
        <v>6.0616500000000002</v>
      </c>
      <c r="G824" s="34">
        <v>51.925579999999997</v>
      </c>
      <c r="H824" s="34">
        <v>0</v>
      </c>
      <c r="I824" s="33" t="s">
        <v>2409</v>
      </c>
      <c r="J824" s="34">
        <v>18811</v>
      </c>
      <c r="K824" s="34">
        <v>5</v>
      </c>
      <c r="L824" s="33" t="s">
        <v>116</v>
      </c>
      <c r="M824" s="33">
        <v>1</v>
      </c>
      <c r="N824" s="37" t="s">
        <v>2375</v>
      </c>
      <c r="O824" s="34">
        <v>968</v>
      </c>
      <c r="P824" s="33"/>
    </row>
    <row r="825" spans="1:16" s="36" customFormat="1" x14ac:dyDescent="0.35">
      <c r="A825" s="33" t="s">
        <v>2485</v>
      </c>
      <c r="B825" s="33" t="s">
        <v>2484</v>
      </c>
      <c r="C825" s="39"/>
      <c r="D825" s="33" t="s">
        <v>2430</v>
      </c>
      <c r="E825" s="33" t="s">
        <v>2369</v>
      </c>
      <c r="F825" s="34">
        <v>6.0683999999999996</v>
      </c>
      <c r="G825" s="34">
        <v>51.923918999999998</v>
      </c>
      <c r="H825" s="34">
        <v>0</v>
      </c>
      <c r="I825" s="33" t="s">
        <v>2409</v>
      </c>
      <c r="J825" s="34">
        <v>18811</v>
      </c>
      <c r="K825" s="34">
        <v>5</v>
      </c>
      <c r="L825" s="33" t="s">
        <v>116</v>
      </c>
      <c r="M825" s="33">
        <v>1</v>
      </c>
      <c r="N825" s="37" t="s">
        <v>2375</v>
      </c>
      <c r="O825" s="34">
        <v>968</v>
      </c>
      <c r="P825" s="33"/>
    </row>
    <row r="826" spans="1:16" s="36" customFormat="1" x14ac:dyDescent="0.35">
      <c r="A826" s="33" t="s">
        <v>2486</v>
      </c>
      <c r="B826" s="33" t="s">
        <v>2484</v>
      </c>
      <c r="C826" s="39"/>
      <c r="D826" s="33" t="s">
        <v>2430</v>
      </c>
      <c r="E826" s="33" t="s">
        <v>2369</v>
      </c>
      <c r="F826" s="34">
        <v>6.0547700000000004</v>
      </c>
      <c r="G826" s="34">
        <v>51.92718</v>
      </c>
      <c r="H826" s="34">
        <v>0</v>
      </c>
      <c r="I826" s="33" t="s">
        <v>2409</v>
      </c>
      <c r="J826" s="34">
        <v>18811</v>
      </c>
      <c r="K826" s="34">
        <v>5</v>
      </c>
      <c r="L826" s="33" t="s">
        <v>116</v>
      </c>
      <c r="M826" s="33">
        <v>1</v>
      </c>
      <c r="N826" s="37" t="s">
        <v>2375</v>
      </c>
      <c r="O826" s="34">
        <v>968</v>
      </c>
      <c r="P826" s="33"/>
    </row>
    <row r="827" spans="1:16" s="36" customFormat="1" x14ac:dyDescent="0.35">
      <c r="A827" s="33" t="s">
        <v>2487</v>
      </c>
      <c r="B827" s="33" t="s">
        <v>2484</v>
      </c>
      <c r="C827" s="39"/>
      <c r="D827" s="33" t="s">
        <v>2430</v>
      </c>
      <c r="E827" s="33" t="s">
        <v>2369</v>
      </c>
      <c r="F827" s="34">
        <v>6.0616500000000002</v>
      </c>
      <c r="G827" s="34">
        <v>51.925579999999997</v>
      </c>
      <c r="H827" s="34">
        <v>0</v>
      </c>
      <c r="I827" s="33" t="s">
        <v>2409</v>
      </c>
      <c r="J827" s="34">
        <v>18812</v>
      </c>
      <c r="K827" s="34">
        <v>5</v>
      </c>
      <c r="L827" s="33" t="s">
        <v>116</v>
      </c>
      <c r="M827" s="33">
        <v>1</v>
      </c>
      <c r="N827" s="37" t="s">
        <v>2376</v>
      </c>
      <c r="O827" s="34">
        <v>959</v>
      </c>
      <c r="P827" s="33"/>
    </row>
    <row r="828" spans="1:16" s="36" customFormat="1" x14ac:dyDescent="0.35">
      <c r="A828" s="33" t="s">
        <v>2488</v>
      </c>
      <c r="B828" s="33" t="s">
        <v>2484</v>
      </c>
      <c r="C828" s="39"/>
      <c r="D828" s="33" t="s">
        <v>2430</v>
      </c>
      <c r="E828" s="33" t="s">
        <v>2369</v>
      </c>
      <c r="F828" s="34">
        <v>6.0683999999999996</v>
      </c>
      <c r="G828" s="34">
        <v>51.923918999999998</v>
      </c>
      <c r="H828" s="34">
        <v>0</v>
      </c>
      <c r="I828" s="33" t="s">
        <v>2409</v>
      </c>
      <c r="J828" s="34">
        <v>18812</v>
      </c>
      <c r="K828" s="34">
        <v>5</v>
      </c>
      <c r="L828" s="33" t="s">
        <v>116</v>
      </c>
      <c r="M828" s="33">
        <v>1</v>
      </c>
      <c r="N828" s="37" t="s">
        <v>2376</v>
      </c>
      <c r="O828" s="34">
        <v>959</v>
      </c>
      <c r="P828" s="33"/>
    </row>
    <row r="829" spans="1:16" s="36" customFormat="1" x14ac:dyDescent="0.35">
      <c r="A829" s="33" t="s">
        <v>2489</v>
      </c>
      <c r="B829" s="33" t="s">
        <v>2484</v>
      </c>
      <c r="C829" s="39"/>
      <c r="D829" s="33" t="s">
        <v>2430</v>
      </c>
      <c r="E829" s="33" t="s">
        <v>2369</v>
      </c>
      <c r="F829" s="34">
        <v>6.0547700000000004</v>
      </c>
      <c r="G829" s="34">
        <v>51.92718</v>
      </c>
      <c r="H829" s="34">
        <v>0</v>
      </c>
      <c r="I829" s="33" t="s">
        <v>2409</v>
      </c>
      <c r="J829" s="34">
        <v>18812</v>
      </c>
      <c r="K829" s="34">
        <v>5</v>
      </c>
      <c r="L829" s="33" t="s">
        <v>116</v>
      </c>
      <c r="M829" s="33">
        <v>1</v>
      </c>
      <c r="N829" s="37" t="s">
        <v>2376</v>
      </c>
      <c r="O829" s="34">
        <v>959</v>
      </c>
      <c r="P829" s="33"/>
    </row>
    <row r="830" spans="1:16" s="36" customFormat="1" x14ac:dyDescent="0.35">
      <c r="A830" s="33" t="s">
        <v>2490</v>
      </c>
      <c r="B830" s="33" t="s">
        <v>2491</v>
      </c>
      <c r="C830" s="39"/>
      <c r="D830" s="33" t="s">
        <v>2430</v>
      </c>
      <c r="E830" s="33" t="s">
        <v>2369</v>
      </c>
      <c r="F830" s="34">
        <v>4.5591160000000004</v>
      </c>
      <c r="G830" s="34">
        <v>52.111702000000001</v>
      </c>
      <c r="H830" s="34">
        <v>170</v>
      </c>
      <c r="I830" s="33" t="s">
        <v>2409</v>
      </c>
      <c r="J830" s="34">
        <v>30031</v>
      </c>
      <c r="K830" s="34">
        <v>5</v>
      </c>
      <c r="L830" s="33" t="s">
        <v>116</v>
      </c>
      <c r="M830" s="33">
        <v>3</v>
      </c>
      <c r="N830" s="37" t="s">
        <v>2379</v>
      </c>
      <c r="O830" s="34">
        <v>973</v>
      </c>
      <c r="P830" s="33" t="s">
        <v>2397</v>
      </c>
    </row>
    <row r="831" spans="1:16" s="36" customFormat="1" x14ac:dyDescent="0.35">
      <c r="A831" s="33" t="s">
        <v>2492</v>
      </c>
      <c r="B831" s="33" t="s">
        <v>2491</v>
      </c>
      <c r="C831" s="39"/>
      <c r="D831" s="33" t="s">
        <v>2430</v>
      </c>
      <c r="E831" s="33" t="s">
        <v>2369</v>
      </c>
      <c r="F831" s="34">
        <v>4.5533250000000001</v>
      </c>
      <c r="G831" s="34">
        <v>52.129674000000001</v>
      </c>
      <c r="H831" s="34">
        <v>170</v>
      </c>
      <c r="I831" s="33" t="s">
        <v>2409</v>
      </c>
      <c r="J831" s="34">
        <v>30031</v>
      </c>
      <c r="K831" s="34">
        <v>5</v>
      </c>
      <c r="L831" s="33" t="s">
        <v>116</v>
      </c>
      <c r="M831" s="33">
        <v>3</v>
      </c>
      <c r="N831" s="37" t="s">
        <v>2379</v>
      </c>
      <c r="O831" s="34">
        <v>973</v>
      </c>
      <c r="P831" s="33" t="s">
        <v>2397</v>
      </c>
    </row>
    <row r="832" spans="1:16" s="36" customFormat="1" x14ac:dyDescent="0.35">
      <c r="A832" s="33" t="s">
        <v>2493</v>
      </c>
      <c r="B832" s="33" t="s">
        <v>2491</v>
      </c>
      <c r="C832" s="39"/>
      <c r="D832" s="33" t="s">
        <v>2430</v>
      </c>
      <c r="E832" s="33" t="s">
        <v>2369</v>
      </c>
      <c r="F832" s="34">
        <v>4.5520589999999999</v>
      </c>
      <c r="G832" s="34">
        <v>52.148330999999999</v>
      </c>
      <c r="H832" s="34">
        <v>180</v>
      </c>
      <c r="I832" s="33" t="s">
        <v>2409</v>
      </c>
      <c r="J832" s="34">
        <v>30031</v>
      </c>
      <c r="K832" s="34">
        <v>5</v>
      </c>
      <c r="L832" s="33" t="s">
        <v>116</v>
      </c>
      <c r="M832" s="33">
        <v>3</v>
      </c>
      <c r="N832" s="37" t="s">
        <v>2379</v>
      </c>
      <c r="O832" s="34">
        <v>973</v>
      </c>
      <c r="P832" s="33" t="s">
        <v>2397</v>
      </c>
    </row>
    <row r="833" spans="1:16" s="36" customFormat="1" x14ac:dyDescent="0.35">
      <c r="A833" s="33" t="s">
        <v>2494</v>
      </c>
      <c r="B833" s="33" t="s">
        <v>2491</v>
      </c>
      <c r="C833" s="39"/>
      <c r="D833" s="33" t="s">
        <v>2430</v>
      </c>
      <c r="E833" s="33" t="s">
        <v>2369</v>
      </c>
      <c r="F833" s="34">
        <v>4.5580170000000004</v>
      </c>
      <c r="G833" s="34">
        <v>52.161551000000003</v>
      </c>
      <c r="H833" s="34">
        <v>200</v>
      </c>
      <c r="I833" s="33" t="s">
        <v>2409</v>
      </c>
      <c r="J833" s="34">
        <v>30031</v>
      </c>
      <c r="K833" s="34">
        <v>5</v>
      </c>
      <c r="L833" s="33" t="s">
        <v>116</v>
      </c>
      <c r="M833" s="33">
        <v>3</v>
      </c>
      <c r="N833" s="37" t="s">
        <v>2379</v>
      </c>
      <c r="O833" s="34">
        <v>973</v>
      </c>
      <c r="P833" s="33" t="s">
        <v>2397</v>
      </c>
    </row>
    <row r="834" spans="1:16" s="36" customFormat="1" x14ac:dyDescent="0.35">
      <c r="A834" s="33" t="s">
        <v>2495</v>
      </c>
      <c r="B834" s="33" t="s">
        <v>2491</v>
      </c>
      <c r="C834" s="39"/>
      <c r="D834" s="33" t="s">
        <v>2430</v>
      </c>
      <c r="E834" s="33" t="s">
        <v>2369</v>
      </c>
      <c r="F834" s="34">
        <v>4.5612740000000001</v>
      </c>
      <c r="G834" s="34">
        <v>52.10331</v>
      </c>
      <c r="H834" s="34">
        <v>350</v>
      </c>
      <c r="I834" s="33" t="s">
        <v>2409</v>
      </c>
      <c r="J834" s="34">
        <v>30041</v>
      </c>
      <c r="K834" s="34">
        <v>5</v>
      </c>
      <c r="L834" s="33" t="s">
        <v>116</v>
      </c>
      <c r="M834" s="33">
        <v>3</v>
      </c>
      <c r="N834" s="37" t="s">
        <v>2379</v>
      </c>
      <c r="O834" s="34">
        <v>969</v>
      </c>
      <c r="P834" s="33" t="s">
        <v>2398</v>
      </c>
    </row>
    <row r="835" spans="1:16" s="36" customFormat="1" x14ac:dyDescent="0.35">
      <c r="A835" s="33" t="s">
        <v>2496</v>
      </c>
      <c r="B835" s="33" t="s">
        <v>2491</v>
      </c>
      <c r="C835" s="39"/>
      <c r="D835" s="33" t="s">
        <v>2430</v>
      </c>
      <c r="E835" s="33" t="s">
        <v>2369</v>
      </c>
      <c r="F835" s="34">
        <v>4.5573079999999999</v>
      </c>
      <c r="G835" s="34">
        <v>52.120165</v>
      </c>
      <c r="H835" s="34">
        <v>350</v>
      </c>
      <c r="I835" s="33" t="s">
        <v>2409</v>
      </c>
      <c r="J835" s="34">
        <v>30041</v>
      </c>
      <c r="K835" s="34">
        <v>5</v>
      </c>
      <c r="L835" s="33" t="s">
        <v>116</v>
      </c>
      <c r="M835" s="33">
        <v>3</v>
      </c>
      <c r="N835" s="37" t="s">
        <v>2379</v>
      </c>
      <c r="O835" s="34">
        <v>969</v>
      </c>
      <c r="P835" s="33" t="s">
        <v>2398</v>
      </c>
    </row>
    <row r="836" spans="1:16" s="36" customFormat="1" x14ac:dyDescent="0.35">
      <c r="A836" s="33" t="s">
        <v>2497</v>
      </c>
      <c r="B836" s="33" t="s">
        <v>2491</v>
      </c>
      <c r="C836" s="39"/>
      <c r="D836" s="33" t="s">
        <v>2430</v>
      </c>
      <c r="E836" s="33" t="s">
        <v>2369</v>
      </c>
      <c r="F836" s="34">
        <v>4.5510760000000001</v>
      </c>
      <c r="G836" s="34">
        <v>52.138361000000003</v>
      </c>
      <c r="H836" s="34">
        <v>0</v>
      </c>
      <c r="I836" s="33" t="s">
        <v>2409</v>
      </c>
      <c r="J836" s="34">
        <v>30041</v>
      </c>
      <c r="K836" s="34">
        <v>5</v>
      </c>
      <c r="L836" s="33" t="s">
        <v>116</v>
      </c>
      <c r="M836" s="33">
        <v>3</v>
      </c>
      <c r="N836" s="37" t="s">
        <v>2379</v>
      </c>
      <c r="O836" s="34">
        <v>969</v>
      </c>
      <c r="P836" s="33" t="s">
        <v>2398</v>
      </c>
    </row>
    <row r="837" spans="1:16" s="36" customFormat="1" x14ac:dyDescent="0.35">
      <c r="A837" s="33" t="s">
        <v>2498</v>
      </c>
      <c r="B837" s="33" t="s">
        <v>2491</v>
      </c>
      <c r="C837" s="39"/>
      <c r="D837" s="33" t="s">
        <v>2430</v>
      </c>
      <c r="E837" s="33" t="s">
        <v>2369</v>
      </c>
      <c r="F837" s="34">
        <v>4.5553800000000004</v>
      </c>
      <c r="G837" s="34">
        <v>52.156208999999997</v>
      </c>
      <c r="H837" s="34">
        <v>10</v>
      </c>
      <c r="I837" s="33" t="s">
        <v>2409</v>
      </c>
      <c r="J837" s="34">
        <v>30041</v>
      </c>
      <c r="K837" s="34">
        <v>5</v>
      </c>
      <c r="L837" s="33" t="s">
        <v>116</v>
      </c>
      <c r="M837" s="33">
        <v>3</v>
      </c>
      <c r="N837" s="37" t="s">
        <v>2379</v>
      </c>
      <c r="O837" s="34">
        <v>969</v>
      </c>
      <c r="P837" s="33" t="s">
        <v>2398</v>
      </c>
    </row>
    <row r="838" spans="1:16" s="36" customFormat="1" x14ac:dyDescent="0.35">
      <c r="A838" s="33" t="s">
        <v>2499</v>
      </c>
      <c r="B838" s="33" t="s">
        <v>2500</v>
      </c>
      <c r="C838" s="39"/>
      <c r="D838" s="33" t="s">
        <v>2430</v>
      </c>
      <c r="E838" s="33" t="s">
        <v>2369</v>
      </c>
      <c r="F838" s="34">
        <v>4.4857550000000002</v>
      </c>
      <c r="G838" s="34">
        <v>51.991708000000003</v>
      </c>
      <c r="H838" s="34">
        <v>0</v>
      </c>
      <c r="I838" s="33" t="s">
        <v>2409</v>
      </c>
      <c r="J838" s="34">
        <v>30061</v>
      </c>
      <c r="K838" s="34">
        <v>5</v>
      </c>
      <c r="L838" s="33" t="s">
        <v>116</v>
      </c>
      <c r="M838" s="33">
        <v>2</v>
      </c>
      <c r="N838" s="37" t="s">
        <v>2371</v>
      </c>
      <c r="O838" s="34">
        <v>972</v>
      </c>
      <c r="P838" s="33">
        <v>970</v>
      </c>
    </row>
    <row r="839" spans="1:16" s="36" customFormat="1" x14ac:dyDescent="0.35">
      <c r="A839" s="33" t="s">
        <v>2501</v>
      </c>
      <c r="B839" s="33" t="s">
        <v>2502</v>
      </c>
      <c r="C839" s="39"/>
      <c r="D839" s="33" t="s">
        <v>2430</v>
      </c>
      <c r="E839" s="33" t="s">
        <v>2369</v>
      </c>
      <c r="F839" s="34">
        <v>4.4929160000000001</v>
      </c>
      <c r="G839" s="34">
        <v>51.997159000000003</v>
      </c>
      <c r="H839" s="34">
        <v>0</v>
      </c>
      <c r="I839" s="33" t="s">
        <v>2409</v>
      </c>
      <c r="J839" s="34">
        <v>30061</v>
      </c>
      <c r="K839" s="34">
        <v>5</v>
      </c>
      <c r="L839" s="33" t="s">
        <v>116</v>
      </c>
      <c r="M839" s="33">
        <v>2</v>
      </c>
      <c r="N839" s="37" t="s">
        <v>2371</v>
      </c>
      <c r="O839" s="34">
        <v>972</v>
      </c>
      <c r="P839" s="33">
        <v>970</v>
      </c>
    </row>
    <row r="840" spans="1:16" s="36" customFormat="1" x14ac:dyDescent="0.35">
      <c r="A840" s="33" t="s">
        <v>2503</v>
      </c>
      <c r="B840" s="33" t="s">
        <v>2504</v>
      </c>
      <c r="C840" s="39"/>
      <c r="D840" s="33" t="s">
        <v>2430</v>
      </c>
      <c r="E840" s="33" t="s">
        <v>2369</v>
      </c>
      <c r="F840" s="34">
        <v>4.4598190000000004</v>
      </c>
      <c r="G840" s="34">
        <v>51.963166999999999</v>
      </c>
      <c r="H840" s="34">
        <v>200</v>
      </c>
      <c r="I840" s="33" t="s">
        <v>2409</v>
      </c>
      <c r="J840" s="34">
        <v>30071</v>
      </c>
      <c r="K840" s="34">
        <v>5</v>
      </c>
      <c r="L840" s="33" t="s">
        <v>116</v>
      </c>
      <c r="M840" s="33">
        <v>3</v>
      </c>
      <c r="N840" s="37" t="s">
        <v>2379</v>
      </c>
      <c r="O840" s="34">
        <v>968</v>
      </c>
      <c r="P840" s="33" t="s">
        <v>2399</v>
      </c>
    </row>
    <row r="841" spans="1:16" s="36" customFormat="1" x14ac:dyDescent="0.35">
      <c r="A841" s="33" t="s">
        <v>2505</v>
      </c>
      <c r="B841" s="33" t="s">
        <v>2504</v>
      </c>
      <c r="C841" s="39"/>
      <c r="D841" s="33" t="s">
        <v>2430</v>
      </c>
      <c r="E841" s="33" t="s">
        <v>2369</v>
      </c>
      <c r="F841" s="34">
        <v>4.4577229999999997</v>
      </c>
      <c r="G841" s="34">
        <v>51.95778</v>
      </c>
      <c r="H841" s="34">
        <v>190</v>
      </c>
      <c r="I841" s="33" t="s">
        <v>2409</v>
      </c>
      <c r="J841" s="34">
        <v>30071</v>
      </c>
      <c r="K841" s="34">
        <v>5</v>
      </c>
      <c r="L841" s="33" t="s">
        <v>116</v>
      </c>
      <c r="M841" s="33">
        <v>3</v>
      </c>
      <c r="N841" s="37" t="s">
        <v>2379</v>
      </c>
      <c r="O841" s="34">
        <v>968</v>
      </c>
      <c r="P841" s="33" t="s">
        <v>2399</v>
      </c>
    </row>
    <row r="842" spans="1:16" s="36" customFormat="1" x14ac:dyDescent="0.35">
      <c r="A842" s="33" t="s">
        <v>2506</v>
      </c>
      <c r="B842" s="33" t="s">
        <v>2504</v>
      </c>
      <c r="C842" s="39"/>
      <c r="D842" s="33" t="s">
        <v>2430</v>
      </c>
      <c r="E842" s="33" t="s">
        <v>2369</v>
      </c>
      <c r="F842" s="34">
        <v>4.4550960000000002</v>
      </c>
      <c r="G842" s="34">
        <v>51.953065000000002</v>
      </c>
      <c r="H842" s="34">
        <v>190</v>
      </c>
      <c r="I842" s="33" t="s">
        <v>2409</v>
      </c>
      <c r="J842" s="34">
        <v>30071</v>
      </c>
      <c r="K842" s="34">
        <v>5</v>
      </c>
      <c r="L842" s="33" t="s">
        <v>116</v>
      </c>
      <c r="M842" s="33">
        <v>3</v>
      </c>
      <c r="N842" s="37" t="s">
        <v>2379</v>
      </c>
      <c r="O842" s="34">
        <v>968</v>
      </c>
      <c r="P842" s="33" t="s">
        <v>2399</v>
      </c>
    </row>
    <row r="843" spans="1:16" s="36" customFormat="1" x14ac:dyDescent="0.35">
      <c r="A843" s="33" t="s">
        <v>2507</v>
      </c>
      <c r="B843" s="33" t="s">
        <v>2504</v>
      </c>
      <c r="C843" s="39"/>
      <c r="D843" s="33" t="s">
        <v>2430</v>
      </c>
      <c r="E843" s="33" t="s">
        <v>2369</v>
      </c>
      <c r="F843" s="34">
        <v>4.4529019999999999</v>
      </c>
      <c r="G843" s="34">
        <v>51.944622000000003</v>
      </c>
      <c r="H843" s="34">
        <v>190</v>
      </c>
      <c r="I843" s="33" t="s">
        <v>2409</v>
      </c>
      <c r="J843" s="34">
        <v>30071</v>
      </c>
      <c r="K843" s="34">
        <v>5</v>
      </c>
      <c r="L843" s="33" t="s">
        <v>116</v>
      </c>
      <c r="M843" s="33">
        <v>3</v>
      </c>
      <c r="N843" s="37" t="s">
        <v>2379</v>
      </c>
      <c r="O843" s="34">
        <v>968</v>
      </c>
      <c r="P843" s="33" t="s">
        <v>2399</v>
      </c>
    </row>
    <row r="844" spans="1:16" s="36" customFormat="1" x14ac:dyDescent="0.35">
      <c r="A844" s="33" t="s">
        <v>2508</v>
      </c>
      <c r="B844" s="33" t="s">
        <v>2504</v>
      </c>
      <c r="C844" s="39"/>
      <c r="D844" s="33" t="s">
        <v>2430</v>
      </c>
      <c r="E844" s="33" t="s">
        <v>2369</v>
      </c>
      <c r="F844" s="34">
        <v>4.4513930000000004</v>
      </c>
      <c r="G844" s="34">
        <v>51.940233999999997</v>
      </c>
      <c r="H844" s="34">
        <v>10</v>
      </c>
      <c r="I844" s="33" t="s">
        <v>2409</v>
      </c>
      <c r="J844" s="34">
        <v>30071</v>
      </c>
      <c r="K844" s="34">
        <v>5</v>
      </c>
      <c r="L844" s="33" t="s">
        <v>116</v>
      </c>
      <c r="M844" s="33">
        <v>3</v>
      </c>
      <c r="N844" s="37" t="s">
        <v>2379</v>
      </c>
      <c r="O844" s="34">
        <v>968</v>
      </c>
      <c r="P844" s="33" t="s">
        <v>2399</v>
      </c>
    </row>
    <row r="845" spans="1:16" s="36" customFormat="1" x14ac:dyDescent="0.35">
      <c r="A845" s="33" t="s">
        <v>2509</v>
      </c>
      <c r="B845" s="33" t="s">
        <v>2504</v>
      </c>
      <c r="C845" s="39"/>
      <c r="D845" s="33" t="s">
        <v>2430</v>
      </c>
      <c r="E845" s="33" t="s">
        <v>2369</v>
      </c>
      <c r="F845" s="34">
        <v>4.4627140000000001</v>
      </c>
      <c r="G845" s="34">
        <v>51.968049999999998</v>
      </c>
      <c r="H845" s="34">
        <v>200</v>
      </c>
      <c r="I845" s="33" t="s">
        <v>2409</v>
      </c>
      <c r="J845" s="34">
        <v>30071</v>
      </c>
      <c r="K845" s="34">
        <v>5</v>
      </c>
      <c r="L845" s="33" t="s">
        <v>116</v>
      </c>
      <c r="M845" s="33">
        <v>3</v>
      </c>
      <c r="N845" s="37" t="s">
        <v>2379</v>
      </c>
      <c r="O845" s="34">
        <v>968</v>
      </c>
      <c r="P845" s="33" t="s">
        <v>2399</v>
      </c>
    </row>
    <row r="846" spans="1:16" s="36" customFormat="1" x14ac:dyDescent="0.35">
      <c r="A846" s="33" t="s">
        <v>2510</v>
      </c>
      <c r="B846" s="33" t="s">
        <v>2511</v>
      </c>
      <c r="C846" s="39"/>
      <c r="D846" s="33" t="s">
        <v>2430</v>
      </c>
      <c r="E846" s="33" t="s">
        <v>2369</v>
      </c>
      <c r="F846" s="34">
        <v>4.7245400000000002</v>
      </c>
      <c r="G846" s="34">
        <v>51.593960000000003</v>
      </c>
      <c r="H846" s="34">
        <v>0</v>
      </c>
      <c r="I846" s="33" t="s">
        <v>2409</v>
      </c>
      <c r="J846" s="34">
        <v>30131</v>
      </c>
      <c r="K846" s="34">
        <v>5</v>
      </c>
      <c r="L846" s="33" t="s">
        <v>116</v>
      </c>
      <c r="M846" s="33">
        <v>2</v>
      </c>
      <c r="N846" s="37" t="s">
        <v>2372</v>
      </c>
      <c r="O846" s="34">
        <v>973</v>
      </c>
      <c r="P846" s="33">
        <v>961</v>
      </c>
    </row>
    <row r="847" spans="1:16" s="36" customFormat="1" x14ac:dyDescent="0.35">
      <c r="A847" s="33" t="s">
        <v>2512</v>
      </c>
      <c r="B847" s="33" t="s">
        <v>2511</v>
      </c>
      <c r="C847" s="39"/>
      <c r="D847" s="33" t="s">
        <v>2430</v>
      </c>
      <c r="E847" s="33" t="s">
        <v>2369</v>
      </c>
      <c r="F847" s="34">
        <v>4.7233679999999998</v>
      </c>
      <c r="G847" s="34">
        <v>51.599104789999998</v>
      </c>
      <c r="H847" s="34">
        <v>0</v>
      </c>
      <c r="I847" s="33" t="s">
        <v>2409</v>
      </c>
      <c r="J847" s="34">
        <v>30131</v>
      </c>
      <c r="K847" s="34">
        <v>5</v>
      </c>
      <c r="L847" s="33" t="s">
        <v>116</v>
      </c>
      <c r="M847" s="33">
        <v>2</v>
      </c>
      <c r="N847" s="37" t="s">
        <v>2372</v>
      </c>
      <c r="O847" s="34">
        <v>973</v>
      </c>
      <c r="P847" s="33">
        <v>961</v>
      </c>
    </row>
    <row r="848" spans="1:16" s="36" customFormat="1" x14ac:dyDescent="0.35">
      <c r="A848" s="33" t="s">
        <v>2513</v>
      </c>
      <c r="B848" s="33" t="s">
        <v>2514</v>
      </c>
      <c r="C848" s="39"/>
      <c r="D848" s="33" t="s">
        <v>2430</v>
      </c>
      <c r="E848" s="33" t="s">
        <v>2369</v>
      </c>
      <c r="F848" s="34">
        <v>4.7431260000000002</v>
      </c>
      <c r="G848" s="34">
        <v>51.5286799</v>
      </c>
      <c r="H848" s="34">
        <v>0</v>
      </c>
      <c r="I848" s="33" t="s">
        <v>2409</v>
      </c>
      <c r="J848" s="34">
        <v>30151</v>
      </c>
      <c r="K848" s="34">
        <v>5</v>
      </c>
      <c r="L848" s="33" t="s">
        <v>116</v>
      </c>
      <c r="M848" s="33">
        <v>2</v>
      </c>
      <c r="N848" s="37" t="s">
        <v>2370</v>
      </c>
      <c r="O848" s="34">
        <v>963</v>
      </c>
      <c r="P848" s="33">
        <v>969</v>
      </c>
    </row>
    <row r="849" spans="1:16" s="36" customFormat="1" x14ac:dyDescent="0.35">
      <c r="A849" s="33" t="s">
        <v>2515</v>
      </c>
      <c r="B849" s="33" t="s">
        <v>2511</v>
      </c>
      <c r="C849" s="39"/>
      <c r="D849" s="33" t="s">
        <v>2430</v>
      </c>
      <c r="E849" s="33" t="s">
        <v>2369</v>
      </c>
      <c r="F849" s="34">
        <v>4.7245400000000002</v>
      </c>
      <c r="G849" s="34">
        <v>51.593960000000003</v>
      </c>
      <c r="H849" s="34">
        <v>0</v>
      </c>
      <c r="I849" s="33" t="s">
        <v>2409</v>
      </c>
      <c r="J849" s="34">
        <v>30221</v>
      </c>
      <c r="K849" s="34">
        <v>5</v>
      </c>
      <c r="L849" s="33" t="s">
        <v>116</v>
      </c>
      <c r="M849" s="33">
        <v>1</v>
      </c>
      <c r="N849" s="37" t="s">
        <v>2370</v>
      </c>
      <c r="O849" s="34">
        <v>960</v>
      </c>
      <c r="P849" s="33"/>
    </row>
    <row r="850" spans="1:16" s="36" customFormat="1" x14ac:dyDescent="0.35">
      <c r="A850" s="33" t="s">
        <v>2516</v>
      </c>
      <c r="B850" s="33" t="s">
        <v>2511</v>
      </c>
      <c r="C850" s="39"/>
      <c r="D850" s="33" t="s">
        <v>2430</v>
      </c>
      <c r="E850" s="33" t="s">
        <v>2369</v>
      </c>
      <c r="F850" s="34">
        <v>4.7233679999999998</v>
      </c>
      <c r="G850" s="34">
        <v>51.599104789999998</v>
      </c>
      <c r="H850" s="34">
        <v>0</v>
      </c>
      <c r="I850" s="33" t="s">
        <v>2409</v>
      </c>
      <c r="J850" s="34">
        <v>30221</v>
      </c>
      <c r="K850" s="34">
        <v>5</v>
      </c>
      <c r="L850" s="33" t="s">
        <v>116</v>
      </c>
      <c r="M850" s="33">
        <v>1</v>
      </c>
      <c r="N850" s="37" t="s">
        <v>2370</v>
      </c>
      <c r="O850" s="34">
        <v>960</v>
      </c>
      <c r="P850" s="33"/>
    </row>
    <row r="851" spans="1:16" s="36" customFormat="1" x14ac:dyDescent="0.35">
      <c r="A851" s="33" t="s">
        <v>2517</v>
      </c>
      <c r="B851" s="33" t="s">
        <v>2514</v>
      </c>
      <c r="C851" s="39"/>
      <c r="D851" s="33" t="s">
        <v>2430</v>
      </c>
      <c r="E851" s="33" t="s">
        <v>2369</v>
      </c>
      <c r="F851" s="34">
        <v>4.7431260000000002</v>
      </c>
      <c r="G851" s="34">
        <v>51.5286799</v>
      </c>
      <c r="H851" s="34">
        <v>0</v>
      </c>
      <c r="I851" s="33" t="s">
        <v>2409</v>
      </c>
      <c r="J851" s="34">
        <v>30231</v>
      </c>
      <c r="K851" s="34">
        <v>5</v>
      </c>
      <c r="L851" s="33" t="s">
        <v>116</v>
      </c>
      <c r="M851" s="33">
        <v>1</v>
      </c>
      <c r="N851" s="37" t="s">
        <v>2376</v>
      </c>
      <c r="O851" s="34">
        <v>958</v>
      </c>
      <c r="P851" s="33"/>
    </row>
    <row r="852" spans="1:16" s="36" customFormat="1" x14ac:dyDescent="0.35">
      <c r="A852" s="33" t="s">
        <v>2518</v>
      </c>
      <c r="B852" s="33" t="s">
        <v>2519</v>
      </c>
      <c r="C852" s="39"/>
      <c r="D852" s="33" t="s">
        <v>2430</v>
      </c>
      <c r="E852" s="33" t="s">
        <v>2369</v>
      </c>
      <c r="F852" s="34">
        <v>4.5422950000000002</v>
      </c>
      <c r="G852" s="34">
        <v>51.867170000000002</v>
      </c>
      <c r="H852" s="34">
        <v>0</v>
      </c>
      <c r="I852" s="33" t="s">
        <v>2409</v>
      </c>
      <c r="J852" s="34">
        <v>15061</v>
      </c>
      <c r="K852" s="34">
        <v>5</v>
      </c>
      <c r="L852" s="33" t="s">
        <v>116</v>
      </c>
      <c r="M852" s="33">
        <v>2</v>
      </c>
      <c r="N852" s="37" t="s">
        <v>2372</v>
      </c>
      <c r="O852" s="34">
        <v>960</v>
      </c>
      <c r="P852" s="33">
        <v>965</v>
      </c>
    </row>
    <row r="853" spans="1:16" s="36" customFormat="1" x14ac:dyDescent="0.35">
      <c r="A853" s="33" t="s">
        <v>2520</v>
      </c>
      <c r="B853" s="33" t="s">
        <v>2519</v>
      </c>
      <c r="C853" s="39"/>
      <c r="D853" s="33" t="s">
        <v>2430</v>
      </c>
      <c r="E853" s="33" t="s">
        <v>2369</v>
      </c>
      <c r="F853" s="34">
        <v>4.5422950000000002</v>
      </c>
      <c r="G853" s="34">
        <v>51.867170000000002</v>
      </c>
      <c r="H853" s="34">
        <v>0</v>
      </c>
      <c r="I853" s="33" t="s">
        <v>2409</v>
      </c>
      <c r="J853" s="34">
        <v>30181</v>
      </c>
      <c r="K853" s="34">
        <v>5</v>
      </c>
      <c r="L853" s="33" t="s">
        <v>116</v>
      </c>
      <c r="M853" s="33">
        <v>1</v>
      </c>
      <c r="N853" s="37" t="s">
        <v>2371</v>
      </c>
      <c r="O853" s="34">
        <v>962</v>
      </c>
      <c r="P853" s="33"/>
    </row>
    <row r="854" spans="1:16" s="36" customFormat="1" x14ac:dyDescent="0.35">
      <c r="A854" s="33" t="s">
        <v>2521</v>
      </c>
      <c r="B854" s="33" t="s">
        <v>2522</v>
      </c>
      <c r="C854" s="39"/>
      <c r="D854" s="33" t="s">
        <v>2408</v>
      </c>
      <c r="E854" s="33" t="s">
        <v>2369</v>
      </c>
      <c r="F854" s="34">
        <v>4.8995899999999999</v>
      </c>
      <c r="G854" s="34">
        <v>52.381619999999998</v>
      </c>
      <c r="H854" s="34">
        <v>115</v>
      </c>
      <c r="I854" s="33" t="s">
        <v>2409</v>
      </c>
      <c r="J854" s="34">
        <v>41431</v>
      </c>
      <c r="K854" s="34">
        <v>10</v>
      </c>
      <c r="L854" s="33" t="s">
        <v>116</v>
      </c>
      <c r="M854" s="33">
        <v>4</v>
      </c>
      <c r="N854" s="37" t="s">
        <v>2373</v>
      </c>
      <c r="O854" s="34">
        <v>959</v>
      </c>
      <c r="P854" s="33" t="s">
        <v>2393</v>
      </c>
    </row>
    <row r="855" spans="1:16" s="36" customFormat="1" x14ac:dyDescent="0.35">
      <c r="A855" s="33" t="s">
        <v>2523</v>
      </c>
      <c r="B855" s="33" t="s">
        <v>2524</v>
      </c>
      <c r="C855" s="39"/>
      <c r="D855" s="33" t="s">
        <v>2408</v>
      </c>
      <c r="E855" s="33" t="s">
        <v>2369</v>
      </c>
      <c r="F855" s="34">
        <v>4.8982999999999999</v>
      </c>
      <c r="G855" s="34">
        <v>52.379899999999999</v>
      </c>
      <c r="H855" s="34">
        <v>115</v>
      </c>
      <c r="I855" s="33" t="s">
        <v>2409</v>
      </c>
      <c r="J855" s="34">
        <v>41431</v>
      </c>
      <c r="K855" s="34">
        <v>10</v>
      </c>
      <c r="L855" s="33" t="s">
        <v>116</v>
      </c>
      <c r="M855" s="33">
        <v>4</v>
      </c>
      <c r="N855" s="37" t="s">
        <v>2373</v>
      </c>
      <c r="O855" s="34">
        <v>959</v>
      </c>
      <c r="P855" s="33" t="s">
        <v>2393</v>
      </c>
    </row>
    <row r="856" spans="1:16" s="36" customFormat="1" x14ac:dyDescent="0.35">
      <c r="A856" s="33" t="s">
        <v>2525</v>
      </c>
      <c r="B856" s="33" t="s">
        <v>2526</v>
      </c>
      <c r="C856" s="39"/>
      <c r="D856" s="33" t="s">
        <v>2408</v>
      </c>
      <c r="E856" s="33" t="s">
        <v>2369</v>
      </c>
      <c r="F856" s="34">
        <v>4.8966799999999999</v>
      </c>
      <c r="G856" s="34">
        <v>52.378480000000003</v>
      </c>
      <c r="H856" s="34">
        <v>115</v>
      </c>
      <c r="I856" s="33" t="s">
        <v>2409</v>
      </c>
      <c r="J856" s="34">
        <v>41431</v>
      </c>
      <c r="K856" s="34">
        <v>10</v>
      </c>
      <c r="L856" s="33" t="s">
        <v>116</v>
      </c>
      <c r="M856" s="33">
        <v>4</v>
      </c>
      <c r="N856" s="37" t="s">
        <v>2373</v>
      </c>
      <c r="O856" s="34">
        <v>959</v>
      </c>
      <c r="P856" s="33" t="s">
        <v>2393</v>
      </c>
    </row>
    <row r="857" spans="1:16" s="36" customFormat="1" x14ac:dyDescent="0.35">
      <c r="A857" s="33" t="s">
        <v>2527</v>
      </c>
      <c r="B857" s="33" t="s">
        <v>2528</v>
      </c>
      <c r="C857" s="39"/>
      <c r="D857" s="33" t="s">
        <v>2408</v>
      </c>
      <c r="E857" s="33" t="s">
        <v>2369</v>
      </c>
      <c r="F857" s="34">
        <v>4.9008226300000004</v>
      </c>
      <c r="G857" s="34">
        <v>52.379204960000003</v>
      </c>
      <c r="H857" s="34">
        <v>115</v>
      </c>
      <c r="I857" s="33" t="s">
        <v>2409</v>
      </c>
      <c r="J857" s="34">
        <v>41431</v>
      </c>
      <c r="K857" s="34">
        <v>2.5</v>
      </c>
      <c r="L857" s="33" t="s">
        <v>116</v>
      </c>
      <c r="M857" s="33">
        <v>4</v>
      </c>
      <c r="N857" s="37" t="s">
        <v>2373</v>
      </c>
      <c r="O857" s="34">
        <v>959</v>
      </c>
      <c r="P857" s="33" t="s">
        <v>2393</v>
      </c>
    </row>
    <row r="858" spans="1:16" s="36" customFormat="1" x14ac:dyDescent="0.35">
      <c r="A858" s="33" t="s">
        <v>2529</v>
      </c>
      <c r="B858" s="33" t="s">
        <v>2522</v>
      </c>
      <c r="C858" s="39"/>
      <c r="D858" s="33" t="s">
        <v>2408</v>
      </c>
      <c r="E858" s="33" t="s">
        <v>2369</v>
      </c>
      <c r="F858" s="34">
        <v>4.8995899999999999</v>
      </c>
      <c r="G858" s="34">
        <v>52.381619999999998</v>
      </c>
      <c r="H858" s="34">
        <v>115</v>
      </c>
      <c r="I858" s="33" t="s">
        <v>2409</v>
      </c>
      <c r="J858" s="34">
        <v>41432</v>
      </c>
      <c r="K858" s="34">
        <v>10</v>
      </c>
      <c r="L858" s="33" t="s">
        <v>116</v>
      </c>
      <c r="M858" s="33">
        <v>3</v>
      </c>
      <c r="N858" s="37" t="s">
        <v>2379</v>
      </c>
      <c r="O858" s="34">
        <v>965</v>
      </c>
      <c r="P858" s="33" t="s">
        <v>2392</v>
      </c>
    </row>
    <row r="859" spans="1:16" s="36" customFormat="1" x14ac:dyDescent="0.35">
      <c r="A859" s="33" t="s">
        <v>2530</v>
      </c>
      <c r="B859" s="33" t="s">
        <v>2524</v>
      </c>
      <c r="C859" s="39"/>
      <c r="D859" s="33" t="s">
        <v>2408</v>
      </c>
      <c r="E859" s="33" t="s">
        <v>2369</v>
      </c>
      <c r="F859" s="34">
        <v>4.8982999999999999</v>
      </c>
      <c r="G859" s="34">
        <v>52.379899999999999</v>
      </c>
      <c r="H859" s="34">
        <v>115</v>
      </c>
      <c r="I859" s="33" t="s">
        <v>2409</v>
      </c>
      <c r="J859" s="34">
        <v>41432</v>
      </c>
      <c r="K859" s="34">
        <v>10</v>
      </c>
      <c r="L859" s="33" t="s">
        <v>116</v>
      </c>
      <c r="M859" s="33">
        <v>3</v>
      </c>
      <c r="N859" s="37" t="s">
        <v>2379</v>
      </c>
      <c r="O859" s="34">
        <v>965</v>
      </c>
      <c r="P859" s="33" t="s">
        <v>2392</v>
      </c>
    </row>
    <row r="860" spans="1:16" s="36" customFormat="1" x14ac:dyDescent="0.35">
      <c r="A860" s="33" t="s">
        <v>2531</v>
      </c>
      <c r="B860" s="33" t="s">
        <v>2526</v>
      </c>
      <c r="C860" s="39"/>
      <c r="D860" s="33" t="s">
        <v>2408</v>
      </c>
      <c r="E860" s="33" t="s">
        <v>2369</v>
      </c>
      <c r="F860" s="34">
        <v>4.8966799999999999</v>
      </c>
      <c r="G860" s="34">
        <v>52.378480000000003</v>
      </c>
      <c r="H860" s="34">
        <v>115</v>
      </c>
      <c r="I860" s="33" t="s">
        <v>2409</v>
      </c>
      <c r="J860" s="34">
        <v>41432</v>
      </c>
      <c r="K860" s="34">
        <v>10</v>
      </c>
      <c r="L860" s="33" t="s">
        <v>116</v>
      </c>
      <c r="M860" s="33">
        <v>3</v>
      </c>
      <c r="N860" s="37" t="s">
        <v>2379</v>
      </c>
      <c r="O860" s="34">
        <v>965</v>
      </c>
      <c r="P860" s="33" t="s">
        <v>2392</v>
      </c>
    </row>
    <row r="861" spans="1:16" s="36" customFormat="1" x14ac:dyDescent="0.35">
      <c r="A861" s="33" t="s">
        <v>2532</v>
      </c>
      <c r="B861" s="33" t="s">
        <v>2533</v>
      </c>
      <c r="C861" s="39"/>
      <c r="D861" s="33" t="s">
        <v>2408</v>
      </c>
      <c r="E861" s="33" t="s">
        <v>2369</v>
      </c>
      <c r="F861" s="34">
        <v>5.8524000000000003</v>
      </c>
      <c r="G861" s="34">
        <v>52.524520000000003</v>
      </c>
      <c r="H861" s="34">
        <v>0</v>
      </c>
      <c r="I861" s="33" t="s">
        <v>2409</v>
      </c>
      <c r="J861" s="34">
        <v>50061</v>
      </c>
      <c r="K861" s="34">
        <v>5</v>
      </c>
      <c r="L861" s="33" t="s">
        <v>116</v>
      </c>
      <c r="M861" s="33">
        <v>2</v>
      </c>
      <c r="N861" s="37" t="s">
        <v>2373</v>
      </c>
      <c r="O861" s="34">
        <v>960</v>
      </c>
      <c r="P861" s="33">
        <v>971</v>
      </c>
    </row>
    <row r="862" spans="1:16" s="36" customFormat="1" x14ac:dyDescent="0.35">
      <c r="A862" s="33" t="s">
        <v>2534</v>
      </c>
      <c r="B862" s="33" t="s">
        <v>2535</v>
      </c>
      <c r="C862" s="39"/>
      <c r="D862" s="33" t="s">
        <v>2408</v>
      </c>
      <c r="E862" s="33" t="s">
        <v>2369</v>
      </c>
      <c r="F862" s="34">
        <v>5.8655999999999997</v>
      </c>
      <c r="G862" s="34">
        <v>52.52881</v>
      </c>
      <c r="H862" s="34">
        <v>0</v>
      </c>
      <c r="I862" s="33" t="s">
        <v>2409</v>
      </c>
      <c r="J862" s="34">
        <v>50061</v>
      </c>
      <c r="K862" s="34">
        <v>5</v>
      </c>
      <c r="L862" s="33" t="s">
        <v>116</v>
      </c>
      <c r="M862" s="33">
        <v>2</v>
      </c>
      <c r="N862" s="37" t="s">
        <v>2373</v>
      </c>
      <c r="O862" s="34">
        <v>960</v>
      </c>
      <c r="P862" s="33">
        <v>971</v>
      </c>
    </row>
    <row r="863" spans="1:16" s="36" customFormat="1" x14ac:dyDescent="0.35">
      <c r="A863" s="33" t="s">
        <v>2536</v>
      </c>
      <c r="B863" s="33" t="s">
        <v>2533</v>
      </c>
      <c r="C863" s="39"/>
      <c r="D863" s="33" t="s">
        <v>2408</v>
      </c>
      <c r="E863" s="33" t="s">
        <v>2369</v>
      </c>
      <c r="F863" s="34">
        <v>5.8524000000000003</v>
      </c>
      <c r="G863" s="34">
        <v>52.524520000000003</v>
      </c>
      <c r="H863" s="34">
        <v>0</v>
      </c>
      <c r="I863" s="33" t="s">
        <v>2409</v>
      </c>
      <c r="J863" s="34">
        <v>50071</v>
      </c>
      <c r="K863" s="34">
        <v>5</v>
      </c>
      <c r="L863" s="33" t="s">
        <v>116</v>
      </c>
      <c r="M863" s="33">
        <v>2</v>
      </c>
      <c r="N863" s="37" t="s">
        <v>2379</v>
      </c>
      <c r="O863" s="34">
        <v>962</v>
      </c>
      <c r="P863" s="33">
        <v>973</v>
      </c>
    </row>
    <row r="864" spans="1:16" s="36" customFormat="1" x14ac:dyDescent="0.35">
      <c r="A864" s="33" t="s">
        <v>2537</v>
      </c>
      <c r="B864" s="33" t="s">
        <v>2535</v>
      </c>
      <c r="C864" s="39"/>
      <c r="D864" s="33" t="s">
        <v>2408</v>
      </c>
      <c r="E864" s="33" t="s">
        <v>2369</v>
      </c>
      <c r="F864" s="34">
        <v>5.8655999999999997</v>
      </c>
      <c r="G864" s="34">
        <v>52.52881</v>
      </c>
      <c r="H864" s="34">
        <v>0</v>
      </c>
      <c r="I864" s="33" t="s">
        <v>2409</v>
      </c>
      <c r="J864" s="34">
        <v>50071</v>
      </c>
      <c r="K864" s="34">
        <v>5</v>
      </c>
      <c r="L864" s="33" t="s">
        <v>116</v>
      </c>
      <c r="M864" s="33">
        <v>2</v>
      </c>
      <c r="N864" s="37" t="s">
        <v>2379</v>
      </c>
      <c r="O864" s="34">
        <v>962</v>
      </c>
      <c r="P864" s="33">
        <v>973</v>
      </c>
    </row>
    <row r="865" spans="1:16" s="36" customFormat="1" x14ac:dyDescent="0.35">
      <c r="A865" s="33" t="s">
        <v>2538</v>
      </c>
      <c r="B865" s="33" t="s">
        <v>2539</v>
      </c>
      <c r="C865" s="39"/>
      <c r="D865" s="33" t="s">
        <v>2540</v>
      </c>
      <c r="E865" s="33" t="s">
        <v>2369</v>
      </c>
      <c r="F865" s="34">
        <v>4.9167079999999999</v>
      </c>
      <c r="G865" s="34">
        <v>52.346685999999998</v>
      </c>
      <c r="H865" s="34">
        <v>210</v>
      </c>
      <c r="I865" s="33" t="s">
        <v>2541</v>
      </c>
      <c r="J865" s="34">
        <v>10063</v>
      </c>
      <c r="K865" s="34">
        <v>17.100000000000001</v>
      </c>
      <c r="L865" s="33" t="s">
        <v>116</v>
      </c>
      <c r="M865" s="33">
        <v>1</v>
      </c>
      <c r="N865" s="37" t="s">
        <v>2379</v>
      </c>
      <c r="O865" s="34">
        <v>959</v>
      </c>
      <c r="P865" s="33"/>
    </row>
    <row r="866" spans="1:16" s="36" customFormat="1" x14ac:dyDescent="0.35">
      <c r="A866" s="33" t="s">
        <v>2542</v>
      </c>
      <c r="B866" s="33" t="s">
        <v>2543</v>
      </c>
      <c r="C866" s="39"/>
      <c r="D866" s="33" t="s">
        <v>2540</v>
      </c>
      <c r="E866" s="33" t="s">
        <v>2369</v>
      </c>
      <c r="F866" s="34">
        <v>5.044422</v>
      </c>
      <c r="G866" s="34">
        <v>52.311813999999998</v>
      </c>
      <c r="H866" s="34">
        <v>280</v>
      </c>
      <c r="I866" s="33" t="s">
        <v>2544</v>
      </c>
      <c r="J866" s="34">
        <v>11122</v>
      </c>
      <c r="K866" s="34">
        <v>18.7</v>
      </c>
      <c r="L866" s="33" t="s">
        <v>116</v>
      </c>
      <c r="M866" s="33">
        <v>1</v>
      </c>
      <c r="N866" s="37" t="s">
        <v>2371</v>
      </c>
      <c r="O866" s="34">
        <v>968</v>
      </c>
      <c r="P866" s="33"/>
    </row>
    <row r="867" spans="1:16" s="36" customFormat="1" x14ac:dyDescent="0.35">
      <c r="A867" s="33" t="s">
        <v>2545</v>
      </c>
      <c r="B867" s="33" t="s">
        <v>2546</v>
      </c>
      <c r="C867" s="39"/>
      <c r="D867" s="33" t="s">
        <v>2540</v>
      </c>
      <c r="E867" s="33" t="s">
        <v>2369</v>
      </c>
      <c r="F867" s="34">
        <v>5.2189300000000003</v>
      </c>
      <c r="G867" s="34">
        <v>52.375889000000001</v>
      </c>
      <c r="H867" s="34">
        <v>0</v>
      </c>
      <c r="I867" s="33" t="s">
        <v>2547</v>
      </c>
      <c r="J867" s="34">
        <v>11231</v>
      </c>
      <c r="K867" s="34">
        <v>5</v>
      </c>
      <c r="L867" s="33" t="s">
        <v>116</v>
      </c>
      <c r="M867" s="33">
        <v>2</v>
      </c>
      <c r="N867" s="37" t="s">
        <v>2376</v>
      </c>
      <c r="O867" s="34">
        <v>966</v>
      </c>
      <c r="P867" s="33">
        <v>964</v>
      </c>
    </row>
    <row r="868" spans="1:16" s="36" customFormat="1" x14ac:dyDescent="0.35">
      <c r="A868" s="33" t="s">
        <v>2548</v>
      </c>
      <c r="B868" s="33" t="s">
        <v>2549</v>
      </c>
      <c r="C868" s="39"/>
      <c r="D868" s="33" t="s">
        <v>2540</v>
      </c>
      <c r="E868" s="33" t="s">
        <v>2369</v>
      </c>
      <c r="F868" s="34">
        <v>4.8340379999999996</v>
      </c>
      <c r="G868" s="34">
        <v>52.357393999999999</v>
      </c>
      <c r="H868" s="34">
        <v>0</v>
      </c>
      <c r="I868" s="33" t="s">
        <v>2550</v>
      </c>
      <c r="J868" s="34">
        <v>10041</v>
      </c>
      <c r="K868" s="34">
        <v>26.2</v>
      </c>
      <c r="L868" s="33" t="s">
        <v>116</v>
      </c>
      <c r="M868" s="33">
        <v>1</v>
      </c>
      <c r="N868" s="37" t="s">
        <v>2372</v>
      </c>
      <c r="O868" s="34">
        <v>972</v>
      </c>
      <c r="P868" s="33"/>
    </row>
    <row r="869" spans="1:16" s="36" customFormat="1" x14ac:dyDescent="0.35">
      <c r="A869" s="33" t="s">
        <v>2551</v>
      </c>
      <c r="B869" s="33" t="s">
        <v>2552</v>
      </c>
      <c r="C869" s="39"/>
      <c r="D869" s="33" t="s">
        <v>2540</v>
      </c>
      <c r="E869" s="33" t="s">
        <v>2369</v>
      </c>
      <c r="F869" s="34">
        <v>4.83392</v>
      </c>
      <c r="G869" s="34">
        <v>52.357937</v>
      </c>
      <c r="H869" s="34">
        <v>290</v>
      </c>
      <c r="I869" s="33" t="s">
        <v>2553</v>
      </c>
      <c r="J869" s="34">
        <v>10261</v>
      </c>
      <c r="K869" s="34">
        <v>25.5</v>
      </c>
      <c r="L869" s="33" t="s">
        <v>116</v>
      </c>
      <c r="M869" s="33">
        <v>2</v>
      </c>
      <c r="N869" s="37" t="s">
        <v>2373</v>
      </c>
      <c r="O869" s="34">
        <v>966</v>
      </c>
      <c r="P869" s="33">
        <v>959</v>
      </c>
    </row>
    <row r="870" spans="1:16" s="36" customFormat="1" x14ac:dyDescent="0.35">
      <c r="A870" s="33" t="s">
        <v>2554</v>
      </c>
      <c r="B870" s="33" t="s">
        <v>2555</v>
      </c>
      <c r="C870" s="39"/>
      <c r="D870" s="33" t="s">
        <v>2430</v>
      </c>
      <c r="E870" s="33" t="s">
        <v>2369</v>
      </c>
      <c r="F870" s="34">
        <v>5.984</v>
      </c>
      <c r="G870" s="34">
        <v>51.910800000000002</v>
      </c>
      <c r="H870" s="34">
        <v>0</v>
      </c>
      <c r="I870" s="33" t="s">
        <v>2409</v>
      </c>
      <c r="J870" s="34">
        <v>20031</v>
      </c>
      <c r="K870" s="34">
        <v>5</v>
      </c>
      <c r="L870" s="33" t="s">
        <v>116</v>
      </c>
      <c r="M870" s="33">
        <v>1</v>
      </c>
      <c r="N870" s="37" t="s">
        <v>2379</v>
      </c>
      <c r="O870" s="34">
        <v>964</v>
      </c>
      <c r="P870" s="33"/>
    </row>
    <row r="871" spans="1:16" s="36" customFormat="1" x14ac:dyDescent="0.35">
      <c r="A871" s="33" t="s">
        <v>2556</v>
      </c>
      <c r="B871" s="33" t="s">
        <v>2555</v>
      </c>
      <c r="C871" s="39"/>
      <c r="D871" s="33" t="s">
        <v>2430</v>
      </c>
      <c r="E871" s="33" t="s">
        <v>2369</v>
      </c>
      <c r="F871" s="34">
        <v>5.9909999999999997</v>
      </c>
      <c r="G871" s="34">
        <v>51.9133</v>
      </c>
      <c r="H871" s="34">
        <v>0</v>
      </c>
      <c r="I871" s="33" t="s">
        <v>2409</v>
      </c>
      <c r="J871" s="34">
        <v>20031</v>
      </c>
      <c r="K871" s="34">
        <v>5</v>
      </c>
      <c r="L871" s="33" t="s">
        <v>116</v>
      </c>
      <c r="M871" s="33">
        <v>1</v>
      </c>
      <c r="N871" s="37" t="s">
        <v>2379</v>
      </c>
      <c r="O871" s="34">
        <v>964</v>
      </c>
      <c r="P871" s="33"/>
    </row>
    <row r="872" spans="1:16" s="36" customFormat="1" x14ac:dyDescent="0.35">
      <c r="A872" s="33" t="s">
        <v>2557</v>
      </c>
      <c r="B872" s="33" t="s">
        <v>2555</v>
      </c>
      <c r="C872" s="39"/>
      <c r="D872" s="33" t="s">
        <v>2430</v>
      </c>
      <c r="E872" s="33" t="s">
        <v>2369</v>
      </c>
      <c r="F872" s="34">
        <v>5.9739000000000004</v>
      </c>
      <c r="G872" s="34">
        <v>51.907899999999998</v>
      </c>
      <c r="H872" s="34">
        <v>0</v>
      </c>
      <c r="I872" s="33" t="s">
        <v>2409</v>
      </c>
      <c r="J872" s="34">
        <v>20031</v>
      </c>
      <c r="K872" s="34">
        <v>5</v>
      </c>
      <c r="L872" s="33" t="s">
        <v>116</v>
      </c>
      <c r="M872" s="33">
        <v>1</v>
      </c>
      <c r="N872" s="37" t="s">
        <v>2379</v>
      </c>
      <c r="O872" s="34">
        <v>964</v>
      </c>
      <c r="P872" s="33"/>
    </row>
    <row r="873" spans="1:16" s="36" customFormat="1" x14ac:dyDescent="0.35">
      <c r="A873" s="33" t="s">
        <v>2558</v>
      </c>
      <c r="B873" s="33" t="s">
        <v>2555</v>
      </c>
      <c r="C873" s="39"/>
      <c r="D873" s="33" t="s">
        <v>2427</v>
      </c>
      <c r="E873" s="33" t="s">
        <v>2369</v>
      </c>
      <c r="F873" s="34">
        <v>5.9969000000000001</v>
      </c>
      <c r="G873" s="34">
        <v>51.916800000000002</v>
      </c>
      <c r="H873" s="34">
        <v>0</v>
      </c>
      <c r="I873" s="33" t="s">
        <v>2559</v>
      </c>
      <c r="J873" s="34">
        <v>20031</v>
      </c>
      <c r="K873" s="34">
        <v>5</v>
      </c>
      <c r="L873" s="33" t="s">
        <v>116</v>
      </c>
      <c r="M873" s="33">
        <v>1</v>
      </c>
      <c r="N873" s="37" t="s">
        <v>2379</v>
      </c>
      <c r="O873" s="34">
        <v>964</v>
      </c>
      <c r="P873" s="33"/>
    </row>
    <row r="874" spans="1:16" s="36" customFormat="1" x14ac:dyDescent="0.35">
      <c r="A874" s="33" t="s">
        <v>2348</v>
      </c>
      <c r="B874" s="33" t="s">
        <v>2349</v>
      </c>
      <c r="C874" s="39"/>
      <c r="D874" s="33" t="s">
        <v>2427</v>
      </c>
      <c r="E874" s="33" t="s">
        <v>2369</v>
      </c>
      <c r="F874" s="34">
        <v>5.8958836400000001</v>
      </c>
      <c r="G874" s="34">
        <v>50.867640260000002</v>
      </c>
      <c r="H874" s="34">
        <v>50</v>
      </c>
      <c r="I874" s="33" t="s">
        <v>2560</v>
      </c>
      <c r="J874" s="34">
        <v>12821</v>
      </c>
      <c r="K874" s="34">
        <v>23</v>
      </c>
      <c r="L874" s="33" t="s">
        <v>116</v>
      </c>
      <c r="M874" s="33">
        <v>2</v>
      </c>
      <c r="N874" s="37" t="s">
        <v>2372</v>
      </c>
      <c r="O874" s="34">
        <v>955</v>
      </c>
      <c r="P874" s="33">
        <v>958</v>
      </c>
    </row>
    <row r="875" spans="1:16" s="36" customFormat="1" x14ac:dyDescent="0.35">
      <c r="A875" s="33" t="s">
        <v>2561</v>
      </c>
      <c r="B875" s="33" t="s">
        <v>2562</v>
      </c>
      <c r="C875" s="39"/>
      <c r="D875" s="33" t="s">
        <v>2563</v>
      </c>
      <c r="E875" s="33" t="s">
        <v>2369</v>
      </c>
      <c r="F875" s="34">
        <v>4.7799339999999999</v>
      </c>
      <c r="G875" s="34">
        <v>51.595571</v>
      </c>
      <c r="H875" s="34">
        <v>0</v>
      </c>
      <c r="I875" s="33" t="s">
        <v>2564</v>
      </c>
      <c r="J875" s="34">
        <v>13521</v>
      </c>
      <c r="K875" s="34">
        <v>5</v>
      </c>
      <c r="L875" s="33" t="s">
        <v>116</v>
      </c>
      <c r="M875" s="33">
        <v>2</v>
      </c>
      <c r="N875" s="37" t="s">
        <v>2373</v>
      </c>
      <c r="O875" s="34">
        <v>971</v>
      </c>
      <c r="P875" s="33">
        <v>969</v>
      </c>
    </row>
    <row r="876" spans="1:16" s="36" customFormat="1" x14ac:dyDescent="0.35">
      <c r="A876" s="33" t="s">
        <v>2350</v>
      </c>
      <c r="B876" s="33" t="s">
        <v>2351</v>
      </c>
      <c r="C876" s="39"/>
      <c r="D876" s="33" t="s">
        <v>2430</v>
      </c>
      <c r="E876" s="33" t="s">
        <v>2369</v>
      </c>
      <c r="F876" s="34">
        <v>4.4515470800000001</v>
      </c>
      <c r="G876" s="34">
        <v>51.940052659999999</v>
      </c>
      <c r="H876" s="34">
        <v>190</v>
      </c>
      <c r="I876" s="33" t="s">
        <v>2409</v>
      </c>
      <c r="J876" s="34">
        <v>30071</v>
      </c>
      <c r="K876" s="34">
        <v>19</v>
      </c>
      <c r="L876" s="33" t="s">
        <v>116</v>
      </c>
      <c r="M876" s="33">
        <v>3</v>
      </c>
      <c r="N876" s="37" t="s">
        <v>2379</v>
      </c>
      <c r="O876" s="34">
        <v>968</v>
      </c>
      <c r="P876" s="33" t="s">
        <v>2399</v>
      </c>
    </row>
    <row r="877" spans="1:16" s="36" customFormat="1" x14ac:dyDescent="0.35">
      <c r="A877" s="33" t="s">
        <v>2565</v>
      </c>
      <c r="B877" s="33" t="s">
        <v>2566</v>
      </c>
      <c r="C877" s="39"/>
      <c r="D877" s="33" t="s">
        <v>2427</v>
      </c>
      <c r="E877" s="33" t="s">
        <v>2369</v>
      </c>
      <c r="F877" s="34">
        <v>4.5775199999999998</v>
      </c>
      <c r="G877" s="34">
        <v>51.956014000000003</v>
      </c>
      <c r="H877" s="34">
        <v>0</v>
      </c>
      <c r="I877" s="33" t="s">
        <v>2567</v>
      </c>
      <c r="J877" s="34">
        <v>15322</v>
      </c>
      <c r="K877" s="34">
        <v>5</v>
      </c>
      <c r="L877" s="33" t="s">
        <v>116</v>
      </c>
      <c r="M877" s="33">
        <v>1</v>
      </c>
      <c r="N877" s="37" t="s">
        <v>2371</v>
      </c>
      <c r="O877" s="34">
        <v>962</v>
      </c>
      <c r="P877" s="33"/>
    </row>
    <row r="878" spans="1:16" s="36" customFormat="1" x14ac:dyDescent="0.35">
      <c r="A878" s="33" t="s">
        <v>2352</v>
      </c>
      <c r="B878" s="33" t="s">
        <v>2353</v>
      </c>
      <c r="C878" s="39"/>
      <c r="D878" s="33" t="s">
        <v>2408</v>
      </c>
      <c r="E878" s="33" t="s">
        <v>2369</v>
      </c>
      <c r="F878" s="34">
        <v>5.8828670000000001</v>
      </c>
      <c r="G878" s="34">
        <v>51.986806999999999</v>
      </c>
      <c r="H878" s="34">
        <v>90</v>
      </c>
      <c r="I878" s="33" t="s">
        <v>2568</v>
      </c>
      <c r="J878" s="34">
        <v>19481</v>
      </c>
      <c r="K878" s="34">
        <v>5</v>
      </c>
      <c r="L878" s="33" t="s">
        <v>116</v>
      </c>
      <c r="M878" s="33">
        <v>2</v>
      </c>
      <c r="N878" s="37" t="s">
        <v>2370</v>
      </c>
      <c r="O878" s="34">
        <v>973</v>
      </c>
      <c r="P878" s="33">
        <v>958</v>
      </c>
    </row>
    <row r="879" spans="1:16" s="36" customFormat="1" ht="29" x14ac:dyDescent="0.35">
      <c r="A879" s="40" t="s">
        <v>2569</v>
      </c>
      <c r="B879" s="38" t="s">
        <v>2519</v>
      </c>
      <c r="C879" s="41"/>
      <c r="D879" s="41" t="s">
        <v>2570</v>
      </c>
      <c r="E879" s="38" t="s">
        <v>2369</v>
      </c>
      <c r="F879" s="42">
        <v>4.5422950000000002</v>
      </c>
      <c r="G879" s="42">
        <v>51.867170000000002</v>
      </c>
      <c r="H879" s="42">
        <v>0</v>
      </c>
      <c r="I879" s="43">
        <v>312</v>
      </c>
      <c r="J879" s="44" t="s">
        <v>2571</v>
      </c>
      <c r="K879" s="41">
        <v>9</v>
      </c>
      <c r="L879" s="41"/>
      <c r="M879" s="41">
        <v>3</v>
      </c>
      <c r="N879" s="37" t="s">
        <v>2572</v>
      </c>
      <c r="O879" s="34" t="s">
        <v>2573</v>
      </c>
      <c r="P879" s="45">
        <v>965</v>
      </c>
    </row>
    <row r="880" spans="1:16" s="36" customFormat="1" x14ac:dyDescent="0.35">
      <c r="A880" s="36" t="s">
        <v>2354</v>
      </c>
      <c r="B880" s="36" t="s">
        <v>2355</v>
      </c>
      <c r="D880" s="36" t="s">
        <v>2563</v>
      </c>
      <c r="E880" s="36" t="s">
        <v>2369</v>
      </c>
      <c r="F880" s="36">
        <v>5.3588740000000001</v>
      </c>
      <c r="G880" s="36">
        <v>52.153872999999997</v>
      </c>
      <c r="H880" s="36">
        <v>0</v>
      </c>
      <c r="I880" s="36">
        <v>88</v>
      </c>
      <c r="J880" s="36">
        <v>11172</v>
      </c>
      <c r="K880" s="36">
        <v>5</v>
      </c>
      <c r="M880" s="36">
        <v>2</v>
      </c>
      <c r="N880" s="46" t="s">
        <v>2376</v>
      </c>
      <c r="O880" s="36">
        <v>972</v>
      </c>
      <c r="P880" s="36">
        <v>968</v>
      </c>
    </row>
    <row r="881" spans="14:14" x14ac:dyDescent="0.35">
      <c r="N881" s="47"/>
    </row>
    <row r="882" spans="14:14" x14ac:dyDescent="0.35">
      <c r="N882" s="47"/>
    </row>
    <row r="883" spans="14:14" x14ac:dyDescent="0.35">
      <c r="N883" s="47"/>
    </row>
    <row r="884" spans="14:14" x14ac:dyDescent="0.35">
      <c r="N884" s="47"/>
    </row>
    <row r="885" spans="14:14" x14ac:dyDescent="0.35">
      <c r="N885" s="47"/>
    </row>
    <row r="886" spans="14:14" x14ac:dyDescent="0.35">
      <c r="N886" s="47"/>
    </row>
    <row r="887" spans="14:14" x14ac:dyDescent="0.35">
      <c r="N887" s="47"/>
    </row>
    <row r="888" spans="14:14" x14ac:dyDescent="0.35">
      <c r="N888" s="47"/>
    </row>
    <row r="889" spans="14:14" x14ac:dyDescent="0.35">
      <c r="N889" s="47"/>
    </row>
    <row r="890" spans="14:14" x14ac:dyDescent="0.35">
      <c r="N890" s="47"/>
    </row>
    <row r="891" spans="14:14" x14ac:dyDescent="0.35">
      <c r="N891" s="47"/>
    </row>
    <row r="892" spans="14:14" x14ac:dyDescent="0.35">
      <c r="N892" s="47"/>
    </row>
    <row r="893" spans="14:14" x14ac:dyDescent="0.35">
      <c r="N893" s="47"/>
    </row>
    <row r="894" spans="14:14" x14ac:dyDescent="0.35">
      <c r="N894" s="47"/>
    </row>
    <row r="895" spans="14:14" x14ac:dyDescent="0.35">
      <c r="N895" s="47"/>
    </row>
    <row r="896" spans="14:14" x14ac:dyDescent="0.35">
      <c r="N896" s="47"/>
    </row>
    <row r="897" spans="14:14" x14ac:dyDescent="0.35">
      <c r="N897" s="47"/>
    </row>
    <row r="898" spans="14:14" x14ac:dyDescent="0.35">
      <c r="N898" s="47"/>
    </row>
    <row r="899" spans="14:14" x14ac:dyDescent="0.35">
      <c r="N899" s="47"/>
    </row>
    <row r="900" spans="14:14" x14ac:dyDescent="0.35">
      <c r="N900" s="47"/>
    </row>
    <row r="901" spans="14:14" x14ac:dyDescent="0.35">
      <c r="N901" s="47"/>
    </row>
    <row r="902" spans="14:14" x14ac:dyDescent="0.35">
      <c r="N902" s="47"/>
    </row>
    <row r="903" spans="14:14" x14ac:dyDescent="0.35">
      <c r="N903" s="47"/>
    </row>
    <row r="904" spans="14:14" x14ac:dyDescent="0.35">
      <c r="N904" s="47"/>
    </row>
    <row r="905" spans="14:14" x14ac:dyDescent="0.35">
      <c r="N905" s="47"/>
    </row>
    <row r="906" spans="14:14" x14ac:dyDescent="0.35">
      <c r="N906" s="47"/>
    </row>
    <row r="907" spans="14:14" x14ac:dyDescent="0.35">
      <c r="N907" s="47"/>
    </row>
    <row r="908" spans="14:14" x14ac:dyDescent="0.35">
      <c r="N908" s="47"/>
    </row>
    <row r="909" spans="14:14" x14ac:dyDescent="0.35">
      <c r="N909" s="47"/>
    </row>
    <row r="910" spans="14:14" x14ac:dyDescent="0.35">
      <c r="N910" s="47"/>
    </row>
    <row r="911" spans="14:14" x14ac:dyDescent="0.35">
      <c r="N911" s="47"/>
    </row>
    <row r="912" spans="14:14" x14ac:dyDescent="0.35">
      <c r="N912" s="47"/>
    </row>
    <row r="913" spans="14:14" x14ac:dyDescent="0.35">
      <c r="N913" s="47"/>
    </row>
    <row r="914" spans="14:14" x14ac:dyDescent="0.35">
      <c r="N914" s="47"/>
    </row>
    <row r="915" spans="14:14" x14ac:dyDescent="0.35">
      <c r="N915" s="47"/>
    </row>
    <row r="916" spans="14:14" x14ac:dyDescent="0.35">
      <c r="N916" s="47"/>
    </row>
    <row r="917" spans="14:14" x14ac:dyDescent="0.35">
      <c r="N917" s="47"/>
    </row>
    <row r="918" spans="14:14" x14ac:dyDescent="0.35">
      <c r="N918" s="47"/>
    </row>
    <row r="919" spans="14:14" x14ac:dyDescent="0.35">
      <c r="N919" s="47"/>
    </row>
    <row r="920" spans="14:14" x14ac:dyDescent="0.35">
      <c r="N920" s="47"/>
    </row>
    <row r="921" spans="14:14" x14ac:dyDescent="0.35">
      <c r="N921" s="47"/>
    </row>
    <row r="922" spans="14:14" x14ac:dyDescent="0.35">
      <c r="N922" s="47"/>
    </row>
    <row r="923" spans="14:14" x14ac:dyDescent="0.35">
      <c r="N923" s="47"/>
    </row>
    <row r="924" spans="14:14" x14ac:dyDescent="0.35">
      <c r="N924" s="47"/>
    </row>
    <row r="925" spans="14:14" x14ac:dyDescent="0.35">
      <c r="N925" s="47"/>
    </row>
    <row r="926" spans="14:14" x14ac:dyDescent="0.35">
      <c r="N926" s="47"/>
    </row>
    <row r="927" spans="14:14" x14ac:dyDescent="0.35">
      <c r="N927" s="47"/>
    </row>
    <row r="928" spans="14:14" x14ac:dyDescent="0.35">
      <c r="N928" s="47"/>
    </row>
    <row r="929" spans="14:14" x14ac:dyDescent="0.35">
      <c r="N929" s="47"/>
    </row>
    <row r="930" spans="14:14" x14ac:dyDescent="0.35">
      <c r="N930" s="47"/>
    </row>
    <row r="931" spans="14:14" x14ac:dyDescent="0.35">
      <c r="N931" s="47"/>
    </row>
    <row r="932" spans="14:14" x14ac:dyDescent="0.35">
      <c r="N932" s="47"/>
    </row>
    <row r="933" spans="14:14" x14ac:dyDescent="0.35">
      <c r="N933" s="47"/>
    </row>
    <row r="934" spans="14:14" x14ac:dyDescent="0.35">
      <c r="N934" s="47"/>
    </row>
    <row r="935" spans="14:14" x14ac:dyDescent="0.35">
      <c r="N935" s="47"/>
    </row>
    <row r="936" spans="14:14" x14ac:dyDescent="0.35">
      <c r="N936" s="47"/>
    </row>
    <row r="937" spans="14:14" x14ac:dyDescent="0.35">
      <c r="N937" s="47"/>
    </row>
    <row r="938" spans="14:14" x14ac:dyDescent="0.35">
      <c r="N938" s="47"/>
    </row>
    <row r="939" spans="14:14" x14ac:dyDescent="0.35">
      <c r="N939" s="47"/>
    </row>
    <row r="940" spans="14:14" x14ac:dyDescent="0.35">
      <c r="N940" s="47"/>
    </row>
    <row r="941" spans="14:14" x14ac:dyDescent="0.35">
      <c r="N941" s="47"/>
    </row>
    <row r="942" spans="14:14" x14ac:dyDescent="0.35">
      <c r="N942" s="47"/>
    </row>
    <row r="943" spans="14:14" x14ac:dyDescent="0.35">
      <c r="N943" s="47"/>
    </row>
    <row r="944" spans="14:14" x14ac:dyDescent="0.35">
      <c r="N944" s="47"/>
    </row>
    <row r="945" spans="14:14" x14ac:dyDescent="0.35">
      <c r="N945" s="47"/>
    </row>
    <row r="946" spans="14:14" x14ac:dyDescent="0.35">
      <c r="N946" s="47"/>
    </row>
    <row r="947" spans="14:14" x14ac:dyDescent="0.35">
      <c r="N947" s="47"/>
    </row>
    <row r="948" spans="14:14" x14ac:dyDescent="0.35">
      <c r="N948" s="47"/>
    </row>
    <row r="949" spans="14:14" x14ac:dyDescent="0.35">
      <c r="N949" s="47"/>
    </row>
    <row r="950" spans="14:14" x14ac:dyDescent="0.35">
      <c r="N950" s="47"/>
    </row>
    <row r="951" spans="14:14" x14ac:dyDescent="0.35">
      <c r="N951" s="4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0D03763479B646874F05AC7B395F45" ma:contentTypeVersion="13" ma:contentTypeDescription="Een nieuw document maken." ma:contentTypeScope="" ma:versionID="de2e3b9efe8531396ca681213337bb2e">
  <xsd:schema xmlns:xsd="http://www.w3.org/2001/XMLSchema" xmlns:xs="http://www.w3.org/2001/XMLSchema" xmlns:p="http://schemas.microsoft.com/office/2006/metadata/properties" xmlns:ns2="feef5865-a982-42aa-8640-9d4286765ef6" xmlns:ns3="d6537e65-e78a-42e9-b258-7a2589241414" xmlns:ns4="4dfb8008-cad5-465d-9132-ff4d5a8b58d2" targetNamespace="http://schemas.microsoft.com/office/2006/metadata/properties" ma:root="true" ma:fieldsID="7b806e29d7f19b1fa91803eb334acd54" ns2:_="" ns3:_="" ns4:_="">
    <xsd:import namespace="feef5865-a982-42aa-8640-9d4286765ef6"/>
    <xsd:import namespace="d6537e65-e78a-42e9-b258-7a2589241414"/>
    <xsd:import namespace="4dfb8008-cad5-465d-9132-ff4d5a8b58d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37e65-e78a-42e9-b258-7a258924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b8008-cad5-465d-9132-ff4d5a8b5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x m l n s = " h t t p : / / s c h e m a s . m i c r o s o f t . c o m / D a t a M a s h u p " > A A A A A B c D A A B Q S w M E F A A C A A g A N L K d U D I g D L e n A A A A + Q A A A B I A H A B D b 2 5 m a W c v U G F j a 2 F n Z S 5 4 b W w g o h g A K K A U A A A A A A A A A A A A A A A A A A A A A A A A A A A A h Y / R C o I w G I V f R X b v N i d G y O + 8 6 F Y j C K L b M Z e O d I a b z X f r o k f q F R L K 6 q 7 L c / g O f O d x u 0 M + d W 1 w V Y P V v c l Q h C k K l J F 9 p U 2 d o d G d w j X K O e y E P I t a B T N s b D p Z n a H G u U t K i P c e + x j 3 Q 0 0 Y p R E 5 l s V e N q o T o T b W C S M V + q y q / y v E 4 f C S 4 Q w n K 5 x Q F u M o o g z I 0 k O p z Z d h s z K m Q H 5 K 2 I y t G w f F T R t u C y B L B P K + w Z 9 Q S w M E F A A C A A g A N L K d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S y n V A o i k e 4 D g A A A B E A A A A T A B w A R m 9 y b X V s Y X M v U 2 V j d G l v b j E u b S C i G A A o o B Q A A A A A A A A A A A A A A A A A A A A A A A A A A A A r T k 0 u y c z P U w i G 0 I b W A F B L A Q I t A B Q A A g A I A D S y n V A y I A y 3 p w A A A P k A A A A S A A A A A A A A A A A A A A A A A A A A A A B D b 2 5 m a W c v U G F j a 2 F n Z S 5 4 b W x Q S w E C L Q A U A A I A C A A 0 s p 1 Q D 8 r p q 6 Q A A A D p A A A A E w A A A A A A A A A A A A A A A A D z A A A A W 0 N v b n R l b n R f V H l w Z X N d L n h t b F B L A Q I t A B Q A A g A I A D S y n V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P G u Q k b q a m T 7 V c e o + E Y V u a A A A A A A I A A A A A A A N m A A D A A A A A E A A A A C 7 a P 7 z h W X 0 L m O s T f B 2 x 6 C M A A A A A B I A A A K A A A A A Q A A A A d M k N N W S f t Y A 9 h k i / Z n E P u F A A A A B 9 I n D 2 D I w X H Z G 2 u n 7 C c X 8 C n c a R O s l G 1 j W h W Y Y y 0 7 F S / D t 7 3 T J H z N U h K i U 4 g P W C h b S O n V N N 9 u 1 f J U M + g M z W X d 9 s i a g 9 x H l X B R y W 5 y Y L U Z z A q B Q A A A B 0 f O B W 3 8 u 0 Q 0 B c x h Q X x i Y k v F 1 g o A = = < / D a t a M a s h u p > 
</file>

<file path=customXml/itemProps1.xml><?xml version="1.0" encoding="utf-8"?>
<ds:datastoreItem xmlns:ds="http://schemas.openxmlformats.org/officeDocument/2006/customXml" ds:itemID="{22619B49-F56C-4A81-B545-A93A9864C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FA14C0-F76A-4F80-A829-8E25412738A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06A1082-4C25-4913-A36D-5E926297FBB6}">
  <ds:schemaRefs>
    <ds:schemaRef ds:uri="http://purl.org/dc/dcmitype/"/>
    <ds:schemaRef ds:uri="http://purl.org/dc/elements/1.1/"/>
    <ds:schemaRef ds:uri="http://schemas.microsoft.com/office/2006/metadata/properties"/>
    <ds:schemaRef ds:uri="4dfb8008-cad5-465d-9132-ff4d5a8b58d2"/>
    <ds:schemaRef ds:uri="feef5865-a982-42aa-8640-9d4286765ef6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d6537e65-e78a-42e9-b258-7a2589241414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AE45FA2-A9F5-4BF8-BA95-FBE847512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d6537e65-e78a-42e9-b258-7a2589241414"/>
    <ds:schemaRef ds:uri="4dfb8008-cad5-465d-9132-ff4d5a8b5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5E732BC-D73D-483A-8D90-8683356E84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Landlords bestaand GSM-R</vt:lpstr>
      <vt:lpstr>Grafisch overzicht opstelpunten</vt:lpstr>
      <vt:lpstr>m5 v10.2</vt:lpstr>
      <vt:lpstr>M5Status v11.1_20200309</vt:lpstr>
      <vt:lpstr>Mobirail BTS opstelpunten</vt:lpstr>
      <vt:lpstr>M5Status v11.1_20200309 (2)</vt:lpstr>
      <vt:lpstr>landlords</vt:lpstr>
      <vt:lpstr>Query</vt:lpstr>
      <vt:lpstr>sites</vt:lpstr>
      <vt:lpstr>sitesNAW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Nooijen</dc:creator>
  <cp:keywords/>
  <dc:description/>
  <cp:lastModifiedBy>Bijleveld, AF (Aarnoud)</cp:lastModifiedBy>
  <cp:revision/>
  <dcterms:created xsi:type="dcterms:W3CDTF">2018-12-03T11:04:39Z</dcterms:created>
  <dcterms:modified xsi:type="dcterms:W3CDTF">2020-09-30T15:23:39Z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0x010100A50D03763479B646874F05AC7B395F45</vt:lpwstr>
  </property>
  <property fmtid="{D5CDD505-2E9C-101B-9397-08002B2CF9AE}" pid="3" name="_dlc_DocIdItemGuid">
    <vt:lpwstr>870fcfe3-276d-41c2-9797-8af608608a6d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iteId">
    <vt:lpwstr>a398fcff-8d2b-4930-a7f7-e1c99a108d77</vt:lpwstr>
  </property>
  <property fmtid="{D5CDD505-2E9C-101B-9397-08002B2CF9AE}" pid="6" name="MSIP_Label_24e57bac-d225-40fb-8a9e-62b5be587a96_ActionId">
    <vt:lpwstr>ddb8f14e-1ecf-48c4-8db4-8f224c2c9535</vt:lpwstr>
  </property>
  <property fmtid="{D5CDD505-2E9C-101B-9397-08002B2CF9AE}" pid="7" name="MSIP_Label_24e57bac-d225-40fb-8a9e-62b5be587a96_Method">
    <vt:lpwstr>Privileged</vt:lpwstr>
  </property>
  <property fmtid="{D5CDD505-2E9C-101B-9397-08002B2CF9AE}" pid="8" name="MSIP_Label_24e57bac-d225-40fb-8a9e-62b5be587a96_SetDate">
    <vt:lpwstr>2020-08-24T07:12:15Z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ContentBits">
    <vt:lpwstr>0</vt:lpwstr>
  </property>
</Properties>
</file>