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0000\"/>
    </mc:Choice>
  </mc:AlternateContent>
  <xr:revisionPtr revIDLastSave="0" documentId="13_ncr:1_{E035A617-7F2C-4E13-B322-9C87F7AC72B4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Basisgegevens" sheetId="3" r:id="rId1"/>
    <sheet name="Huidig verbruik" sheetId="143" r:id="rId2"/>
    <sheet name="Te verwachten mutaties" sheetId="141" state="hidden" r:id="rId3"/>
    <sheet name="Informatie gebruikers" sheetId="144" r:id="rId4"/>
    <sheet name="Prijzenblad" sheetId="145" r:id="rId5"/>
    <sheet name="Invulblad Wasserij en inloop" sheetId="142" state="hidden" r:id="rId6"/>
    <sheet name="1" sheetId="5" state="hidden" r:id="rId7"/>
    <sheet name="2" sheetId="80" state="hidden" r:id="rId8"/>
    <sheet name="3" sheetId="82" state="hidden" r:id="rId9"/>
    <sheet name="4" sheetId="84" state="hidden" r:id="rId10"/>
    <sheet name="5" sheetId="86" state="hidden" r:id="rId11"/>
    <sheet name="6" sheetId="88" state="hidden" r:id="rId12"/>
    <sheet name="7" sheetId="90" state="hidden" r:id="rId13"/>
    <sheet name="8" sheetId="92" state="hidden" r:id="rId14"/>
    <sheet name="9" sheetId="94" state="hidden" r:id="rId15"/>
    <sheet name="10" sheetId="96" state="hidden" r:id="rId16"/>
    <sheet name="11" sheetId="98" state="hidden" r:id="rId17"/>
    <sheet name="12" sheetId="100" state="hidden" r:id="rId18"/>
    <sheet name="13" sheetId="102" state="hidden" r:id="rId19"/>
    <sheet name="14" sheetId="104" state="hidden" r:id="rId20"/>
    <sheet name="15" sheetId="106" state="hidden" r:id="rId21"/>
    <sheet name="16" sheetId="108" state="hidden" r:id="rId22"/>
    <sheet name="17" sheetId="110" state="hidden" r:id="rId23"/>
    <sheet name="18" sheetId="112" state="hidden" r:id="rId24"/>
    <sheet name="19" sheetId="121" state="hidden" r:id="rId25"/>
    <sheet name="20" sheetId="122" state="hidden" r:id="rId26"/>
    <sheet name="21" sheetId="123" state="hidden" r:id="rId27"/>
    <sheet name="22" sheetId="124" state="hidden" r:id="rId28"/>
    <sheet name="23" sheetId="125" state="hidden" r:id="rId29"/>
    <sheet name="24" sheetId="126" state="hidden" r:id="rId30"/>
    <sheet name="25" sheetId="127" state="hidden" r:id="rId31"/>
    <sheet name="26" sheetId="128" state="hidden" r:id="rId32"/>
    <sheet name="27" sheetId="129" state="hidden" r:id="rId33"/>
    <sheet name="28" sheetId="130" state="hidden" r:id="rId34"/>
    <sheet name="29" sheetId="131" state="hidden" r:id="rId35"/>
    <sheet name="30" sheetId="132" state="hidden" r:id="rId36"/>
    <sheet name="31" sheetId="133" state="hidden" r:id="rId37"/>
    <sheet name="32" sheetId="134" state="hidden" r:id="rId38"/>
    <sheet name="33" sheetId="135" state="hidden" r:id="rId39"/>
    <sheet name="34" sheetId="136" state="hidden" r:id="rId40"/>
    <sheet name="35" sheetId="138" state="hidden" r:id="rId41"/>
    <sheet name="36" sheetId="139" state="hidden" r:id="rId42"/>
    <sheet name="37" sheetId="140" state="hidden" r:id="rId43"/>
    <sheet name="Wijzigingenblad" sheetId="76" state="hidden" r:id="rId44"/>
    <sheet name="Supplement" sheetId="75" state="hidden" r:id="rId45"/>
  </sheets>
  <externalReferences>
    <externalReference r:id="rId46"/>
    <externalReference r:id="rId47"/>
  </externalReferences>
  <definedNames>
    <definedName name="_xlnm._FilterDatabase" localSheetId="6" hidden="1">'1'!$A$3:$Q$184</definedName>
    <definedName name="_xlnm.Print_Area" localSheetId="6">'1'!$A$1:$K$527</definedName>
    <definedName name="_xlnm.Print_Area" localSheetId="0">Basisgegevens!$A$1:$B$37</definedName>
    <definedName name="_xlnm.Print_Area" localSheetId="3">'Informatie gebruikers'!$A$1:$AJ$40</definedName>
    <definedName name="_xlnm.Print_Area" localSheetId="4">Prijzenblad!$A$1:$F$56</definedName>
    <definedName name="_xlnm.Print_Area" localSheetId="44">Supplement!$A$1:$D$45</definedName>
    <definedName name="bestekcontract" localSheetId="41">#REF!</definedName>
    <definedName name="bestekcontract" localSheetId="42">#REF!</definedName>
    <definedName name="bestekcontract" localSheetId="3">#REF!</definedName>
    <definedName name="bestekcontract" localSheetId="5">#REF!</definedName>
    <definedName name="bestekcontract" localSheetId="4">#REF!</definedName>
    <definedName name="bestekcontract">#REF!</definedName>
    <definedName name="besteknr" localSheetId="41">#REF!</definedName>
    <definedName name="besteknr" localSheetId="42">#REF!</definedName>
    <definedName name="besteknr" localSheetId="3">#REF!</definedName>
    <definedName name="besteknr" localSheetId="5">#REF!</definedName>
    <definedName name="besteknr" localSheetId="4">#REF!</definedName>
    <definedName name="besteknr">#REF!</definedName>
    <definedName name="directtoezicht" localSheetId="41">#REF!</definedName>
    <definedName name="directtoezicht" localSheetId="42">#REF!</definedName>
    <definedName name="directtoezicht" localSheetId="3">#REF!</definedName>
    <definedName name="directtoezicht" localSheetId="5">#REF!</definedName>
    <definedName name="directtoezicht" localSheetId="4">#REF!</definedName>
    <definedName name="directtoezicht">#REF!</definedName>
    <definedName name="offertetarief" localSheetId="41">#REF!</definedName>
    <definedName name="offertetarief" localSheetId="42">#REF!</definedName>
    <definedName name="offertetarief" localSheetId="3">#REF!</definedName>
    <definedName name="offertetarief" localSheetId="5">#REF!</definedName>
    <definedName name="offertetarief" localSheetId="4">#REF!</definedName>
    <definedName name="offertetarief">#REF!</definedName>
    <definedName name="opdrachtgever" localSheetId="3">[1]Basisgegevens!$B$4</definedName>
    <definedName name="opdrachtgever" localSheetId="4">[2]Basisgegevens!$B$4</definedName>
    <definedName name="opdrachtgever">Basisgegevens!$B$4</definedName>
    <definedName name="opdrachtnemer" localSheetId="3">[1]Basisgegevens!$B$19</definedName>
    <definedName name="opdrachtnemer" localSheetId="4">[2]Basisgegevens!$B$19</definedName>
    <definedName name="opdrachtnemer">Basisgegevens!$B$19</definedName>
    <definedName name="opdrachtnemerplaats">Basisgegevens!$B$20</definedName>
    <definedName name="plaatsopdrnmr">Basisgegevens!$B$20</definedName>
    <definedName name="regietarief" localSheetId="41">#REF!</definedName>
    <definedName name="regietarief" localSheetId="42">#REF!</definedName>
    <definedName name="regietarief" localSheetId="3">#REF!</definedName>
    <definedName name="regietarief" localSheetId="5">#REF!</definedName>
    <definedName name="regietarief" localSheetId="4">#REF!</definedName>
    <definedName name="regietarief">#REF!</definedName>
    <definedName name="spectarief" localSheetId="41">#REF!</definedName>
    <definedName name="spectarief" localSheetId="42">#REF!</definedName>
    <definedName name="spectarief" localSheetId="3">#REF!</definedName>
    <definedName name="spectarief" localSheetId="5">#REF!</definedName>
    <definedName name="spectarief" localSheetId="4">#REF!</definedName>
    <definedName name="spectarie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45" l="1"/>
  <c r="F34" i="145"/>
  <c r="F37" i="145"/>
  <c r="F15" i="145"/>
  <c r="D35" i="145"/>
  <c r="D37" i="145"/>
  <c r="D36" i="145"/>
  <c r="D34" i="145"/>
  <c r="D33" i="145"/>
  <c r="D31" i="145"/>
  <c r="F36" i="145"/>
  <c r="F31" i="145"/>
  <c r="D55" i="145" l="1"/>
  <c r="D54" i="145"/>
  <c r="D53" i="145"/>
  <c r="D52" i="145"/>
  <c r="D51" i="145"/>
  <c r="F47" i="145"/>
  <c r="F46" i="145"/>
  <c r="F35" i="145"/>
  <c r="F33" i="145"/>
  <c r="F32" i="145"/>
  <c r="D25" i="145"/>
  <c r="F25" i="145" s="1"/>
  <c r="F14" i="145"/>
  <c r="I38" i="144"/>
  <c r="F38" i="144"/>
  <c r="AH37" i="144"/>
  <c r="AI37" i="144" s="1"/>
  <c r="AH36" i="144"/>
  <c r="AI36" i="144" s="1"/>
  <c r="AH35" i="144"/>
  <c r="AI35" i="144" s="1"/>
  <c r="AH34" i="144"/>
  <c r="AI34" i="144" s="1"/>
  <c r="AH33" i="144"/>
  <c r="AI33" i="144" s="1"/>
  <c r="AH32" i="144"/>
  <c r="AI32" i="144" s="1"/>
  <c r="AH31" i="144"/>
  <c r="AI31" i="144" s="1"/>
  <c r="AH30" i="144"/>
  <c r="AI30" i="144" s="1"/>
  <c r="AH29" i="144"/>
  <c r="AI29" i="144" s="1"/>
  <c r="AH28" i="144"/>
  <c r="AI28" i="144" s="1"/>
  <c r="AH27" i="144"/>
  <c r="AI27" i="144" s="1"/>
  <c r="AH26" i="144"/>
  <c r="AI26" i="144" s="1"/>
  <c r="AH25" i="144"/>
  <c r="AI25" i="144" s="1"/>
  <c r="AH24" i="144"/>
  <c r="AI24" i="144" s="1"/>
  <c r="AH23" i="144"/>
  <c r="AI23" i="144" s="1"/>
  <c r="AH22" i="144"/>
  <c r="AI22" i="144" s="1"/>
  <c r="AH21" i="144"/>
  <c r="AI21" i="144" s="1"/>
  <c r="AH20" i="144"/>
  <c r="AI20" i="144" s="1"/>
  <c r="AH19" i="144"/>
  <c r="AH18" i="144"/>
  <c r="AI18" i="144" s="1"/>
  <c r="AH17" i="144"/>
  <c r="AI17" i="144" s="1"/>
  <c r="AH16" i="144"/>
  <c r="AI16" i="144" s="1"/>
  <c r="AH15" i="144"/>
  <c r="AH14" i="144"/>
  <c r="AI14" i="144" s="1"/>
  <c r="AH13" i="144"/>
  <c r="AI13" i="144" s="1"/>
  <c r="AH12" i="144"/>
  <c r="AI12" i="144" s="1"/>
  <c r="AH11" i="144"/>
  <c r="AH10" i="144"/>
  <c r="AG38" i="144"/>
  <c r="D26" i="145" s="1"/>
  <c r="F26" i="145" s="1"/>
  <c r="AG3" i="144"/>
  <c r="AA3" i="144"/>
  <c r="X3" i="144"/>
  <c r="U3" i="144"/>
  <c r="R3" i="144"/>
  <c r="O3" i="144"/>
  <c r="L3" i="144"/>
  <c r="AJ16" i="144"/>
  <c r="AJ10" i="144"/>
  <c r="F48" i="145" l="1"/>
  <c r="F38" i="145"/>
  <c r="F53" i="145" s="1"/>
  <c r="X38" i="144"/>
  <c r="AF25" i="144"/>
  <c r="L38" i="144"/>
  <c r="AF33" i="144"/>
  <c r="AF29" i="144"/>
  <c r="AF37" i="144"/>
  <c r="U38" i="144"/>
  <c r="AF24" i="144"/>
  <c r="AF28" i="144"/>
  <c r="AF32" i="144"/>
  <c r="AF36" i="144"/>
  <c r="R38" i="144"/>
  <c r="AF27" i="144"/>
  <c r="AF31" i="144"/>
  <c r="AF35" i="144"/>
  <c r="AD38" i="144"/>
  <c r="AF23" i="144"/>
  <c r="O38" i="144"/>
  <c r="AA38" i="144"/>
  <c r="F42" i="145" s="1"/>
  <c r="AF26" i="144"/>
  <c r="AF30" i="144"/>
  <c r="AF34" i="144"/>
  <c r="AF38" i="144"/>
  <c r="AC38" i="144"/>
  <c r="AI10" i="144"/>
  <c r="AI11" i="144"/>
  <c r="AI15" i="144"/>
  <c r="AI19" i="144"/>
  <c r="T38" i="144" l="1"/>
  <c r="W38" i="144"/>
  <c r="Q38" i="144"/>
  <c r="N38" i="144"/>
  <c r="Z38" i="144"/>
  <c r="AI38" i="144"/>
  <c r="F41" i="145" l="1"/>
  <c r="F43" i="145" s="1"/>
  <c r="F11" i="145"/>
  <c r="D22" i="145"/>
  <c r="F22" i="145" s="1"/>
  <c r="F13" i="145" l="1"/>
  <c r="D24" i="145"/>
  <c r="F24" i="145" s="1"/>
  <c r="D21" i="145"/>
  <c r="F21" i="145" s="1"/>
  <c r="F10" i="145"/>
  <c r="F9" i="145"/>
  <c r="D20" i="145"/>
  <c r="F20" i="145" s="1"/>
  <c r="D19" i="145"/>
  <c r="F19" i="145" s="1"/>
  <c r="F8" i="145"/>
  <c r="F54" i="145"/>
  <c r="F55" i="145"/>
  <c r="D23" i="145"/>
  <c r="F23" i="145" s="1"/>
  <c r="F12" i="145"/>
  <c r="F16" i="145" l="1"/>
  <c r="F51" i="145" s="1"/>
  <c r="F56" i="145" s="1"/>
  <c r="F27" i="145"/>
  <c r="F52" i="145" s="1"/>
  <c r="K6" i="94" l="1"/>
  <c r="K6" i="92"/>
  <c r="K6" i="90"/>
  <c r="K6" i="88"/>
  <c r="K6" i="86"/>
  <c r="K6" i="84"/>
  <c r="N72" i="90"/>
  <c r="O72" i="90"/>
  <c r="P72" i="90"/>
  <c r="Q72" i="90"/>
  <c r="D72" i="90"/>
  <c r="E72" i="90"/>
  <c r="F72" i="90"/>
  <c r="G72" i="90"/>
  <c r="H72" i="90"/>
  <c r="I72" i="90"/>
  <c r="J72" i="90"/>
  <c r="K72" i="90"/>
  <c r="L72" i="90"/>
  <c r="M72" i="90"/>
  <c r="B12" i="142"/>
  <c r="E12" i="142" s="1"/>
  <c r="E19" i="142"/>
  <c r="E20" i="142"/>
  <c r="E21" i="142"/>
  <c r="E22" i="142"/>
  <c r="E23" i="142"/>
  <c r="E18" i="142"/>
  <c r="E4" i="142"/>
  <c r="E6" i="142"/>
  <c r="E7" i="142"/>
  <c r="E8" i="142"/>
  <c r="E9" i="142"/>
  <c r="K6" i="5"/>
  <c r="K6" i="80"/>
  <c r="D63" i="5"/>
  <c r="E63" i="5"/>
  <c r="F63" i="5"/>
  <c r="G63" i="5"/>
  <c r="H63" i="5"/>
  <c r="I63" i="5"/>
  <c r="J63" i="5"/>
  <c r="E5" i="142"/>
  <c r="D52" i="104"/>
  <c r="D52" i="102"/>
  <c r="E52" i="98"/>
  <c r="F52" i="98"/>
  <c r="G52" i="98"/>
  <c r="H52" i="98"/>
  <c r="I52" i="98"/>
  <c r="J52" i="98"/>
  <c r="K52" i="98"/>
  <c r="L52" i="98"/>
  <c r="M52" i="98"/>
  <c r="D52" i="98"/>
  <c r="D3" i="98"/>
  <c r="D2" i="98"/>
  <c r="D1" i="98"/>
  <c r="D3" i="100"/>
  <c r="D2" i="100"/>
  <c r="D1" i="100"/>
  <c r="D3" i="102"/>
  <c r="D2" i="102"/>
  <c r="D1" i="102"/>
  <c r="D3" i="104"/>
  <c r="D2" i="104"/>
  <c r="D1" i="104"/>
  <c r="D3" i="106"/>
  <c r="D2" i="106"/>
  <c r="D1" i="106"/>
  <c r="D3" i="108"/>
  <c r="D2" i="108"/>
  <c r="D1" i="108"/>
  <c r="D3" i="110"/>
  <c r="D2" i="110"/>
  <c r="D1" i="110"/>
  <c r="D3" i="112"/>
  <c r="D2" i="112"/>
  <c r="D1" i="112"/>
  <c r="D3" i="121"/>
  <c r="D2" i="121"/>
  <c r="D1" i="121"/>
  <c r="D3" i="122"/>
  <c r="D2" i="122"/>
  <c r="D1" i="122"/>
  <c r="D3" i="123"/>
  <c r="D2" i="123"/>
  <c r="D1" i="123"/>
  <c r="D3" i="124"/>
  <c r="D2" i="124"/>
  <c r="D1" i="124"/>
  <c r="D3" i="125"/>
  <c r="D2" i="125"/>
  <c r="D1" i="125"/>
  <c r="D3" i="126"/>
  <c r="D2" i="126"/>
  <c r="D1" i="126"/>
  <c r="D3" i="127"/>
  <c r="D2" i="127"/>
  <c r="D1" i="127"/>
  <c r="D3" i="128"/>
  <c r="D2" i="128"/>
  <c r="D1" i="128"/>
  <c r="D3" i="129"/>
  <c r="D2" i="129"/>
  <c r="D1" i="129"/>
  <c r="D3" i="130"/>
  <c r="D2" i="130"/>
  <c r="D1" i="130"/>
  <c r="D3" i="131"/>
  <c r="D2" i="131"/>
  <c r="D1" i="131"/>
  <c r="D3" i="132"/>
  <c r="D2" i="132"/>
  <c r="D1" i="132"/>
  <c r="D3" i="133"/>
  <c r="D2" i="133"/>
  <c r="D1" i="133"/>
  <c r="D3" i="134"/>
  <c r="D2" i="134"/>
  <c r="D1" i="134"/>
  <c r="D3" i="135"/>
  <c r="D2" i="135"/>
  <c r="D1" i="135"/>
  <c r="D3" i="136"/>
  <c r="D2" i="136"/>
  <c r="D1" i="136"/>
  <c r="D3" i="138"/>
  <c r="D2" i="138"/>
  <c r="D1" i="138"/>
  <c r="D3" i="139"/>
  <c r="D2" i="139"/>
  <c r="D1" i="139"/>
  <c r="D3" i="140"/>
  <c r="D2" i="140"/>
  <c r="D1" i="140"/>
  <c r="D3" i="96"/>
  <c r="D2" i="96"/>
  <c r="D1" i="96"/>
  <c r="D3" i="94"/>
  <c r="D2" i="94"/>
  <c r="D1" i="94"/>
  <c r="D3" i="90"/>
  <c r="D2" i="90"/>
  <c r="D1" i="90"/>
  <c r="D3" i="92"/>
  <c r="D2" i="92"/>
  <c r="D1" i="92"/>
  <c r="D3" i="88"/>
  <c r="D2" i="88"/>
  <c r="D1" i="88"/>
  <c r="D3" i="86"/>
  <c r="D2" i="86"/>
  <c r="D1" i="86"/>
  <c r="D3" i="84"/>
  <c r="D2" i="84"/>
  <c r="D1" i="84"/>
  <c r="D3" i="82"/>
  <c r="D2" i="82"/>
  <c r="D1" i="82"/>
  <c r="D3" i="80"/>
  <c r="D2" i="80"/>
  <c r="D1" i="80"/>
  <c r="D3" i="5"/>
  <c r="D2" i="5"/>
  <c r="D1" i="5"/>
  <c r="E52" i="140"/>
  <c r="F52" i="140"/>
  <c r="G52" i="140"/>
  <c r="H52" i="140"/>
  <c r="I52" i="140"/>
  <c r="J52" i="140"/>
  <c r="K52" i="140"/>
  <c r="L52" i="140"/>
  <c r="M52" i="140"/>
  <c r="D52" i="140"/>
  <c r="M6" i="100"/>
  <c r="M6" i="102"/>
  <c r="M6" i="104"/>
  <c r="M6" i="106"/>
  <c r="M6" i="108"/>
  <c r="M6" i="110"/>
  <c r="M6" i="112"/>
  <c r="M6" i="121"/>
  <c r="M6" i="122"/>
  <c r="M6" i="123"/>
  <c r="M6" i="124"/>
  <c r="M6" i="125"/>
  <c r="M6" i="126"/>
  <c r="M6" i="127"/>
  <c r="M6" i="128"/>
  <c r="M6" i="129"/>
  <c r="M6" i="130"/>
  <c r="M6" i="131"/>
  <c r="M6" i="132"/>
  <c r="M6" i="133"/>
  <c r="M6" i="134"/>
  <c r="M6" i="135"/>
  <c r="M6" i="136"/>
  <c r="M6" i="98"/>
  <c r="L6" i="100"/>
  <c r="L6" i="102"/>
  <c r="L6" i="104"/>
  <c r="L6" i="106"/>
  <c r="L6" i="108"/>
  <c r="L6" i="110"/>
  <c r="L6" i="112"/>
  <c r="L6" i="121"/>
  <c r="L6" i="122"/>
  <c r="L6" i="123"/>
  <c r="L6" i="124"/>
  <c r="L6" i="125"/>
  <c r="L6" i="126"/>
  <c r="L6" i="127"/>
  <c r="L6" i="128"/>
  <c r="L6" i="129"/>
  <c r="L6" i="130"/>
  <c r="L6" i="131"/>
  <c r="L6" i="132"/>
  <c r="L6" i="133"/>
  <c r="L6" i="134"/>
  <c r="L6" i="135"/>
  <c r="L6" i="136"/>
  <c r="L6" i="98"/>
  <c r="K6" i="100"/>
  <c r="K6" i="102"/>
  <c r="K6" i="104"/>
  <c r="K6" i="106"/>
  <c r="K6" i="108"/>
  <c r="K6" i="110"/>
  <c r="K6" i="112"/>
  <c r="K6" i="121"/>
  <c r="K6" i="122"/>
  <c r="K6" i="123"/>
  <c r="K6" i="124"/>
  <c r="K6" i="125"/>
  <c r="K6" i="126"/>
  <c r="K6" i="127"/>
  <c r="K6" i="128"/>
  <c r="K6" i="129"/>
  <c r="K6" i="130"/>
  <c r="K6" i="131"/>
  <c r="K6" i="132"/>
  <c r="K6" i="133"/>
  <c r="K6" i="134"/>
  <c r="K6" i="135"/>
  <c r="K6" i="136"/>
  <c r="K6" i="98"/>
  <c r="J6" i="100"/>
  <c r="J6" i="102"/>
  <c r="J6" i="104"/>
  <c r="J6" i="106"/>
  <c r="J6" i="108"/>
  <c r="J6" i="110"/>
  <c r="J6" i="112"/>
  <c r="J6" i="121"/>
  <c r="J6" i="122"/>
  <c r="J6" i="123"/>
  <c r="J6" i="124"/>
  <c r="J6" i="125"/>
  <c r="J6" i="126"/>
  <c r="J6" i="127"/>
  <c r="J6" i="128"/>
  <c r="J6" i="129"/>
  <c r="J6" i="130"/>
  <c r="J6" i="131"/>
  <c r="J6" i="132"/>
  <c r="J6" i="133"/>
  <c r="J6" i="134"/>
  <c r="J6" i="135"/>
  <c r="J6" i="136"/>
  <c r="J6" i="98"/>
  <c r="I6" i="100"/>
  <c r="I6" i="102"/>
  <c r="I6" i="104"/>
  <c r="I6" i="106"/>
  <c r="I6" i="108"/>
  <c r="I6" i="110"/>
  <c r="I6" i="112"/>
  <c r="I6" i="121"/>
  <c r="I6" i="122"/>
  <c r="I6" i="123"/>
  <c r="I6" i="124"/>
  <c r="I6" i="125"/>
  <c r="I6" i="126"/>
  <c r="I6" i="127"/>
  <c r="I6" i="128"/>
  <c r="I6" i="129"/>
  <c r="I6" i="130"/>
  <c r="I6" i="131"/>
  <c r="I6" i="132"/>
  <c r="I6" i="133"/>
  <c r="I6" i="134"/>
  <c r="I6" i="135"/>
  <c r="I6" i="136"/>
  <c r="I6" i="98"/>
  <c r="H6" i="100"/>
  <c r="H6" i="102"/>
  <c r="H6" i="104"/>
  <c r="H6" i="106"/>
  <c r="H6" i="108"/>
  <c r="H6" i="110"/>
  <c r="H6" i="112"/>
  <c r="H6" i="121"/>
  <c r="H6" i="122"/>
  <c r="H6" i="123"/>
  <c r="H6" i="124"/>
  <c r="H6" i="125"/>
  <c r="H6" i="126"/>
  <c r="H6" i="127"/>
  <c r="H6" i="128"/>
  <c r="H6" i="129"/>
  <c r="H6" i="130"/>
  <c r="H6" i="131"/>
  <c r="H6" i="132"/>
  <c r="H6" i="133"/>
  <c r="H6" i="134"/>
  <c r="H6" i="135"/>
  <c r="H6" i="136"/>
  <c r="H6" i="98"/>
  <c r="G6" i="100"/>
  <c r="G6" i="102"/>
  <c r="G6" i="104"/>
  <c r="G6" i="106"/>
  <c r="G6" i="108"/>
  <c r="G6" i="110"/>
  <c r="G6" i="112"/>
  <c r="G6" i="121"/>
  <c r="G6" i="122"/>
  <c r="G6" i="123"/>
  <c r="G6" i="124"/>
  <c r="G6" i="125"/>
  <c r="G6" i="126"/>
  <c r="G6" i="127"/>
  <c r="G6" i="128"/>
  <c r="G6" i="129"/>
  <c r="G6" i="130"/>
  <c r="G6" i="131"/>
  <c r="G6" i="132"/>
  <c r="G6" i="133"/>
  <c r="G6" i="134"/>
  <c r="G6" i="135"/>
  <c r="G6" i="136"/>
  <c r="G6" i="98"/>
  <c r="F6" i="100"/>
  <c r="F6" i="102"/>
  <c r="F6" i="104"/>
  <c r="F6" i="106"/>
  <c r="F6" i="108"/>
  <c r="F6" i="110"/>
  <c r="F6" i="112"/>
  <c r="F6" i="121"/>
  <c r="F6" i="122"/>
  <c r="F6" i="123"/>
  <c r="F6" i="124"/>
  <c r="F6" i="125"/>
  <c r="F6" i="126"/>
  <c r="F6" i="127"/>
  <c r="F6" i="128"/>
  <c r="F6" i="129"/>
  <c r="F6" i="130"/>
  <c r="F6" i="131"/>
  <c r="F6" i="132"/>
  <c r="F6" i="133"/>
  <c r="F6" i="134"/>
  <c r="F6" i="135"/>
  <c r="F6" i="136"/>
  <c r="F6" i="98"/>
  <c r="E6" i="100"/>
  <c r="E6" i="102"/>
  <c r="E6" i="104"/>
  <c r="E6" i="106"/>
  <c r="E6" i="108"/>
  <c r="E6" i="110"/>
  <c r="E6" i="112"/>
  <c r="E6" i="121"/>
  <c r="E6" i="122"/>
  <c r="E6" i="123"/>
  <c r="E6" i="124"/>
  <c r="E6" i="125"/>
  <c r="E6" i="126"/>
  <c r="E6" i="127"/>
  <c r="E6" i="128"/>
  <c r="E6" i="129"/>
  <c r="E6" i="130"/>
  <c r="E6" i="131"/>
  <c r="E6" i="132"/>
  <c r="E6" i="133"/>
  <c r="E6" i="134"/>
  <c r="E6" i="135"/>
  <c r="E6" i="136"/>
  <c r="E6" i="98"/>
  <c r="M6" i="80"/>
  <c r="M6" i="82"/>
  <c r="M6" i="84"/>
  <c r="M6" i="86"/>
  <c r="M6" i="88"/>
  <c r="M6" i="90"/>
  <c r="M6" i="92"/>
  <c r="M6" i="94"/>
  <c r="M6" i="96"/>
  <c r="M6" i="5"/>
  <c r="L6" i="80"/>
  <c r="L6" i="82"/>
  <c r="L6" i="84"/>
  <c r="L6" i="86"/>
  <c r="L6" i="88"/>
  <c r="L6" i="90"/>
  <c r="L6" i="92"/>
  <c r="L6" i="94"/>
  <c r="L6" i="96"/>
  <c r="L6" i="5"/>
  <c r="K6" i="82"/>
  <c r="K6" i="96"/>
  <c r="J6" i="80"/>
  <c r="J6" i="82"/>
  <c r="J6" i="84"/>
  <c r="J6" i="86"/>
  <c r="J6" i="88"/>
  <c r="J6" i="90"/>
  <c r="J6" i="92"/>
  <c r="J6" i="94"/>
  <c r="J6" i="96"/>
  <c r="J6" i="5"/>
  <c r="I6" i="80"/>
  <c r="I6" i="82"/>
  <c r="I6" i="84"/>
  <c r="I6" i="86"/>
  <c r="I6" i="88"/>
  <c r="I6" i="90"/>
  <c r="I6" i="92"/>
  <c r="I6" i="94"/>
  <c r="I6" i="96"/>
  <c r="I6" i="5"/>
  <c r="H6" i="80"/>
  <c r="H6" i="82"/>
  <c r="H6" i="84"/>
  <c r="H6" i="86"/>
  <c r="H6" i="88"/>
  <c r="H6" i="90"/>
  <c r="H6" i="92"/>
  <c r="H6" i="94"/>
  <c r="H6" i="96"/>
  <c r="H6" i="5"/>
  <c r="G6" i="80"/>
  <c r="G6" i="82"/>
  <c r="G6" i="84"/>
  <c r="G6" i="86"/>
  <c r="G6" i="88"/>
  <c r="G6" i="90"/>
  <c r="G6" i="92"/>
  <c r="G6" i="94"/>
  <c r="G6" i="96"/>
  <c r="G6" i="5"/>
  <c r="F6" i="80"/>
  <c r="F6" i="82"/>
  <c r="F6" i="84"/>
  <c r="F6" i="86"/>
  <c r="F6" i="88"/>
  <c r="F6" i="90"/>
  <c r="F6" i="92"/>
  <c r="F6" i="94"/>
  <c r="F6" i="96"/>
  <c r="F6" i="5"/>
  <c r="E6" i="80"/>
  <c r="E6" i="82"/>
  <c r="E6" i="84"/>
  <c r="E6" i="86"/>
  <c r="E6" i="88"/>
  <c r="E6" i="90"/>
  <c r="E6" i="92"/>
  <c r="E6" i="94"/>
  <c r="E6" i="96"/>
  <c r="E6" i="5"/>
  <c r="H52" i="82"/>
  <c r="H52" i="84"/>
  <c r="H52" i="86"/>
  <c r="H52" i="88"/>
  <c r="H52" i="92"/>
  <c r="H52" i="94"/>
  <c r="H52" i="96"/>
  <c r="H52" i="100"/>
  <c r="H52" i="102"/>
  <c r="H52" i="104"/>
  <c r="H52" i="106"/>
  <c r="H52" i="108"/>
  <c r="H52" i="110"/>
  <c r="H52" i="112"/>
  <c r="H52" i="121"/>
  <c r="H52" i="122"/>
  <c r="H52" i="123"/>
  <c r="H52" i="124"/>
  <c r="H52" i="125"/>
  <c r="H52" i="126"/>
  <c r="H52" i="127"/>
  <c r="H52" i="128"/>
  <c r="H52" i="129"/>
  <c r="H52" i="130"/>
  <c r="H52" i="131"/>
  <c r="H52" i="132"/>
  <c r="H52" i="133"/>
  <c r="H52" i="134"/>
  <c r="H52" i="80"/>
  <c r="M52" i="129"/>
  <c r="L52" i="129"/>
  <c r="K52" i="129"/>
  <c r="J52" i="129"/>
  <c r="I52" i="129"/>
  <c r="G52" i="129"/>
  <c r="F52" i="129"/>
  <c r="E52" i="129"/>
  <c r="D52" i="129"/>
  <c r="C1" i="129"/>
  <c r="M52" i="128"/>
  <c r="L52" i="128"/>
  <c r="K52" i="128"/>
  <c r="J52" i="128"/>
  <c r="I52" i="128"/>
  <c r="G52" i="128"/>
  <c r="F52" i="128"/>
  <c r="E52" i="128"/>
  <c r="D52" i="128"/>
  <c r="C1" i="128"/>
  <c r="M52" i="130"/>
  <c r="L52" i="130"/>
  <c r="K52" i="130"/>
  <c r="J52" i="130"/>
  <c r="I52" i="130"/>
  <c r="G52" i="130"/>
  <c r="F52" i="130"/>
  <c r="E52" i="130"/>
  <c r="D52" i="130"/>
  <c r="C1" i="130"/>
  <c r="M52" i="125"/>
  <c r="L52" i="125"/>
  <c r="K52" i="125"/>
  <c r="J52" i="125"/>
  <c r="I52" i="125"/>
  <c r="G52" i="125"/>
  <c r="F52" i="125"/>
  <c r="E52" i="125"/>
  <c r="D52" i="125"/>
  <c r="C1" i="125"/>
  <c r="M52" i="127"/>
  <c r="L52" i="127"/>
  <c r="K52" i="127"/>
  <c r="J52" i="127"/>
  <c r="I52" i="127"/>
  <c r="G52" i="127"/>
  <c r="F52" i="127"/>
  <c r="E52" i="127"/>
  <c r="D52" i="127"/>
  <c r="C1" i="127"/>
  <c r="M52" i="131"/>
  <c r="L52" i="131"/>
  <c r="K52" i="131"/>
  <c r="J52" i="131"/>
  <c r="I52" i="131"/>
  <c r="G52" i="131"/>
  <c r="F52" i="131"/>
  <c r="E52" i="131"/>
  <c r="D52" i="131"/>
  <c r="C1" i="131"/>
  <c r="M52" i="126"/>
  <c r="L52" i="126"/>
  <c r="K52" i="126"/>
  <c r="J52" i="126"/>
  <c r="I52" i="126"/>
  <c r="G52" i="126"/>
  <c r="F52" i="126"/>
  <c r="E52" i="126"/>
  <c r="D52" i="126"/>
  <c r="C1" i="126"/>
  <c r="M52" i="134"/>
  <c r="L52" i="134"/>
  <c r="K52" i="134"/>
  <c r="J52" i="134"/>
  <c r="I52" i="134"/>
  <c r="G52" i="134"/>
  <c r="F52" i="134"/>
  <c r="E52" i="134"/>
  <c r="D52" i="134"/>
  <c r="C1" i="134"/>
  <c r="M52" i="133"/>
  <c r="L52" i="133"/>
  <c r="K52" i="133"/>
  <c r="J52" i="133"/>
  <c r="I52" i="133"/>
  <c r="G52" i="133"/>
  <c r="F52" i="133"/>
  <c r="E52" i="133"/>
  <c r="D52" i="133"/>
  <c r="C1" i="133"/>
  <c r="M52" i="132"/>
  <c r="L52" i="132"/>
  <c r="K52" i="132"/>
  <c r="J52" i="132"/>
  <c r="I52" i="132"/>
  <c r="G52" i="132"/>
  <c r="F52" i="132"/>
  <c r="E52" i="132"/>
  <c r="D52" i="132"/>
  <c r="C1" i="132"/>
  <c r="M52" i="124"/>
  <c r="L52" i="124"/>
  <c r="K52" i="124"/>
  <c r="J52" i="124"/>
  <c r="I52" i="124"/>
  <c r="G52" i="124"/>
  <c r="F52" i="124"/>
  <c r="E52" i="124"/>
  <c r="D52" i="124"/>
  <c r="C1" i="124"/>
  <c r="M52" i="123"/>
  <c r="L52" i="123"/>
  <c r="K52" i="123"/>
  <c r="J52" i="123"/>
  <c r="I52" i="123"/>
  <c r="G52" i="123"/>
  <c r="F52" i="123"/>
  <c r="E52" i="123"/>
  <c r="D52" i="123"/>
  <c r="C1" i="123"/>
  <c r="M52" i="122"/>
  <c r="L52" i="122"/>
  <c r="K52" i="122"/>
  <c r="J52" i="122"/>
  <c r="I52" i="122"/>
  <c r="G52" i="122"/>
  <c r="F52" i="122"/>
  <c r="E52" i="122"/>
  <c r="D52" i="122"/>
  <c r="C1" i="122"/>
  <c r="M52" i="121"/>
  <c r="L52" i="121"/>
  <c r="K52" i="121"/>
  <c r="J52" i="121"/>
  <c r="I52" i="121"/>
  <c r="G52" i="121"/>
  <c r="F52" i="121"/>
  <c r="E52" i="121"/>
  <c r="D52" i="121"/>
  <c r="C1" i="121"/>
  <c r="C1" i="80"/>
  <c r="C1" i="82"/>
  <c r="C1" i="84"/>
  <c r="C1" i="86"/>
  <c r="C1" i="88"/>
  <c r="C1" i="90"/>
  <c r="C1" i="92"/>
  <c r="C1" i="94"/>
  <c r="C1" i="96"/>
  <c r="C1" i="98"/>
  <c r="C1" i="100"/>
  <c r="C1" i="102"/>
  <c r="C1" i="104"/>
  <c r="C1" i="106"/>
  <c r="C1" i="108"/>
  <c r="C1" i="110"/>
  <c r="C1" i="112"/>
  <c r="C1" i="5"/>
  <c r="M52" i="112"/>
  <c r="L52" i="112"/>
  <c r="K52" i="112"/>
  <c r="J52" i="112"/>
  <c r="I52" i="112"/>
  <c r="G52" i="112"/>
  <c r="F52" i="112"/>
  <c r="E52" i="112"/>
  <c r="D52" i="112"/>
  <c r="M52" i="110"/>
  <c r="L52" i="110"/>
  <c r="K52" i="110"/>
  <c r="J52" i="110"/>
  <c r="I52" i="110"/>
  <c r="G52" i="110"/>
  <c r="F52" i="110"/>
  <c r="E52" i="110"/>
  <c r="D52" i="110"/>
  <c r="M52" i="108"/>
  <c r="L52" i="108"/>
  <c r="K52" i="108"/>
  <c r="J52" i="108"/>
  <c r="I52" i="108"/>
  <c r="G52" i="108"/>
  <c r="F52" i="108"/>
  <c r="E52" i="108"/>
  <c r="D52" i="108"/>
  <c r="M52" i="104"/>
  <c r="L52" i="104"/>
  <c r="K52" i="104"/>
  <c r="J52" i="104"/>
  <c r="I52" i="104"/>
  <c r="G52" i="104"/>
  <c r="F52" i="104"/>
  <c r="E52" i="104"/>
  <c r="M52" i="100"/>
  <c r="L52" i="100"/>
  <c r="K52" i="100"/>
  <c r="J52" i="100"/>
  <c r="I52" i="100"/>
  <c r="G52" i="100"/>
  <c r="F52" i="100"/>
  <c r="E52" i="100"/>
  <c r="D52" i="100"/>
  <c r="M52" i="96"/>
  <c r="L52" i="96"/>
  <c r="K52" i="96"/>
  <c r="J52" i="96"/>
  <c r="I52" i="96"/>
  <c r="G52" i="96"/>
  <c r="F52" i="96"/>
  <c r="E52" i="96"/>
  <c r="D52" i="96"/>
  <c r="M52" i="92"/>
  <c r="L52" i="92"/>
  <c r="K52" i="92"/>
  <c r="J52" i="92"/>
  <c r="I52" i="92"/>
  <c r="G52" i="92"/>
  <c r="F52" i="92"/>
  <c r="E52" i="92"/>
  <c r="D52" i="92"/>
  <c r="M52" i="88"/>
  <c r="L52" i="88"/>
  <c r="K52" i="88"/>
  <c r="J52" i="88"/>
  <c r="I52" i="88"/>
  <c r="G52" i="88"/>
  <c r="F52" i="88"/>
  <c r="E52" i="88"/>
  <c r="D52" i="88"/>
  <c r="M52" i="86"/>
  <c r="L52" i="86"/>
  <c r="K52" i="86"/>
  <c r="J52" i="86"/>
  <c r="I52" i="86"/>
  <c r="G52" i="86"/>
  <c r="F52" i="86"/>
  <c r="E52" i="86"/>
  <c r="D52" i="86"/>
  <c r="M52" i="84"/>
  <c r="L52" i="84"/>
  <c r="K52" i="84"/>
  <c r="J52" i="84"/>
  <c r="I52" i="84"/>
  <c r="G52" i="84"/>
  <c r="F52" i="84"/>
  <c r="E52" i="84"/>
  <c r="D52" i="84"/>
  <c r="E52" i="102"/>
  <c r="F52" i="102"/>
  <c r="G52" i="102"/>
  <c r="I52" i="102"/>
  <c r="J52" i="102"/>
  <c r="K52" i="102"/>
  <c r="L52" i="102"/>
  <c r="M52" i="102"/>
  <c r="E52" i="106"/>
  <c r="F52" i="106"/>
  <c r="G52" i="106"/>
  <c r="I52" i="106"/>
  <c r="J52" i="106"/>
  <c r="K52" i="106"/>
  <c r="L52" i="106"/>
  <c r="M52" i="106"/>
  <c r="D52" i="106"/>
  <c r="E52" i="94"/>
  <c r="F52" i="94"/>
  <c r="G52" i="94"/>
  <c r="I52" i="94"/>
  <c r="J52" i="94"/>
  <c r="K52" i="94"/>
  <c r="L52" i="94"/>
  <c r="M52" i="94"/>
  <c r="E52" i="82"/>
  <c r="F52" i="82"/>
  <c r="G52" i="82"/>
  <c r="I52" i="82"/>
  <c r="J52" i="82"/>
  <c r="K52" i="82"/>
  <c r="L52" i="82"/>
  <c r="M52" i="82"/>
  <c r="D52" i="94"/>
  <c r="E52" i="80"/>
  <c r="F52" i="80"/>
  <c r="G52" i="80"/>
  <c r="I52" i="80"/>
  <c r="J52" i="80"/>
  <c r="K52" i="80"/>
  <c r="L52" i="80"/>
  <c r="M52" i="80"/>
  <c r="D52" i="80"/>
  <c r="D52" i="82"/>
  <c r="K63" i="5"/>
  <c r="L63" i="5"/>
  <c r="M63" i="5"/>
  <c r="A5" i="75"/>
  <c r="B3" i="76"/>
  <c r="A32" i="75"/>
  <c r="C27" i="75"/>
  <c r="C26" i="75"/>
  <c r="B21" i="75"/>
  <c r="C23" i="75" s="1"/>
  <c r="C44" i="75"/>
  <c r="B14" i="75"/>
  <c r="B10" i="75"/>
  <c r="AJ18" i="144"/>
  <c r="AJ25" i="144"/>
  <c r="AJ15" i="144"/>
  <c r="AJ37" i="144"/>
  <c r="AJ29" i="144"/>
  <c r="AJ26" i="144"/>
  <c r="AJ12" i="144"/>
  <c r="AJ35" i="144"/>
  <c r="AJ13" i="144"/>
  <c r="AJ32" i="144"/>
  <c r="AJ19" i="144"/>
  <c r="AJ14" i="144"/>
  <c r="AJ17" i="144"/>
  <c r="AJ33" i="144"/>
  <c r="AJ11" i="144"/>
  <c r="AJ24" i="144"/>
  <c r="AJ36" i="144"/>
  <c r="AJ31" i="144"/>
  <c r="AJ28" i="144"/>
  <c r="AJ30" i="144"/>
  <c r="AJ34" i="144"/>
  <c r="AJ20" i="144"/>
  <c r="AJ27" i="144"/>
  <c r="AJ23" i="144"/>
  <c r="AJ21" i="144"/>
  <c r="AJ22" i="144"/>
  <c r="AJ38" i="144" l="1"/>
  <c r="E10" i="142"/>
  <c r="E24" i="142"/>
</calcChain>
</file>

<file path=xl/sharedStrings.xml><?xml version="1.0" encoding="utf-8"?>
<sst xmlns="http://schemas.openxmlformats.org/spreadsheetml/2006/main" count="641" uniqueCount="203">
  <si>
    <t>Naam opdrachtgever</t>
  </si>
  <si>
    <t>Vestigingsplaats opdrachtgever</t>
  </si>
  <si>
    <t>Kvk-nummer</t>
  </si>
  <si>
    <t>Naam tekenbevoegde opdrachtgever voor contract</t>
  </si>
  <si>
    <t>Functie</t>
  </si>
  <si>
    <t>Naam tekenbevoegde opdrachtgever voor supplementen</t>
  </si>
  <si>
    <t>Telefoonnummer kantoor</t>
  </si>
  <si>
    <t>Contactpersoon offerte</t>
  </si>
  <si>
    <t>Postadres kantoor</t>
  </si>
  <si>
    <t>Mobiel nummer contactpersoon offerte</t>
  </si>
  <si>
    <t>E-mail adres contactpersoon offerte</t>
  </si>
  <si>
    <t>PC + woonplaats kantoor</t>
  </si>
  <si>
    <t>Toiletrolautomaat</t>
  </si>
  <si>
    <t>Luchtverfrisser</t>
  </si>
  <si>
    <t>Opdrachtgever:</t>
  </si>
  <si>
    <t>en</t>
  </si>
  <si>
    <t>Opdrachtnemer:</t>
  </si>
  <si>
    <t>Zijn het volgende overeengekomen:</t>
  </si>
  <si>
    <t>Wijzigingnummer:</t>
  </si>
  <si>
    <t xml:space="preserve">Deze wijziging betreft het object: </t>
  </si>
  <si>
    <t>Objectnummer:</t>
  </si>
  <si>
    <t>Ingangsdatum wijziging:</t>
  </si>
  <si>
    <t>Evt. einddatum wijziging:</t>
  </si>
  <si>
    <t>De wijziging houdt het volgende in:</t>
  </si>
  <si>
    <t>De nieuwe bedragen zijn vermeld op het prijzenblad dat als bijlage bij dit supplement is verstrekt.</t>
  </si>
  <si>
    <t>Opgemaakt:</t>
  </si>
  <si>
    <t>Zuidlaren</t>
  </si>
  <si>
    <t>Nr.</t>
  </si>
  <si>
    <t>Ingangsdatum</t>
  </si>
  <si>
    <t>Evt. einddatum</t>
  </si>
  <si>
    <t>Object</t>
  </si>
  <si>
    <t>Wijziging</t>
  </si>
  <si>
    <t>Oud jaarbedrag</t>
  </si>
  <si>
    <t>Nieuw jaarbedrag</t>
  </si>
  <si>
    <t>Evt. bijlage</t>
  </si>
  <si>
    <t>Uitvoerings bepaling</t>
  </si>
  <si>
    <t>Naam object:</t>
  </si>
  <si>
    <t>Adres:</t>
  </si>
  <si>
    <t>Ruimtegroep</t>
  </si>
  <si>
    <t>In : ruimte</t>
  </si>
  <si>
    <t>Aantal wasbakken</t>
  </si>
  <si>
    <t>Handdoekautomaat</t>
  </si>
  <si>
    <t>Totaal aantallen:</t>
  </si>
  <si>
    <t>toiletborstegarnituur</t>
  </si>
  <si>
    <t>Volledige naam Leverancier (Handelsnaam Kvk)</t>
  </si>
  <si>
    <t>Vestigingsplaats Leverancier (Kvk)</t>
  </si>
  <si>
    <t>Tekenbevoegde Leverancier voor contract</t>
  </si>
  <si>
    <t>Tekenbevoegde Leverancier voor supplementen</t>
  </si>
  <si>
    <t>Zeepautomaat</t>
  </si>
  <si>
    <t>Ruimte nummer</t>
  </si>
  <si>
    <t>Naam Adviseur</t>
  </si>
  <si>
    <t>Alpha Adviesbureau</t>
  </si>
  <si>
    <t>Naam contactpersoon Aanbesteding</t>
  </si>
  <si>
    <t>Telefoonnummer CP Aanbesteding</t>
  </si>
  <si>
    <t>Email adres CP Aanbesteding</t>
  </si>
  <si>
    <t>Communicatie via TenderNed</t>
  </si>
  <si>
    <t>Jacob Catsstraat 1 Zwolle</t>
  </si>
  <si>
    <t>Afvalbakken</t>
  </si>
  <si>
    <t>Personeelstoilet</t>
  </si>
  <si>
    <t>Nummer</t>
  </si>
  <si>
    <t>Waallaan 6 Zwolle</t>
  </si>
  <si>
    <t>Oude Wetering 82 Zwolle</t>
  </si>
  <si>
    <t>Miva</t>
  </si>
  <si>
    <t>Vuurtorenstraat 2 Zwolle</t>
  </si>
  <si>
    <t>Gedeputeerdenlaan 47 Zwolle</t>
  </si>
  <si>
    <t>Ruijterlaan 14 Zwolle</t>
  </si>
  <si>
    <t>Dames Hygiëne 1x/mnd</t>
  </si>
  <si>
    <t>Totaalprijs</t>
  </si>
  <si>
    <t>Adres</t>
  </si>
  <si>
    <t>Plaats</t>
  </si>
  <si>
    <t xml:space="preserve">Prijs </t>
  </si>
  <si>
    <t>Prijs</t>
  </si>
  <si>
    <t>085-2003991</t>
  </si>
  <si>
    <t>Toiletrol automaat</t>
  </si>
  <si>
    <t xml:space="preserve">Totaalprijs </t>
  </si>
  <si>
    <t>Naam Object</t>
  </si>
  <si>
    <t>Toiletten 2x</t>
  </si>
  <si>
    <t>Keuken/pantry</t>
  </si>
  <si>
    <t>Zeepdispenser lokalen/pantry</t>
  </si>
  <si>
    <t>Handdoekpapier lokalen/pantry</t>
  </si>
  <si>
    <t>Toilet 1x</t>
  </si>
  <si>
    <t>sksg</t>
  </si>
  <si>
    <t>miva</t>
  </si>
  <si>
    <t xml:space="preserve">  </t>
  </si>
  <si>
    <t>Totalen</t>
  </si>
  <si>
    <t>Totaal aantallen</t>
  </si>
  <si>
    <t xml:space="preserve">Plaats: </t>
  </si>
  <si>
    <t xml:space="preserve"> </t>
  </si>
  <si>
    <t xml:space="preserve">Totaal aantallen </t>
  </si>
  <si>
    <t>Te verwachten mutaties</t>
  </si>
  <si>
    <t>Mannen</t>
  </si>
  <si>
    <t>Vrouwen</t>
  </si>
  <si>
    <t xml:space="preserve">Wasserij </t>
  </si>
  <si>
    <t>Aantallen</t>
  </si>
  <si>
    <t>Prijs per stuk</t>
  </si>
  <si>
    <t xml:space="preserve">Theedoeken </t>
  </si>
  <si>
    <t xml:space="preserve">Handdoeken </t>
  </si>
  <si>
    <t>Totaalprijs per jaar</t>
  </si>
  <si>
    <t xml:space="preserve">Inloopmatten </t>
  </si>
  <si>
    <t>Logomat Extra Groot</t>
  </si>
  <si>
    <t>Logomat op maat</t>
  </si>
  <si>
    <t xml:space="preserve">Overige leveringen </t>
  </si>
  <si>
    <t xml:space="preserve">Hygiëne doekjes </t>
  </si>
  <si>
    <t xml:space="preserve">Vrij invulbaar </t>
  </si>
  <si>
    <t>Totaal</t>
  </si>
  <si>
    <t>Huidig Verbruik</t>
  </si>
  <si>
    <t>Prijs per m2 inclusief onderhoud en vervanging</t>
  </si>
  <si>
    <t>Borstelmat</t>
  </si>
  <si>
    <t>Schoonloopmat</t>
  </si>
  <si>
    <t>Droogloopmat</t>
  </si>
  <si>
    <t>Servetten</t>
  </si>
  <si>
    <t>* Aan de genoemde aantallen kunnen geen rechten worden ontleend.</t>
  </si>
  <si>
    <t>* Aan de op dit tabblad genoemde aantallen kunnen geen rechten worden ontleend.</t>
  </si>
  <si>
    <t>Logomat Groot 150x200</t>
  </si>
  <si>
    <t>Vaatdoeken</t>
  </si>
  <si>
    <t>Stofjassen</t>
  </si>
  <si>
    <t>Tafelrokken</t>
  </si>
  <si>
    <t>Aantallen per jaar</t>
  </si>
  <si>
    <t>nvt</t>
  </si>
  <si>
    <t>Kosten merken van het textiel (eenmalig)</t>
  </si>
  <si>
    <t>Totaalprijs per jaar Kernassortiment per locatie</t>
  </si>
  <si>
    <t>Service frequentie (hoe vaak wordt er per jaar gewassen)</t>
  </si>
  <si>
    <t>Service frequentie( hoe vaak worden de matten per jaar gereinigd/vervangen)</t>
  </si>
  <si>
    <t>Eenheid</t>
  </si>
  <si>
    <t>Prijs per eenheid</t>
  </si>
  <si>
    <t>Handdoekrolhouder dubbel</t>
  </si>
  <si>
    <t>Zeepdispenser voor werkplaatsen</t>
  </si>
  <si>
    <t>Toiletrolautomaat groot</t>
  </si>
  <si>
    <t>Tork-rol</t>
  </si>
  <si>
    <t>Blower</t>
  </si>
  <si>
    <t>Poetsdoeken op basis van huur*</t>
  </si>
  <si>
    <t>Handdoeken</t>
  </si>
  <si>
    <t>Theedoeken</t>
  </si>
  <si>
    <t>Servetten (papieren handdoekjes)</t>
  </si>
  <si>
    <t>Eén-laags poetsrol (gelijk aan Torkrol)</t>
  </si>
  <si>
    <t>Optioneel afbeelding of link naar afbeelding</t>
  </si>
  <si>
    <t xml:space="preserve">Luchtverfrisser </t>
  </si>
  <si>
    <t>Hoeveelheid</t>
  </si>
  <si>
    <t>Kosten per hoeveelheid</t>
  </si>
  <si>
    <t>6 x 300m</t>
  </si>
  <si>
    <r>
      <t xml:space="preserve">Prijzenblad Wasserij en inloopmatten  </t>
    </r>
    <r>
      <rPr>
        <b/>
        <sz val="12"/>
        <color rgb="FFFF0000"/>
        <rFont val="Calibri"/>
        <family val="2"/>
        <scheme val="minor"/>
      </rPr>
      <t>OPTIONEEL TABBLAD!!!</t>
    </r>
  </si>
  <si>
    <t>Aantal medewerkers</t>
  </si>
  <si>
    <t>vouwhanddoekautomaten in lokalen</t>
  </si>
  <si>
    <t>Prijzenblad</t>
  </si>
  <si>
    <t>Prijs per voorziening per jaar</t>
  </si>
  <si>
    <t>Geschatte aantallen</t>
  </si>
  <si>
    <t>Service prijs totaal per jaar</t>
  </si>
  <si>
    <t>Basis assortiment verbruiksgoederen</t>
  </si>
  <si>
    <t>Prijs per product per eenheid</t>
  </si>
  <si>
    <t>Inhoud eenheid</t>
  </si>
  <si>
    <t>Rekeneenheid inhoud</t>
  </si>
  <si>
    <t>All-in prijs totaal per jaar</t>
  </si>
  <si>
    <t>Zeepvulling (foam) voor in zeepautomaten (eenheid: per stuk / inhoud: mililiter)</t>
  </si>
  <si>
    <t>Toiletborstel voor in toiletborstelgarnituur (eenheid: per stuk / inhoud: per stuk)</t>
  </si>
  <si>
    <t>Luchtverfrisser, inclusief vullingen (meerdere geuren mogelijk)</t>
  </si>
  <si>
    <t>Totale inschrijfprijs t.b.v. gunningsmethodiek</t>
  </si>
  <si>
    <t>Basis assortiment sanitaire voorzieningen - aanschafkosten (koop)</t>
  </si>
  <si>
    <t>Handdroogvoorziening</t>
  </si>
  <si>
    <t xml:space="preserve">Zeepautomaat </t>
  </si>
  <si>
    <t>Toiletborstelgarnituur</t>
  </si>
  <si>
    <t>Vouwhanddoekautomaat voor in collectiemuseum</t>
  </si>
  <si>
    <t>Afvalbak voor in collectiemuseum</t>
  </si>
  <si>
    <t>Abonnementskosten</t>
  </si>
  <si>
    <t>Handdroogvoorziening t.b.v. vouwhanddoekjes</t>
  </si>
  <si>
    <t>Servicekosten</t>
  </si>
  <si>
    <t>Service- en onderhoudskosten</t>
  </si>
  <si>
    <t>Prijs per uur</t>
  </si>
  <si>
    <t>Uurtarief service-/onderhoudsmonteur correctief (inclusief alle bijkomende kosten, exclusief materiaalkosten)</t>
  </si>
  <si>
    <t>Fictief aantal uren per jaar</t>
  </si>
  <si>
    <t>Prijs per jaar</t>
  </si>
  <si>
    <t>EYE Filmmuseum</t>
  </si>
  <si>
    <t>Amsterdam</t>
  </si>
  <si>
    <t>Leonieke Westra</t>
  </si>
  <si>
    <t>Prijs per voorziening</t>
  </si>
  <si>
    <t>Dameshygiënecontainer (wisseling 1x per week tenzij anders noodzakelijk blijkt)</t>
  </si>
  <si>
    <t>Ijpromenade 1</t>
  </si>
  <si>
    <t>Sanitaire voorzieningen</t>
  </si>
  <si>
    <t>Aanschafprijs totaal (gefaseerd over 5 jaar)</t>
  </si>
  <si>
    <t>Basisgegevens onderdeel van bestek 2021-SV1300</t>
  </si>
  <si>
    <t>Verbruik per jaar (2019)</t>
  </si>
  <si>
    <t>Wassen Handdoekrol</t>
  </si>
  <si>
    <t>Toiletpapier pak</t>
  </si>
  <si>
    <t xml:space="preserve">Toiletpapier 100M rol </t>
  </si>
  <si>
    <t>Handdoek papier doos</t>
  </si>
  <si>
    <t>Handdoek papier (vel)</t>
  </si>
  <si>
    <t>service luchtverfris pm 90</t>
  </si>
  <si>
    <t>service DVC wisselen 66</t>
  </si>
  <si>
    <t>service Medicon wit 9</t>
  </si>
  <si>
    <t>service Ecowisser 3</t>
  </si>
  <si>
    <t>service DVC 2 39</t>
  </si>
  <si>
    <t xml:space="preserve">urinmoirmat </t>
  </si>
  <si>
    <t xml:space="preserve">Luchtverfris </t>
  </si>
  <si>
    <t>schoonloopmat Asterweg 2x</t>
  </si>
  <si>
    <t>Urinoirmat (eenheid: per stuk/inhoud: per stuk)</t>
  </si>
  <si>
    <t>Toiletpapier (eenheid: per pak/ inhoud: aantal vellen)</t>
  </si>
  <si>
    <t>Toiletrollen voor in toiletrol automaat (eenheid: per rol / inhoud: aantal meter)</t>
  </si>
  <si>
    <t>Handdoekrol katoen wassen (eenheid: per rol / inhoud: aantal handdrogingen)</t>
  </si>
  <si>
    <t>Eye Filmmuseum</t>
  </si>
  <si>
    <t>Aantal bezoekers per jaar</t>
  </si>
  <si>
    <t>Vouwhanddoekjes (eenheid: per doos / inhoud: per stuk)</t>
  </si>
  <si>
    <t>Optioneel</t>
  </si>
  <si>
    <t>Prijs voor gebruik per jaar</t>
  </si>
  <si>
    <t>Handdoekrollen katoen (180 drogingen per 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</si>
</sst>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0#########"/>
    <numFmt numFmtId="165" formatCode="[$-413]d\ mmmm\ yyyy;@"/>
    <numFmt numFmtId="166" formatCode="_-* #,##0.00_-;_-* #,##0.00\-;_-* &quot;-&quot;??_-;_-@_-"/>
    <numFmt numFmtId="167" formatCode="_ &quot;€&quot;\ * #,##0.0000_ ;_ &quot;€&quot;\ * \-#,##0.0000_ ;_ &quot;€&quot;\ * &quot;-&quot;????_ ;_ @_ "/>
    <numFmt numFmtId="168" formatCode="_-* #,##0_-;_-* #,##0\-;_-* &quot;-&quot;_-;_-@_-"/>
    <numFmt numFmtId="169" formatCode="#,##0_ ;\-#,##0\ 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1F177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8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0"/>
      <color theme="1"/>
      <name val="Verdan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10"/>
      <color rgb="FF00B050"/>
      <name val="Arial"/>
      <family val="2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7512"/>
        <bgColor indexed="64"/>
      </patternFill>
    </fill>
    <fill>
      <patternFill patternType="solid">
        <fgColor rgb="FF1F17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1" applyNumberFormat="0" applyFill="0" applyAlignment="0" applyProtection="0"/>
    <xf numFmtId="0" fontId="32" fillId="0" borderId="32" applyNumberFormat="0" applyFill="0" applyAlignment="0" applyProtection="0"/>
    <xf numFmtId="0" fontId="33" fillId="0" borderId="33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5" fillId="10" borderId="0" applyNumberFormat="0" applyBorder="0" applyAlignment="0" applyProtection="0"/>
    <xf numFmtId="0" fontId="36" fillId="11" borderId="34" applyNumberFormat="0" applyAlignment="0" applyProtection="0"/>
    <xf numFmtId="0" fontId="37" fillId="12" borderId="35" applyNumberFormat="0" applyAlignment="0" applyProtection="0"/>
    <xf numFmtId="0" fontId="38" fillId="12" borderId="34" applyNumberFormat="0" applyAlignment="0" applyProtection="0"/>
    <xf numFmtId="0" fontId="39" fillId="0" borderId="36" applyNumberFormat="0" applyFill="0" applyAlignment="0" applyProtection="0"/>
    <xf numFmtId="0" fontId="22" fillId="13" borderId="37" applyNumberFormat="0" applyAlignment="0" applyProtection="0"/>
    <xf numFmtId="0" fontId="40" fillId="0" borderId="0" applyNumberFormat="0" applyFill="0" applyBorder="0" applyAlignment="0" applyProtection="0"/>
    <xf numFmtId="0" fontId="25" fillId="14" borderId="38" applyNumberFormat="0" applyFont="0" applyAlignment="0" applyProtection="0"/>
    <xf numFmtId="0" fontId="41" fillId="0" borderId="0" applyNumberFormat="0" applyFill="0" applyBorder="0" applyAlignment="0" applyProtection="0"/>
    <xf numFmtId="0" fontId="19" fillId="0" borderId="39" applyNumberFormat="0" applyFill="0" applyAlignment="0" applyProtection="0"/>
    <xf numFmtId="0" fontId="4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4" fillId="38" borderId="0" applyNumberFormat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2" fillId="0" borderId="9" xfId="0" applyFont="1" applyBorder="1"/>
    <xf numFmtId="44" fontId="0" fillId="0" borderId="0" xfId="0" applyNumberFormat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4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44" fontId="0" fillId="0" borderId="0" xfId="0" applyNumberFormat="1" applyBorder="1"/>
    <xf numFmtId="44" fontId="3" fillId="0" borderId="0" xfId="0" applyNumberFormat="1" applyFont="1" applyFill="1" applyBorder="1" applyAlignment="1">
      <alignment horizontal="right"/>
    </xf>
    <xf numFmtId="44" fontId="3" fillId="0" borderId="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vertical="top"/>
    </xf>
    <xf numFmtId="0" fontId="3" fillId="5" borderId="1" xfId="0" applyFont="1" applyFill="1" applyBorder="1" applyProtection="1">
      <protection locked="0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4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10" xfId="0" applyNumberFormat="1" applyBorder="1"/>
    <xf numFmtId="165" fontId="0" fillId="0" borderId="2" xfId="0" applyNumberFormat="1" applyBorder="1" applyAlignment="1">
      <alignment wrapText="1"/>
    </xf>
    <xf numFmtId="165" fontId="0" fillId="0" borderId="0" xfId="0" applyNumberFormat="1"/>
    <xf numFmtId="0" fontId="2" fillId="0" borderId="9" xfId="0" applyFont="1" applyBorder="1" applyAlignment="1">
      <alignment horizontal="left"/>
    </xf>
    <xf numFmtId="3" fontId="7" fillId="0" borderId="0" xfId="1" applyNumberFormat="1" applyFont="1" applyFill="1" applyBorder="1" applyAlignment="1" applyProtection="1">
      <alignment horizontal="center"/>
      <protection hidden="1"/>
    </xf>
    <xf numFmtId="4" fontId="7" fillId="2" borderId="1" xfId="1" applyNumberFormat="1" applyFont="1" applyFill="1" applyBorder="1" applyAlignment="1" applyProtection="1">
      <alignment horizontal="right"/>
      <protection hidden="1"/>
    </xf>
    <xf numFmtId="0" fontId="7" fillId="0" borderId="0" xfId="1" applyFont="1" applyProtection="1">
      <protection hidden="1"/>
    </xf>
    <xf numFmtId="0" fontId="8" fillId="0" borderId="0" xfId="1" applyFont="1" applyProtection="1">
      <protection hidden="1"/>
    </xf>
    <xf numFmtId="0" fontId="6" fillId="0" borderId="0" xfId="0" applyFont="1" applyProtection="1">
      <protection hidden="1"/>
    </xf>
    <xf numFmtId="0" fontId="9" fillId="0" borderId="0" xfId="1" applyFont="1" applyFill="1" applyBorder="1" applyAlignment="1" applyProtection="1">
      <alignment horizontal="center"/>
      <protection hidden="1"/>
    </xf>
    <xf numFmtId="4" fontId="7" fillId="0" borderId="0" xfId="1" applyNumberFormat="1" applyFont="1" applyBorder="1" applyAlignment="1" applyProtection="1">
      <alignment horizontal="right"/>
      <protection hidden="1"/>
    </xf>
    <xf numFmtId="4" fontId="7" fillId="0" borderId="0" xfId="1" applyNumberFormat="1" applyFont="1" applyBorder="1" applyAlignment="1" applyProtection="1">
      <alignment horizontal="left" wrapText="1"/>
      <protection hidden="1"/>
    </xf>
    <xf numFmtId="0" fontId="7" fillId="0" borderId="0" xfId="1" applyFont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horizontal="left" wrapText="1"/>
      <protection hidden="1"/>
    </xf>
    <xf numFmtId="0" fontId="6" fillId="2" borderId="1" xfId="0" applyFont="1" applyFill="1" applyBorder="1" applyAlignment="1" applyProtection="1">
      <alignment horizontal="center" textRotation="90" wrapText="1"/>
      <protection hidden="1"/>
    </xf>
    <xf numFmtId="0" fontId="10" fillId="2" borderId="1" xfId="0" applyFont="1" applyFill="1" applyBorder="1" applyAlignment="1" applyProtection="1">
      <alignment horizontal="center" textRotation="90" wrapText="1"/>
      <protection hidden="1"/>
    </xf>
    <xf numFmtId="0" fontId="6" fillId="2" borderId="1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Protection="1">
      <protection hidden="1"/>
    </xf>
    <xf numFmtId="44" fontId="6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1" fillId="7" borderId="1" xfId="0" applyFont="1" applyFill="1" applyBorder="1" applyProtection="1">
      <protection hidden="1"/>
    </xf>
    <xf numFmtId="0" fontId="9" fillId="7" borderId="1" xfId="0" applyFont="1" applyFill="1" applyBorder="1" applyAlignment="1" applyProtection="1">
      <alignment horizontal="left"/>
      <protection hidden="1"/>
    </xf>
    <xf numFmtId="0" fontId="9" fillId="4" borderId="1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7" fillId="6" borderId="1" xfId="0" applyFont="1" applyFill="1" applyBorder="1" applyProtection="1">
      <protection locked="0"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</xf>
    <xf numFmtId="0" fontId="0" fillId="6" borderId="0" xfId="0" applyFill="1" applyBorder="1"/>
    <xf numFmtId="0" fontId="16" fillId="0" borderId="0" xfId="1" applyFont="1" applyBorder="1" applyAlignment="1" applyProtection="1">
      <alignment horizontal="left" wrapText="1"/>
      <protection hidden="1"/>
    </xf>
    <xf numFmtId="0" fontId="17" fillId="2" borderId="9" xfId="0" applyFont="1" applyFill="1" applyBorder="1" applyAlignment="1" applyProtection="1">
      <alignment horizontal="center" textRotation="90" wrapText="1"/>
      <protection hidden="1"/>
    </xf>
    <xf numFmtId="0" fontId="17" fillId="4" borderId="9" xfId="0" applyFont="1" applyFill="1" applyBorder="1" applyAlignment="1" applyProtection="1">
      <alignment horizontal="center"/>
      <protection hidden="1"/>
    </xf>
    <xf numFmtId="0" fontId="17" fillId="0" borderId="9" xfId="0" applyFont="1" applyBorder="1" applyAlignment="1" applyProtection="1">
      <alignment horizontal="center"/>
      <protection locked="0" hidden="1"/>
    </xf>
    <xf numFmtId="0" fontId="17" fillId="0" borderId="1" xfId="0" applyFont="1" applyBorder="1" applyProtection="1">
      <protection locked="0" hidden="1"/>
    </xf>
    <xf numFmtId="0" fontId="17" fillId="0" borderId="0" xfId="0" applyFont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/>
    </xf>
    <xf numFmtId="1" fontId="17" fillId="0" borderId="9" xfId="0" applyNumberFormat="1" applyFont="1" applyBorder="1" applyAlignment="1" applyProtection="1">
      <alignment horizontal="center"/>
      <protection locked="0" hidden="1"/>
    </xf>
    <xf numFmtId="1" fontId="6" fillId="0" borderId="1" xfId="0" applyNumberFormat="1" applyFont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  <protection locked="0" hidden="1"/>
    </xf>
    <xf numFmtId="1" fontId="17" fillId="3" borderId="1" xfId="0" applyNumberFormat="1" applyFont="1" applyFill="1" applyBorder="1" applyAlignment="1" applyProtection="1">
      <alignment horizontal="center"/>
      <protection hidden="1"/>
    </xf>
    <xf numFmtId="0" fontId="17" fillId="3" borderId="1" xfId="0" applyFont="1" applyFill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Protection="1">
      <protection hidden="1"/>
    </xf>
    <xf numFmtId="4" fontId="7" fillId="0" borderId="0" xfId="1" applyNumberFormat="1" applyFont="1" applyFill="1" applyBorder="1" applyAlignment="1" applyProtection="1">
      <alignment horizontal="left"/>
      <protection hidden="1"/>
    </xf>
    <xf numFmtId="4" fontId="7" fillId="2" borderId="1" xfId="1" applyNumberFormat="1" applyFont="1" applyFill="1" applyBorder="1" applyAlignment="1" applyProtection="1">
      <alignment wrapText="1"/>
      <protection hidden="1"/>
    </xf>
    <xf numFmtId="4" fontId="7" fillId="2" borderId="1" xfId="1" quotePrefix="1" applyNumberFormat="1" applyFont="1" applyFill="1" applyBorder="1" applyAlignment="1" applyProtection="1">
      <alignment wrapText="1"/>
      <protection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6" borderId="1" xfId="0" applyFont="1" applyFill="1" applyBorder="1" applyAlignment="1" applyProtection="1">
      <alignment horizontal="center"/>
    </xf>
    <xf numFmtId="0" fontId="21" fillId="0" borderId="9" xfId="0" applyFont="1" applyBorder="1" applyAlignment="1" applyProtection="1">
      <alignment horizontal="center"/>
      <protection locked="0" hidden="1"/>
    </xf>
    <xf numFmtId="0" fontId="6" fillId="6" borderId="1" xfId="0" applyFont="1" applyFill="1" applyBorder="1" applyAlignment="1" applyProtection="1">
      <alignment horizontal="center"/>
      <protection locked="0" hidden="1"/>
    </xf>
    <xf numFmtId="44" fontId="0" fillId="0" borderId="0" xfId="0" applyNumberFormat="1" applyAlignment="1">
      <alignment vertical="top"/>
    </xf>
    <xf numFmtId="44" fontId="0" fillId="0" borderId="0" xfId="0" applyNumberForma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3" borderId="9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locked="0" hidden="1"/>
    </xf>
    <xf numFmtId="0" fontId="6" fillId="6" borderId="1" xfId="0" applyFont="1" applyFill="1" applyBorder="1" applyAlignment="1" applyProtection="1">
      <alignment horizontal="left"/>
      <protection locked="0" hidden="1"/>
    </xf>
    <xf numFmtId="49" fontId="12" fillId="6" borderId="1" xfId="0" applyNumberFormat="1" applyFont="1" applyFill="1" applyBorder="1" applyAlignment="1" applyProtection="1">
      <alignment horizontal="left" wrapText="1"/>
      <protection hidden="1"/>
    </xf>
    <xf numFmtId="0" fontId="6" fillId="2" borderId="1" xfId="0" applyFont="1" applyFill="1" applyBorder="1" applyAlignment="1" applyProtection="1">
      <alignment horizontal="center" textRotation="90" wrapText="1"/>
      <protection hidden="1"/>
    </xf>
    <xf numFmtId="0" fontId="6" fillId="2" borderId="1" xfId="0" applyFont="1" applyFill="1" applyBorder="1" applyAlignment="1" applyProtection="1">
      <alignment horizontal="center" textRotation="90" wrapText="1"/>
      <protection hidden="1"/>
    </xf>
    <xf numFmtId="0" fontId="6" fillId="2" borderId="1" xfId="0" applyFont="1" applyFill="1" applyBorder="1" applyAlignment="1" applyProtection="1">
      <alignment horizontal="center" textRotation="90" wrapText="1"/>
      <protection hidden="1"/>
    </xf>
    <xf numFmtId="0" fontId="6" fillId="0" borderId="1" xfId="0" applyFont="1" applyBorder="1" applyProtection="1">
      <protection hidden="1"/>
    </xf>
    <xf numFmtId="0" fontId="17" fillId="0" borderId="1" xfId="0" applyFont="1" applyBorder="1" applyAlignment="1" applyProtection="1">
      <alignment horizontal="center"/>
      <protection locked="0" hidden="1"/>
    </xf>
    <xf numFmtId="49" fontId="12" fillId="6" borderId="1" xfId="0" applyNumberFormat="1" applyFont="1" applyFill="1" applyBorder="1" applyAlignment="1" applyProtection="1">
      <alignment wrapText="1"/>
      <protection hidden="1"/>
    </xf>
    <xf numFmtId="0" fontId="6" fillId="2" borderId="1" xfId="0" applyFont="1" applyFill="1" applyBorder="1" applyAlignment="1" applyProtection="1">
      <alignment horizontal="center" textRotation="90" wrapText="1"/>
      <protection hidden="1"/>
    </xf>
    <xf numFmtId="0" fontId="6" fillId="6" borderId="24" xfId="0" applyFont="1" applyFill="1" applyBorder="1" applyAlignment="1" applyProtection="1">
      <alignment horizontal="center"/>
      <protection locked="0" hidden="1"/>
    </xf>
    <xf numFmtId="0" fontId="6" fillId="7" borderId="24" xfId="0" applyFont="1" applyFill="1" applyBorder="1" applyAlignment="1" applyProtection="1">
      <alignment horizontal="center"/>
      <protection locked="0" hidden="1"/>
    </xf>
    <xf numFmtId="0" fontId="6" fillId="6" borderId="20" xfId="0" applyFont="1" applyFill="1" applyBorder="1" applyAlignment="1" applyProtection="1">
      <alignment horizontal="center"/>
      <protection locked="0" hidden="1"/>
    </xf>
    <xf numFmtId="0" fontId="6" fillId="0" borderId="10" xfId="0" applyFont="1" applyFill="1" applyBorder="1" applyProtection="1">
      <protection hidden="1"/>
    </xf>
    <xf numFmtId="44" fontId="7" fillId="0" borderId="0" xfId="1" applyNumberFormat="1" applyFont="1" applyFill="1" applyBorder="1" applyAlignment="1" applyProtection="1">
      <alignment wrapText="1"/>
      <protection hidden="1"/>
    </xf>
    <xf numFmtId="44" fontId="16" fillId="0" borderId="0" xfId="1" applyNumberFormat="1" applyFont="1" applyFill="1" applyBorder="1" applyAlignment="1" applyProtection="1">
      <alignment wrapText="1"/>
      <protection hidden="1"/>
    </xf>
    <xf numFmtId="0" fontId="6" fillId="7" borderId="1" xfId="0" applyFont="1" applyFill="1" applyBorder="1" applyAlignment="1" applyProtection="1">
      <alignment horizontal="center"/>
      <protection hidden="1"/>
    </xf>
    <xf numFmtId="0" fontId="17" fillId="7" borderId="9" xfId="0" applyFont="1" applyFill="1" applyBorder="1" applyAlignment="1" applyProtection="1">
      <alignment horizontal="center"/>
      <protection hidden="1"/>
    </xf>
    <xf numFmtId="44" fontId="7" fillId="7" borderId="1" xfId="0" applyNumberFormat="1" applyFont="1" applyFill="1" applyBorder="1" applyAlignment="1" applyProtection="1">
      <alignment horizontal="left" wrapText="1"/>
      <protection hidden="1"/>
    </xf>
    <xf numFmtId="4" fontId="7" fillId="2" borderId="1" xfId="1" applyNumberFormat="1" applyFont="1" applyFill="1" applyBorder="1" applyAlignment="1" applyProtection="1">
      <alignment horizontal="left" wrapText="1"/>
      <protection hidden="1"/>
    </xf>
    <xf numFmtId="0" fontId="7" fillId="0" borderId="0" xfId="1" applyFont="1" applyFill="1" applyBorder="1" applyAlignment="1" applyProtection="1">
      <alignment wrapText="1"/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7" fillId="0" borderId="0" xfId="1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7" fillId="0" borderId="0" xfId="1" applyFont="1" applyAlignment="1" applyProtection="1">
      <protection hidden="1"/>
    </xf>
    <xf numFmtId="0" fontId="8" fillId="0" borderId="0" xfId="1" applyFont="1" applyAlignment="1" applyProtection="1">
      <protection hidden="1"/>
    </xf>
    <xf numFmtId="49" fontId="6" fillId="0" borderId="0" xfId="0" applyNumberFormat="1" applyFont="1" applyFill="1" applyBorder="1" applyAlignment="1" applyProtection="1">
      <protection hidden="1"/>
    </xf>
    <xf numFmtId="2" fontId="6" fillId="0" borderId="0" xfId="0" applyNumberFormat="1" applyFont="1" applyFill="1" applyBorder="1" applyAlignment="1" applyProtection="1">
      <protection hidden="1"/>
    </xf>
    <xf numFmtId="44" fontId="6" fillId="6" borderId="24" xfId="7" applyFont="1" applyFill="1" applyBorder="1" applyAlignment="1" applyProtection="1">
      <alignment horizontal="center"/>
      <protection locked="0" hidden="1"/>
    </xf>
    <xf numFmtId="0" fontId="0" fillId="6" borderId="0" xfId="0" applyFill="1"/>
    <xf numFmtId="44" fontId="4" fillId="4" borderId="1" xfId="7" applyFont="1" applyFill="1" applyBorder="1"/>
    <xf numFmtId="0" fontId="27" fillId="4" borderId="1" xfId="0" applyFont="1" applyFill="1" applyBorder="1" applyAlignment="1">
      <alignment vertical="center"/>
    </xf>
    <xf numFmtId="0" fontId="4" fillId="4" borderId="1" xfId="0" applyFont="1" applyFill="1" applyBorder="1"/>
    <xf numFmtId="0" fontId="4" fillId="6" borderId="0" xfId="0" applyFont="1" applyFill="1"/>
    <xf numFmtId="0" fontId="4" fillId="4" borderId="19" xfId="0" applyFont="1" applyFill="1" applyBorder="1"/>
    <xf numFmtId="0" fontId="22" fillId="4" borderId="1" xfId="0" applyFont="1" applyFill="1" applyBorder="1"/>
    <xf numFmtId="0" fontId="28" fillId="4" borderId="12" xfId="0" applyFont="1" applyFill="1" applyBorder="1" applyAlignment="1"/>
    <xf numFmtId="0" fontId="22" fillId="4" borderId="2" xfId="0" applyFont="1" applyFill="1" applyBorder="1" applyAlignment="1"/>
    <xf numFmtId="0" fontId="22" fillId="4" borderId="13" xfId="0" applyFont="1" applyFill="1" applyBorder="1" applyAlignment="1"/>
    <xf numFmtId="0" fontId="28" fillId="4" borderId="9" xfId="0" applyFont="1" applyFill="1" applyBorder="1" applyAlignment="1"/>
    <xf numFmtId="0" fontId="22" fillId="4" borderId="10" xfId="0" applyFont="1" applyFill="1" applyBorder="1" applyAlignment="1"/>
    <xf numFmtId="0" fontId="22" fillId="4" borderId="11" xfId="0" applyFont="1" applyFill="1" applyBorder="1" applyAlignment="1"/>
    <xf numFmtId="0" fontId="0" fillId="4" borderId="9" xfId="0" applyFill="1" applyBorder="1"/>
    <xf numFmtId="0" fontId="0" fillId="4" borderId="10" xfId="0" applyFill="1" applyBorder="1"/>
    <xf numFmtId="0" fontId="4" fillId="4" borderId="9" xfId="0" applyFont="1" applyFill="1" applyBorder="1"/>
    <xf numFmtId="44" fontId="4" fillId="4" borderId="10" xfId="7" applyFont="1" applyFill="1" applyBorder="1"/>
    <xf numFmtId="44" fontId="4" fillId="4" borderId="11" xfId="0" applyNumberFormat="1" applyFont="1" applyFill="1" applyBorder="1"/>
    <xf numFmtId="0" fontId="4" fillId="4" borderId="17" xfId="0" applyFont="1" applyFill="1" applyBorder="1"/>
    <xf numFmtId="0" fontId="29" fillId="0" borderId="0" xfId="0" applyFont="1"/>
    <xf numFmtId="0" fontId="0" fillId="0" borderId="0" xfId="0" applyFont="1"/>
    <xf numFmtId="167" fontId="4" fillId="4" borderId="1" xfId="0" applyNumberFormat="1" applyFont="1" applyFill="1" applyBorder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justify" vertical="center"/>
    </xf>
    <xf numFmtId="0" fontId="0" fillId="0" borderId="0" xfId="0"/>
    <xf numFmtId="0" fontId="18" fillId="0" borderId="1" xfId="0" applyFont="1" applyBorder="1" applyProtection="1">
      <protection locked="0" hidden="1"/>
    </xf>
    <xf numFmtId="0" fontId="0" fillId="6" borderId="18" xfId="0" applyFill="1" applyBorder="1"/>
    <xf numFmtId="0" fontId="0" fillId="6" borderId="14" xfId="0" applyFill="1" applyBorder="1"/>
    <xf numFmtId="0" fontId="4" fillId="4" borderId="10" xfId="0" applyFont="1" applyFill="1" applyBorder="1" applyAlignment="1">
      <alignment horizontal="right"/>
    </xf>
    <xf numFmtId="0" fontId="6" fillId="6" borderId="20" xfId="0" applyFont="1" applyFill="1" applyBorder="1" applyProtection="1">
      <protection hidden="1"/>
    </xf>
    <xf numFmtId="44" fontId="6" fillId="6" borderId="0" xfId="7" applyFont="1" applyFill="1" applyBorder="1" applyAlignment="1" applyProtection="1">
      <alignment horizontal="center"/>
      <protection locked="0" hidden="1"/>
    </xf>
    <xf numFmtId="44" fontId="6" fillId="6" borderId="23" xfId="0" applyNumberFormat="1" applyFont="1" applyFill="1" applyBorder="1" applyAlignment="1" applyProtection="1">
      <alignment horizontal="center"/>
      <protection locked="0" hidden="1"/>
    </xf>
    <xf numFmtId="0" fontId="22" fillId="4" borderId="2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wrapText="1"/>
    </xf>
    <xf numFmtId="0" fontId="0" fillId="6" borderId="9" xfId="0" applyFill="1" applyBorder="1"/>
    <xf numFmtId="0" fontId="0" fillId="6" borderId="10" xfId="0" applyFill="1" applyBorder="1"/>
    <xf numFmtId="1" fontId="4" fillId="4" borderId="2" xfId="7" applyNumberFormat="1" applyFont="1" applyFill="1" applyBorder="1"/>
    <xf numFmtId="44" fontId="4" fillId="4" borderId="22" xfId="7" applyFont="1" applyFill="1" applyBorder="1"/>
    <xf numFmtId="0" fontId="4" fillId="6" borderId="16" xfId="0" applyFont="1" applyFill="1" applyBorder="1" applyAlignment="1">
      <alignment horizontal="right"/>
    </xf>
    <xf numFmtId="44" fontId="4" fillId="6" borderId="16" xfId="7" applyFont="1" applyFill="1" applyBorder="1"/>
    <xf numFmtId="44" fontId="19" fillId="0" borderId="0" xfId="0" applyNumberFormat="1" applyFont="1"/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6" borderId="1" xfId="0" applyFont="1" applyFill="1" applyBorder="1" applyAlignment="1">
      <alignment horizontal="center"/>
    </xf>
    <xf numFmtId="0" fontId="6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9" fillId="4" borderId="1" xfId="0" applyFont="1" applyFill="1" applyBorder="1" applyProtection="1">
      <protection hidden="1"/>
    </xf>
    <xf numFmtId="0" fontId="17" fillId="0" borderId="9" xfId="0" applyFont="1" applyBorder="1" applyAlignment="1" applyProtection="1">
      <alignment horizontal="center"/>
      <protection locked="0" hidden="1"/>
    </xf>
    <xf numFmtId="0" fontId="17" fillId="0" borderId="0" xfId="0" applyFont="1" applyAlignment="1" applyProtection="1">
      <alignment horizontal="center"/>
      <protection hidden="1"/>
    </xf>
    <xf numFmtId="0" fontId="17" fillId="3" borderId="1" xfId="0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7" fillId="3" borderId="1" xfId="0" applyFont="1" applyFill="1" applyBorder="1" applyAlignment="1" applyProtection="1">
      <alignment horizontal="center"/>
      <protection hidden="1"/>
    </xf>
    <xf numFmtId="0" fontId="6" fillId="0" borderId="1" xfId="0" applyFont="1" applyBorder="1" applyProtection="1">
      <protection hidden="1"/>
    </xf>
    <xf numFmtId="0" fontId="0" fillId="0" borderId="0" xfId="0"/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center"/>
    </xf>
    <xf numFmtId="0" fontId="0" fillId="6" borderId="0" xfId="0" applyFill="1"/>
    <xf numFmtId="0" fontId="17" fillId="0" borderId="9" xfId="0" applyFont="1" applyBorder="1" applyAlignment="1" applyProtection="1">
      <alignment horizontal="center"/>
      <protection locked="0"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 hidden="1"/>
    </xf>
    <xf numFmtId="1" fontId="17" fillId="0" borderId="9" xfId="0" applyNumberFormat="1" applyFont="1" applyBorder="1" applyAlignment="1" applyProtection="1">
      <alignment horizontal="center"/>
      <protection locked="0" hidden="1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 applyProtection="1">
      <alignment horizontal="center"/>
      <protection locked="0"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Protection="1">
      <protection hidden="1"/>
    </xf>
    <xf numFmtId="0" fontId="6" fillId="0" borderId="1" xfId="0" quotePrefix="1" applyFont="1" applyBorder="1" applyProtection="1">
      <protection locked="0" hidden="1"/>
    </xf>
    <xf numFmtId="0" fontId="18" fillId="0" borderId="1" xfId="0" applyFont="1" applyBorder="1" applyProtection="1"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 hidden="1"/>
    </xf>
    <xf numFmtId="0" fontId="6" fillId="0" borderId="9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6" borderId="1" xfId="0" applyFont="1" applyFill="1" applyBorder="1" applyAlignment="1">
      <alignment horizontal="center"/>
    </xf>
    <xf numFmtId="0" fontId="6" fillId="39" borderId="1" xfId="0" applyFont="1" applyFill="1" applyBorder="1" applyProtection="1">
      <protection hidden="1"/>
    </xf>
    <xf numFmtId="0" fontId="6" fillId="39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wrapText="1"/>
    </xf>
    <xf numFmtId="44" fontId="0" fillId="3" borderId="1" xfId="7" applyFont="1" applyFill="1" applyBorder="1" applyProtection="1">
      <protection locked="0"/>
    </xf>
    <xf numFmtId="167" fontId="4" fillId="3" borderId="9" xfId="7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167" fontId="4" fillId="3" borderId="17" xfId="7" applyNumberFormat="1" applyFont="1" applyFill="1" applyBorder="1" applyProtection="1">
      <protection locked="0"/>
    </xf>
    <xf numFmtId="0" fontId="4" fillId="3" borderId="19" xfId="0" applyFont="1" applyFill="1" applyBorder="1" applyProtection="1">
      <protection locked="0"/>
    </xf>
    <xf numFmtId="167" fontId="4" fillId="3" borderId="16" xfId="7" applyNumberFormat="1" applyFont="1" applyFill="1" applyBorder="1" applyProtection="1">
      <protection locked="0"/>
    </xf>
    <xf numFmtId="0" fontId="4" fillId="3" borderId="17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44" fontId="4" fillId="3" borderId="1" xfId="7" applyFont="1" applyFill="1" applyBorder="1" applyProtection="1">
      <protection locked="0"/>
    </xf>
    <xf numFmtId="1" fontId="4" fillId="3" borderId="1" xfId="7" applyNumberFormat="1" applyFont="1" applyFill="1" applyBorder="1" applyProtection="1">
      <protection locked="0"/>
    </xf>
    <xf numFmtId="0" fontId="42" fillId="0" borderId="0" xfId="0" applyFont="1"/>
    <xf numFmtId="0" fontId="17" fillId="0" borderId="1" xfId="0" applyFont="1" applyBorder="1" applyAlignment="1" applyProtection="1">
      <alignment horizontal="center"/>
      <protection hidden="1"/>
    </xf>
    <xf numFmtId="1" fontId="17" fillId="0" borderId="1" xfId="0" applyNumberFormat="1" applyFont="1" applyBorder="1" applyAlignment="1" applyProtection="1">
      <alignment horizontal="center"/>
      <protection locked="0" hidden="1"/>
    </xf>
    <xf numFmtId="0" fontId="43" fillId="6" borderId="0" xfId="0" applyFont="1" applyFill="1"/>
    <xf numFmtId="0" fontId="15" fillId="4" borderId="0" xfId="1" applyFont="1" applyFill="1" applyProtection="1">
      <protection hidden="1"/>
    </xf>
    <xf numFmtId="0" fontId="6" fillId="6" borderId="0" xfId="0" applyFont="1" applyFill="1" applyProtection="1">
      <protection hidden="1"/>
    </xf>
    <xf numFmtId="0" fontId="9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horizontal="left"/>
      <protection hidden="1"/>
    </xf>
    <xf numFmtId="4" fontId="7" fillId="0" borderId="0" xfId="1" applyNumberFormat="1" applyFont="1" applyAlignment="1" applyProtection="1">
      <alignment horizontal="left"/>
      <protection hidden="1"/>
    </xf>
    <xf numFmtId="0" fontId="23" fillId="3" borderId="10" xfId="1" applyFont="1" applyFill="1" applyBorder="1" applyAlignment="1" applyProtection="1">
      <alignment wrapText="1"/>
      <protection hidden="1"/>
    </xf>
    <xf numFmtId="0" fontId="45" fillId="0" borderId="1" xfId="0" applyFont="1" applyBorder="1"/>
    <xf numFmtId="0" fontId="12" fillId="6" borderId="1" xfId="0" applyFont="1" applyFill="1" applyBorder="1" applyAlignment="1" applyProtection="1">
      <alignment horizontal="left" wrapText="1"/>
      <protection hidden="1"/>
    </xf>
    <xf numFmtId="49" fontId="12" fillId="0" borderId="1" xfId="0" applyNumberFormat="1" applyFont="1" applyBorder="1" applyAlignment="1" applyProtection="1">
      <alignment horizontal="left" wrapText="1"/>
      <protection hidden="1"/>
    </xf>
    <xf numFmtId="0" fontId="0" fillId="0" borderId="1" xfId="0" applyBorder="1"/>
    <xf numFmtId="0" fontId="1" fillId="0" borderId="1" xfId="0" applyFont="1" applyBorder="1"/>
    <xf numFmtId="44" fontId="7" fillId="6" borderId="1" xfId="0" applyNumberFormat="1" applyFont="1" applyFill="1" applyBorder="1" applyAlignment="1">
      <alignment horizontal="center"/>
    </xf>
    <xf numFmtId="44" fontId="7" fillId="2" borderId="1" xfId="0" applyNumberFormat="1" applyFont="1" applyFill="1" applyBorder="1" applyAlignment="1">
      <alignment horizontal="center"/>
    </xf>
    <xf numFmtId="168" fontId="1" fillId="40" borderId="22" xfId="0" applyNumberFormat="1" applyFont="1" applyFill="1" applyBorder="1" applyProtection="1">
      <protection locked="0"/>
    </xf>
    <xf numFmtId="44" fontId="6" fillId="6" borderId="1" xfId="0" applyNumberFormat="1" applyFont="1" applyFill="1" applyBorder="1" applyAlignment="1">
      <alignment horizontal="center"/>
    </xf>
    <xf numFmtId="44" fontId="6" fillId="2" borderId="1" xfId="0" applyNumberFormat="1" applyFont="1" applyFill="1" applyBorder="1" applyAlignment="1">
      <alignment horizontal="center"/>
    </xf>
    <xf numFmtId="0" fontId="1" fillId="0" borderId="9" xfId="0" applyFont="1" applyBorder="1"/>
    <xf numFmtId="168" fontId="1" fillId="6" borderId="22" xfId="0" applyNumberFormat="1" applyFont="1" applyFill="1" applyBorder="1" applyProtection="1">
      <protection locked="0"/>
    </xf>
    <xf numFmtId="44" fontId="7" fillId="0" borderId="1" xfId="0" applyNumberFormat="1" applyFont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44" fontId="6" fillId="6" borderId="20" xfId="0" applyNumberFormat="1" applyFont="1" applyFill="1" applyBorder="1" applyAlignment="1">
      <alignment horizontal="center"/>
    </xf>
    <xf numFmtId="44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2" fillId="0" borderId="15" xfId="0" applyFont="1" applyBorder="1" applyAlignment="1" applyProtection="1">
      <alignment horizontal="left"/>
      <protection hidden="1"/>
    </xf>
    <xf numFmtId="49" fontId="12" fillId="0" borderId="19" xfId="0" applyNumberFormat="1" applyFont="1" applyBorder="1" applyAlignment="1" applyProtection="1">
      <alignment horizontal="left" wrapText="1"/>
      <protection hidden="1"/>
    </xf>
    <xf numFmtId="0" fontId="46" fillId="0" borderId="1" xfId="0" applyFont="1" applyBorder="1"/>
    <xf numFmtId="168" fontId="46" fillId="40" borderId="22" xfId="0" applyNumberFormat="1" applyFont="1" applyFill="1" applyBorder="1" applyProtection="1">
      <protection locked="0"/>
    </xf>
    <xf numFmtId="0" fontId="1" fillId="6" borderId="1" xfId="0" applyFont="1" applyFill="1" applyBorder="1"/>
    <xf numFmtId="0" fontId="12" fillId="0" borderId="1" xfId="0" applyFont="1" applyBorder="1" applyAlignment="1" applyProtection="1">
      <alignment horizontal="left" wrapText="1"/>
      <protection hidden="1"/>
    </xf>
    <xf numFmtId="0" fontId="7" fillId="6" borderId="1" xfId="0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2" fillId="6" borderId="1" xfId="0" applyFont="1" applyFill="1" applyBorder="1" applyAlignment="1" applyProtection="1">
      <alignment horizontal="left"/>
      <protection hidden="1"/>
    </xf>
    <xf numFmtId="0" fontId="6" fillId="6" borderId="1" xfId="0" applyFont="1" applyFill="1" applyBorder="1" applyProtection="1">
      <protection locked="0" hidden="1"/>
    </xf>
    <xf numFmtId="0" fontId="12" fillId="6" borderId="1" xfId="0" applyFont="1" applyFill="1" applyBorder="1" applyAlignment="1" applyProtection="1">
      <alignment wrapText="1"/>
      <protection hidden="1"/>
    </xf>
    <xf numFmtId="168" fontId="6" fillId="6" borderId="24" xfId="0" applyNumberFormat="1" applyFont="1" applyFill="1" applyBorder="1" applyAlignment="1" applyProtection="1">
      <alignment horizontal="center"/>
      <protection locked="0" hidden="1"/>
    </xf>
    <xf numFmtId="0" fontId="6" fillId="6" borderId="0" xfId="0" applyFont="1" applyFill="1" applyAlignment="1" applyProtection="1">
      <alignment horizontal="center"/>
      <protection locked="0" hidden="1"/>
    </xf>
    <xf numFmtId="0" fontId="12" fillId="6" borderId="0" xfId="0" applyFont="1" applyFill="1" applyAlignment="1" applyProtection="1">
      <alignment wrapText="1"/>
      <protection hidden="1"/>
    </xf>
    <xf numFmtId="49" fontId="12" fillId="6" borderId="0" xfId="0" applyNumberFormat="1" applyFont="1" applyFill="1" applyAlignment="1" applyProtection="1">
      <alignment wrapText="1"/>
      <protection hidden="1"/>
    </xf>
    <xf numFmtId="0" fontId="6" fillId="6" borderId="0" xfId="0" applyFont="1" applyFill="1" applyAlignment="1" applyProtection="1">
      <alignment horizontal="center" vertical="center" textRotation="90"/>
      <protection locked="0" hidden="1"/>
    </xf>
    <xf numFmtId="44" fontId="7" fillId="6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6" borderId="0" xfId="0" applyFill="1" applyProtection="1">
      <protection locked="0" hidden="1"/>
    </xf>
    <xf numFmtId="0" fontId="6" fillId="7" borderId="40" xfId="0" applyFont="1" applyFill="1" applyBorder="1" applyAlignment="1" applyProtection="1">
      <alignment horizontal="center"/>
      <protection locked="0" hidden="1"/>
    </xf>
    <xf numFmtId="0" fontId="6" fillId="6" borderId="40" xfId="0" applyFont="1" applyFill="1" applyBorder="1" applyAlignment="1" applyProtection="1">
      <alignment horizontal="center"/>
      <protection locked="0" hidden="1"/>
    </xf>
    <xf numFmtId="9" fontId="6" fillId="0" borderId="1" xfId="0" applyNumberFormat="1" applyFont="1" applyBorder="1" applyAlignment="1" applyProtection="1">
      <alignment vertical="center"/>
      <protection locked="0" hidden="1"/>
    </xf>
    <xf numFmtId="9" fontId="6" fillId="0" borderId="1" xfId="49" applyFont="1" applyFill="1" applyBorder="1" applyAlignment="1" applyProtection="1">
      <alignment vertical="center"/>
      <protection locked="0" hidden="1"/>
    </xf>
    <xf numFmtId="9" fontId="6" fillId="0" borderId="1" xfId="49" applyFont="1" applyBorder="1" applyAlignment="1" applyProtection="1">
      <alignment vertical="center"/>
      <protection locked="0" hidden="1"/>
    </xf>
    <xf numFmtId="0" fontId="6" fillId="0" borderId="1" xfId="0" applyFont="1" applyBorder="1" applyAlignment="1" applyProtection="1">
      <alignment vertical="center"/>
      <protection locked="0" hidden="1"/>
    </xf>
    <xf numFmtId="0" fontId="15" fillId="4" borderId="0" xfId="0" applyFont="1" applyFill="1" applyAlignment="1">
      <alignment vertical="center"/>
    </xf>
    <xf numFmtId="0" fontId="14" fillId="4" borderId="0" xfId="0" applyFont="1" applyFill="1"/>
    <xf numFmtId="0" fontId="15" fillId="4" borderId="0" xfId="0" applyFont="1" applyFill="1"/>
    <xf numFmtId="44" fontId="3" fillId="3" borderId="1" xfId="0" applyNumberFormat="1" applyFont="1" applyFill="1" applyBorder="1" applyProtection="1">
      <protection locked="0"/>
    </xf>
    <xf numFmtId="44" fontId="3" fillId="0" borderId="1" xfId="0" applyNumberFormat="1" applyFont="1" applyBorder="1"/>
    <xf numFmtId="169" fontId="0" fillId="6" borderId="1" xfId="0" applyNumberFormat="1" applyFill="1" applyBorder="1"/>
    <xf numFmtId="44" fontId="4" fillId="4" borderId="1" xfId="0" applyNumberFormat="1" applyFont="1" applyFill="1" applyBorder="1"/>
    <xf numFmtId="169" fontId="3" fillId="6" borderId="1" xfId="0" applyNumberFormat="1" applyFont="1" applyFill="1" applyBorder="1"/>
    <xf numFmtId="44" fontId="3" fillId="0" borderId="11" xfId="0" applyNumberFormat="1" applyFont="1" applyBorder="1"/>
    <xf numFmtId="169" fontId="3" fillId="6" borderId="11" xfId="0" applyNumberFormat="1" applyFont="1" applyFill="1" applyBorder="1"/>
    <xf numFmtId="44" fontId="3" fillId="3" borderId="19" xfId="0" applyNumberFormat="1" applyFont="1" applyFill="1" applyBorder="1" applyProtection="1">
      <protection locked="0"/>
    </xf>
    <xf numFmtId="44" fontId="3" fillId="0" borderId="19" xfId="0" applyNumberFormat="1" applyFont="1" applyBorder="1"/>
    <xf numFmtId="169" fontId="0" fillId="6" borderId="19" xfId="0" applyNumberFormat="1" applyFill="1" applyBorder="1"/>
    <xf numFmtId="44" fontId="4" fillId="4" borderId="19" xfId="0" applyNumberFormat="1" applyFont="1" applyFill="1" applyBorder="1"/>
    <xf numFmtId="0" fontId="15" fillId="4" borderId="1" xfId="0" applyFont="1" applyFill="1" applyBorder="1" applyAlignment="1">
      <alignment horizontal="right" vertical="center"/>
    </xf>
    <xf numFmtId="44" fontId="15" fillId="4" borderId="1" xfId="0" applyNumberFormat="1" applyFont="1" applyFill="1" applyBorder="1"/>
    <xf numFmtId="0" fontId="4" fillId="0" borderId="0" xfId="0" applyFont="1"/>
    <xf numFmtId="0" fontId="15" fillId="0" borderId="0" xfId="0" applyFont="1" applyAlignment="1">
      <alignment horizontal="right" vertical="center"/>
    </xf>
    <xf numFmtId="44" fontId="15" fillId="0" borderId="0" xfId="0" applyNumberFormat="1" applyFont="1"/>
    <xf numFmtId="169" fontId="0" fillId="0" borderId="1" xfId="0" applyNumberFormat="1" applyBorder="1" applyAlignment="1">
      <alignment horizontal="center"/>
    </xf>
    <xf numFmtId="169" fontId="3" fillId="0" borderId="19" xfId="0" applyNumberFormat="1" applyFont="1" applyBorder="1" applyAlignment="1">
      <alignment horizontal="center"/>
    </xf>
    <xf numFmtId="44" fontId="3" fillId="0" borderId="15" xfId="0" applyNumberFormat="1" applyFont="1" applyBorder="1" applyProtection="1">
      <protection locked="0"/>
    </xf>
    <xf numFmtId="169" fontId="3" fillId="6" borderId="15" xfId="0" applyNumberFormat="1" applyFont="1" applyFill="1" applyBorder="1"/>
    <xf numFmtId="0" fontId="15" fillId="6" borderId="9" xfId="0" applyFont="1" applyFill="1" applyBorder="1" applyAlignment="1">
      <alignment horizontal="right" vertical="center"/>
    </xf>
    <xf numFmtId="44" fontId="15" fillId="6" borderId="16" xfId="0" applyNumberFormat="1" applyFont="1" applyFill="1" applyBorder="1" applyProtection="1">
      <protection locked="0"/>
    </xf>
    <xf numFmtId="0" fontId="0" fillId="6" borderId="16" xfId="0" applyFill="1" applyBorder="1"/>
    <xf numFmtId="44" fontId="15" fillId="6" borderId="11" xfId="0" applyNumberFormat="1" applyFont="1" applyFill="1" applyBorder="1"/>
    <xf numFmtId="169" fontId="0" fillId="6" borderId="1" xfId="0" applyNumberFormat="1" applyFill="1" applyBorder="1" applyAlignment="1">
      <alignment horizontal="center"/>
    </xf>
    <xf numFmtId="0" fontId="22" fillId="6" borderId="0" xfId="0" applyFont="1" applyFill="1"/>
    <xf numFmtId="0" fontId="0" fillId="6" borderId="1" xfId="0" applyFill="1" applyBorder="1" applyAlignment="1">
      <alignment vertical="center"/>
    </xf>
    <xf numFmtId="44" fontId="0" fillId="6" borderId="1" xfId="0" applyNumberFormat="1" applyFill="1" applyBorder="1"/>
    <xf numFmtId="0" fontId="19" fillId="6" borderId="0" xfId="0" applyFont="1" applyFill="1" applyAlignment="1">
      <alignment horizontal="right" vertical="center"/>
    </xf>
    <xf numFmtId="44" fontId="23" fillId="6" borderId="0" xfId="0" applyNumberFormat="1" applyFont="1" applyFill="1" applyProtection="1">
      <protection locked="0"/>
    </xf>
    <xf numFmtId="49" fontId="0" fillId="6" borderId="0" xfId="0" quotePrefix="1" applyNumberFormat="1" applyFill="1" applyAlignment="1">
      <alignment vertical="top"/>
    </xf>
    <xf numFmtId="0" fontId="48" fillId="6" borderId="0" xfId="0" applyFont="1" applyFill="1" applyAlignment="1">
      <alignment horizontal="left"/>
    </xf>
    <xf numFmtId="169" fontId="0" fillId="41" borderId="1" xfId="0" applyNumberFormat="1" applyFill="1" applyBorder="1"/>
    <xf numFmtId="44" fontId="0" fillId="6" borderId="0" xfId="0" applyNumberFormat="1" applyFill="1"/>
    <xf numFmtId="0" fontId="49" fillId="0" borderId="9" xfId="0" applyFont="1" applyBorder="1"/>
    <xf numFmtId="0" fontId="50" fillId="0" borderId="42" xfId="0" applyFont="1" applyBorder="1" applyAlignment="1">
      <alignment vertical="center"/>
    </xf>
    <xf numFmtId="0" fontId="50" fillId="0" borderId="27" xfId="0" applyFont="1" applyBorder="1" applyAlignment="1">
      <alignment vertical="center"/>
    </xf>
    <xf numFmtId="0" fontId="50" fillId="0" borderId="30" xfId="0" applyFont="1" applyBorder="1" applyAlignment="1">
      <alignment vertical="center"/>
    </xf>
    <xf numFmtId="169" fontId="0" fillId="0" borderId="19" xfId="0" applyNumberFormat="1" applyBorder="1" applyAlignment="1">
      <alignment horizontal="center"/>
    </xf>
    <xf numFmtId="169" fontId="0" fillId="0" borderId="1" xfId="0" applyNumberFormat="1" applyFill="1" applyBorder="1"/>
    <xf numFmtId="0" fontId="4" fillId="42" borderId="6" xfId="0" applyFont="1" applyFill="1" applyBorder="1"/>
    <xf numFmtId="0" fontId="4" fillId="42" borderId="8" xfId="0" applyFont="1" applyFill="1" applyBorder="1"/>
    <xf numFmtId="0" fontId="4" fillId="42" borderId="0" xfId="0" applyFont="1" applyFill="1" applyAlignment="1">
      <alignment horizontal="left"/>
    </xf>
    <xf numFmtId="0" fontId="4" fillId="42" borderId="0" xfId="0" applyFont="1" applyFill="1"/>
    <xf numFmtId="164" fontId="4" fillId="42" borderId="8" xfId="0" applyNumberFormat="1" applyFont="1" applyFill="1" applyBorder="1" applyAlignment="1">
      <alignment horizontal="left"/>
    </xf>
    <xf numFmtId="0" fontId="20" fillId="42" borderId="7" xfId="2" applyFont="1" applyFill="1" applyBorder="1"/>
    <xf numFmtId="0" fontId="0" fillId="43" borderId="6" xfId="0" applyFill="1" applyBorder="1" applyAlignment="1" applyProtection="1">
      <alignment horizontal="left"/>
      <protection locked="0"/>
    </xf>
    <xf numFmtId="0" fontId="0" fillId="43" borderId="8" xfId="0" applyFill="1" applyBorder="1" applyAlignment="1" applyProtection="1">
      <alignment horizontal="left"/>
      <protection locked="0"/>
    </xf>
    <xf numFmtId="0" fontId="0" fillId="43" borderId="7" xfId="0" applyFill="1" applyBorder="1" applyAlignment="1" applyProtection="1">
      <alignment horizontal="left"/>
      <protection locked="0"/>
    </xf>
    <xf numFmtId="164" fontId="0" fillId="43" borderId="8" xfId="0" applyNumberFormat="1" applyFill="1" applyBorder="1" applyAlignment="1" applyProtection="1">
      <alignment horizontal="left"/>
      <protection locked="0"/>
    </xf>
    <xf numFmtId="0" fontId="5" fillId="43" borderId="7" xfId="2" applyFill="1" applyBorder="1" applyAlignment="1" applyProtection="1">
      <alignment horizontal="left"/>
      <protection locked="0"/>
    </xf>
    <xf numFmtId="0" fontId="15" fillId="42" borderId="0" xfId="1" applyFont="1" applyFill="1" applyProtection="1">
      <protection hidden="1"/>
    </xf>
    <xf numFmtId="0" fontId="6" fillId="42" borderId="23" xfId="0" applyFont="1" applyFill="1" applyBorder="1" applyAlignment="1" applyProtection="1">
      <alignment horizontal="center"/>
      <protection locked="0" hidden="1"/>
    </xf>
    <xf numFmtId="0" fontId="9" fillId="42" borderId="24" xfId="0" applyFont="1" applyFill="1" applyBorder="1" applyAlignment="1" applyProtection="1">
      <alignment horizontal="left"/>
      <protection locked="0" hidden="1"/>
    </xf>
    <xf numFmtId="0" fontId="12" fillId="42" borderId="24" xfId="0" applyFont="1" applyFill="1" applyBorder="1" applyAlignment="1" applyProtection="1">
      <alignment wrapText="1"/>
      <protection hidden="1"/>
    </xf>
    <xf numFmtId="49" fontId="12" fillId="42" borderId="24" xfId="0" applyNumberFormat="1" applyFont="1" applyFill="1" applyBorder="1" applyAlignment="1" applyProtection="1">
      <alignment wrapText="1"/>
      <protection hidden="1"/>
    </xf>
    <xf numFmtId="44" fontId="3" fillId="43" borderId="1" xfId="0" applyNumberFormat="1" applyFont="1" applyFill="1" applyBorder="1" applyProtection="1">
      <protection locked="0"/>
    </xf>
    <xf numFmtId="44" fontId="3" fillId="43" borderId="19" xfId="0" applyNumberFormat="1" applyFont="1" applyFill="1" applyBorder="1" applyProtection="1">
      <protection locked="0"/>
    </xf>
    <xf numFmtId="1" fontId="3" fillId="43" borderId="1" xfId="0" applyNumberFormat="1" applyFont="1" applyFill="1" applyBorder="1" applyAlignment="1" applyProtection="1">
      <alignment horizontal="center"/>
      <protection locked="0"/>
    </xf>
    <xf numFmtId="1" fontId="3" fillId="43" borderId="19" xfId="0" applyNumberFormat="1" applyFont="1" applyFill="1" applyBorder="1" applyAlignment="1" applyProtection="1">
      <alignment horizontal="center"/>
      <protection locked="0"/>
    </xf>
    <xf numFmtId="0" fontId="6" fillId="6" borderId="0" xfId="0" applyFont="1" applyFill="1" applyAlignment="1" applyProtection="1">
      <alignment horizontal="center"/>
      <protection hidden="1"/>
    </xf>
    <xf numFmtId="0" fontId="4" fillId="42" borderId="1" xfId="0" applyFont="1" applyFill="1" applyBorder="1" applyAlignment="1">
      <alignment horizontal="justify" vertical="center"/>
    </xf>
    <xf numFmtId="0" fontId="15" fillId="42" borderId="0" xfId="0" applyFont="1" applyFill="1" applyAlignment="1">
      <alignment vertical="center"/>
    </xf>
    <xf numFmtId="0" fontId="4" fillId="42" borderId="1" xfId="0" applyFont="1" applyFill="1" applyBorder="1" applyAlignment="1">
      <alignment vertical="center"/>
    </xf>
    <xf numFmtId="0" fontId="4" fillId="42" borderId="1" xfId="0" applyFont="1" applyFill="1" applyBorder="1"/>
    <xf numFmtId="0" fontId="14" fillId="42" borderId="0" xfId="0" applyFont="1" applyFill="1"/>
    <xf numFmtId="0" fontId="15" fillId="42" borderId="0" xfId="0" applyFont="1" applyFill="1"/>
    <xf numFmtId="0" fontId="15" fillId="42" borderId="1" xfId="0" applyFont="1" applyFill="1" applyBorder="1" applyAlignment="1">
      <alignment horizontal="right" vertical="center"/>
    </xf>
    <xf numFmtId="44" fontId="15" fillId="42" borderId="1" xfId="0" applyNumberFormat="1" applyFont="1" applyFill="1" applyBorder="1"/>
    <xf numFmtId="44" fontId="4" fillId="42" borderId="1" xfId="0" applyNumberFormat="1" applyFont="1" applyFill="1" applyBorder="1"/>
    <xf numFmtId="44" fontId="4" fillId="42" borderId="19" xfId="0" applyNumberFormat="1" applyFont="1" applyFill="1" applyBorder="1"/>
    <xf numFmtId="44" fontId="15" fillId="42" borderId="1" xfId="0" applyNumberFormat="1" applyFont="1" applyFill="1" applyBorder="1" applyProtection="1">
      <protection locked="0"/>
    </xf>
    <xf numFmtId="0" fontId="4" fillId="42" borderId="14" xfId="0" applyFont="1" applyFill="1" applyBorder="1" applyAlignment="1">
      <alignment horizontal="justify" vertical="center"/>
    </xf>
    <xf numFmtId="0" fontId="15" fillId="42" borderId="1" xfId="0" applyFont="1" applyFill="1" applyBorder="1" applyAlignment="1">
      <alignment vertical="center"/>
    </xf>
    <xf numFmtId="0" fontId="15" fillId="42" borderId="1" xfId="0" applyFont="1" applyFill="1" applyBorder="1"/>
    <xf numFmtId="0" fontId="15" fillId="42" borderId="10" xfId="0" applyFont="1" applyFill="1" applyBorder="1" applyAlignment="1">
      <alignment horizontal="right" vertical="center"/>
    </xf>
    <xf numFmtId="44" fontId="15" fillId="42" borderId="10" xfId="0" applyNumberFormat="1" applyFont="1" applyFill="1" applyBorder="1" applyProtection="1">
      <protection locked="0"/>
    </xf>
    <xf numFmtId="44" fontId="15" fillId="42" borderId="11" xfId="0" applyNumberFormat="1" applyFont="1" applyFill="1" applyBorder="1" applyProtection="1">
      <protection locked="0"/>
    </xf>
    <xf numFmtId="0" fontId="6" fillId="0" borderId="1" xfId="0" applyFont="1" applyFill="1" applyBorder="1"/>
    <xf numFmtId="44" fontId="3" fillId="0" borderId="19" xfId="0" applyNumberFormat="1" applyFont="1" applyBorder="1" applyProtection="1">
      <protection locked="0"/>
    </xf>
    <xf numFmtId="0" fontId="14" fillId="42" borderId="1" xfId="0" applyFont="1" applyFill="1" applyBorder="1" applyAlignment="1">
      <alignment horizontal="center"/>
    </xf>
    <xf numFmtId="0" fontId="14" fillId="42" borderId="43" xfId="0" applyFont="1" applyFill="1" applyBorder="1" applyAlignment="1">
      <alignment horizontal="center"/>
    </xf>
    <xf numFmtId="0" fontId="14" fillId="42" borderId="44" xfId="0" applyFont="1" applyFill="1" applyBorder="1" applyAlignment="1">
      <alignment horizontal="center"/>
    </xf>
    <xf numFmtId="0" fontId="14" fillId="42" borderId="45" xfId="0" applyFont="1" applyFill="1" applyBorder="1" applyAlignment="1">
      <alignment horizontal="center"/>
    </xf>
    <xf numFmtId="0" fontId="50" fillId="0" borderId="41" xfId="0" applyFont="1" applyBorder="1" applyAlignment="1">
      <alignment horizontal="left" vertical="center"/>
    </xf>
    <xf numFmtId="0" fontId="50" fillId="0" borderId="25" xfId="0" applyFont="1" applyBorder="1" applyAlignment="1">
      <alignment horizontal="left" vertical="center"/>
    </xf>
    <xf numFmtId="0" fontId="50" fillId="0" borderId="26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50" fillId="0" borderId="29" xfId="0" applyFont="1" applyBorder="1" applyAlignment="1">
      <alignment horizontal="left" vertical="center"/>
    </xf>
    <xf numFmtId="0" fontId="50" fillId="0" borderId="26" xfId="0" applyFont="1" applyFill="1" applyBorder="1" applyAlignment="1">
      <alignment horizontal="left" vertical="center"/>
    </xf>
    <xf numFmtId="0" fontId="50" fillId="0" borderId="1" xfId="0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6" fillId="6" borderId="0" xfId="0" applyFont="1" applyFill="1" applyAlignment="1" applyProtection="1">
      <alignment horizontal="center" textRotation="90" wrapText="1"/>
      <protection hidden="1"/>
    </xf>
    <xf numFmtId="0" fontId="6" fillId="6" borderId="22" xfId="0" applyFont="1" applyFill="1" applyBorder="1" applyAlignment="1" applyProtection="1">
      <alignment horizontal="center" textRotation="90" wrapText="1"/>
      <protection hidden="1"/>
    </xf>
    <xf numFmtId="0" fontId="6" fillId="6" borderId="1" xfId="0" applyFont="1" applyFill="1" applyBorder="1" applyAlignment="1" applyProtection="1">
      <alignment horizontal="center" textRotation="90" wrapText="1"/>
      <protection hidden="1"/>
    </xf>
    <xf numFmtId="0" fontId="6" fillId="2" borderId="22" xfId="0" applyFont="1" applyFill="1" applyBorder="1" applyAlignment="1" applyProtection="1">
      <alignment horizontal="center" textRotation="90" wrapText="1"/>
      <protection hidden="1"/>
    </xf>
    <xf numFmtId="0" fontId="6" fillId="2" borderId="1" xfId="0" applyFont="1" applyFill="1" applyBorder="1" applyAlignment="1" applyProtection="1">
      <alignment horizontal="center" textRotation="90" wrapText="1"/>
      <protection hidden="1"/>
    </xf>
    <xf numFmtId="0" fontId="6" fillId="3" borderId="12" xfId="0" applyFont="1" applyFill="1" applyBorder="1" applyAlignment="1" applyProtection="1">
      <alignment horizontal="center" textRotation="90" wrapText="1"/>
      <protection hidden="1"/>
    </xf>
    <xf numFmtId="0" fontId="6" fillId="3" borderId="9" xfId="0" applyFont="1" applyFill="1" applyBorder="1" applyAlignment="1" applyProtection="1">
      <alignment horizontal="center" textRotation="90" wrapText="1"/>
      <protection hidden="1"/>
    </xf>
    <xf numFmtId="0" fontId="6" fillId="6" borderId="20" xfId="0" applyFont="1" applyFill="1" applyBorder="1" applyAlignment="1" applyProtection="1">
      <alignment horizontal="center" textRotation="90" wrapText="1"/>
      <protection hidden="1"/>
    </xf>
    <xf numFmtId="0" fontId="9" fillId="42" borderId="22" xfId="0" applyFont="1" applyFill="1" applyBorder="1" applyAlignment="1" applyProtection="1">
      <alignment horizontal="center" textRotation="90" wrapText="1"/>
      <protection hidden="1"/>
    </xf>
    <xf numFmtId="0" fontId="9" fillId="42" borderId="1" xfId="0" applyFont="1" applyFill="1" applyBorder="1" applyAlignment="1" applyProtection="1">
      <alignment horizontal="center" textRotation="90" wrapText="1"/>
      <protection hidden="1"/>
    </xf>
    <xf numFmtId="0" fontId="9" fillId="42" borderId="21" xfId="0" applyFont="1" applyFill="1" applyBorder="1" applyAlignment="1" applyProtection="1">
      <alignment horizontal="center" textRotation="90" wrapText="1"/>
      <protection hidden="1"/>
    </xf>
    <xf numFmtId="0" fontId="6" fillId="0" borderId="1" xfId="0" applyFont="1" applyBorder="1" applyAlignment="1" applyProtection="1">
      <alignment horizontal="center" textRotation="90" wrapText="1"/>
      <protection hidden="1"/>
    </xf>
    <xf numFmtId="0" fontId="6" fillId="0" borderId="19" xfId="0" applyFont="1" applyBorder="1" applyAlignment="1" applyProtection="1">
      <alignment horizontal="center" textRotation="90" wrapText="1"/>
      <protection hidden="1"/>
    </xf>
    <xf numFmtId="0" fontId="6" fillId="0" borderId="21" xfId="0" applyFont="1" applyBorder="1" applyAlignment="1" applyProtection="1">
      <alignment horizontal="center" textRotation="90" wrapText="1"/>
      <protection hidden="1"/>
    </xf>
    <xf numFmtId="0" fontId="6" fillId="0" borderId="22" xfId="0" applyFont="1" applyBorder="1" applyAlignment="1" applyProtection="1">
      <alignment horizontal="center" textRotation="90" wrapText="1"/>
      <protection hidden="1"/>
    </xf>
    <xf numFmtId="0" fontId="22" fillId="42" borderId="9" xfId="1" applyFont="1" applyFill="1" applyBorder="1" applyAlignment="1" applyProtection="1">
      <alignment horizontal="center" wrapText="1"/>
      <protection hidden="1"/>
    </xf>
    <xf numFmtId="0" fontId="22" fillId="42" borderId="10" xfId="1" applyFont="1" applyFill="1" applyBorder="1" applyAlignment="1" applyProtection="1">
      <alignment horizontal="center" wrapText="1"/>
      <protection hidden="1"/>
    </xf>
    <xf numFmtId="0" fontId="6" fillId="0" borderId="9" xfId="0" applyFont="1" applyBorder="1" applyAlignment="1" applyProtection="1">
      <alignment horizontal="center" textRotation="90" wrapText="1"/>
      <protection hidden="1"/>
    </xf>
    <xf numFmtId="0" fontId="47" fillId="42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0" fillId="6" borderId="0" xfId="0" applyFont="1" applyFill="1" applyBorder="1" applyAlignment="1" applyProtection="1">
      <alignment horizontal="left"/>
      <protection locked="0" hidden="1"/>
    </xf>
    <xf numFmtId="0" fontId="7" fillId="2" borderId="1" xfId="1" applyFont="1" applyFill="1" applyBorder="1" applyAlignment="1" applyProtection="1">
      <alignment horizontal="left" wrapText="1"/>
      <protection hidden="1"/>
    </xf>
    <xf numFmtId="0" fontId="6" fillId="2" borderId="9" xfId="0" applyFont="1" applyFill="1" applyBorder="1" applyAlignment="1" applyProtection="1">
      <alignment horizontal="left" wrapText="1"/>
      <protection hidden="1"/>
    </xf>
    <xf numFmtId="0" fontId="6" fillId="2" borderId="11" xfId="0" applyFont="1" applyFill="1" applyBorder="1" applyAlignment="1" applyProtection="1">
      <alignment horizontal="left" wrapText="1"/>
      <protection hidden="1"/>
    </xf>
    <xf numFmtId="0" fontId="17" fillId="0" borderId="9" xfId="0" applyFont="1" applyBorder="1" applyAlignment="1" applyProtection="1">
      <alignment horizontal="center" textRotation="90" wrapText="1"/>
      <protection hidden="1"/>
    </xf>
    <xf numFmtId="0" fontId="7" fillId="6" borderId="1" xfId="0" applyFont="1" applyFill="1" applyBorder="1" applyAlignment="1" applyProtection="1">
      <alignment horizontal="center" textRotation="90" wrapText="1"/>
      <protection hidden="1"/>
    </xf>
    <xf numFmtId="0" fontId="7" fillId="2" borderId="9" xfId="1" applyFont="1" applyFill="1" applyBorder="1" applyAlignment="1" applyProtection="1">
      <alignment horizontal="left" wrapText="1"/>
      <protection hidden="1"/>
    </xf>
    <xf numFmtId="0" fontId="7" fillId="2" borderId="10" xfId="1" applyFont="1" applyFill="1" applyBorder="1" applyAlignment="1" applyProtection="1">
      <alignment horizontal="left" wrapText="1"/>
      <protection hidden="1"/>
    </xf>
    <xf numFmtId="0" fontId="7" fillId="2" borderId="11" xfId="1" applyFont="1" applyFill="1" applyBorder="1" applyAlignment="1" applyProtection="1">
      <alignment horizontal="left" wrapText="1"/>
      <protection hidden="1"/>
    </xf>
    <xf numFmtId="0" fontId="6" fillId="0" borderId="1" xfId="0" applyFont="1" applyBorder="1" applyAlignment="1" applyProtection="1">
      <alignment textRotation="90"/>
      <protection hidden="1"/>
    </xf>
    <xf numFmtId="0" fontId="0" fillId="0" borderId="1" xfId="0" applyBorder="1" applyAlignment="1">
      <alignment textRotation="90"/>
    </xf>
    <xf numFmtId="0" fontId="6" fillId="0" borderId="1" xfId="0" applyFont="1" applyBorder="1" applyAlignment="1" applyProtection="1">
      <alignment textRotation="90" wrapText="1"/>
      <protection hidden="1"/>
    </xf>
    <xf numFmtId="0" fontId="0" fillId="0" borderId="1" xfId="0" applyBorder="1" applyAlignment="1">
      <alignment textRotation="90" wrapText="1"/>
    </xf>
    <xf numFmtId="0" fontId="6" fillId="39" borderId="1" xfId="0" applyFont="1" applyFill="1" applyBorder="1" applyAlignment="1" applyProtection="1">
      <alignment textRotation="90"/>
      <protection hidden="1"/>
    </xf>
    <xf numFmtId="0" fontId="0" fillId="39" borderId="1" xfId="0" applyFill="1" applyBorder="1" applyAlignment="1">
      <alignment textRotation="90"/>
    </xf>
    <xf numFmtId="0" fontId="0" fillId="0" borderId="17" xfId="0" applyBorder="1" applyAlignment="1">
      <alignment vertical="top"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</cellXfs>
  <cellStyles count="50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erekening" xfId="17" builtinId="22" customBuiltin="1"/>
    <cellStyle name="Controlecel" xfId="19" builtinId="23" customBuiltin="1"/>
    <cellStyle name="Gekoppelde cel" xfId="18" builtinId="24" customBuiltin="1"/>
    <cellStyle name="Goed" xfId="13" builtinId="26" customBuiltin="1"/>
    <cellStyle name="Hyperlink" xfId="2" builtinId="8"/>
    <cellStyle name="Hyperlink 2" xfId="6" xr:uid="{00000000-0005-0000-0000-00001D000000}"/>
    <cellStyle name="Invoer" xfId="15" builtinId="20" customBuiltin="1"/>
    <cellStyle name="Komma 2" xfId="5" xr:uid="{00000000-0005-0000-0000-00001F000000}"/>
    <cellStyle name="Kop 1" xfId="9" builtinId="16" customBuiltin="1"/>
    <cellStyle name="Kop 2" xfId="10" builtinId="17" customBuiltin="1"/>
    <cellStyle name="Kop 3" xfId="11" builtinId="18" customBuiltin="1"/>
    <cellStyle name="Kop 4" xfId="12" builtinId="19" customBuiltin="1"/>
    <cellStyle name="Neutraal" xfId="3" builtinId="28" customBuiltin="1"/>
    <cellStyle name="Notitie" xfId="21" builtinId="10" customBuiltin="1"/>
    <cellStyle name="Ongeldig" xfId="14" builtinId="27" customBuiltin="1"/>
    <cellStyle name="Procent" xfId="49" builtinId="5"/>
    <cellStyle name="Standaard" xfId="0" builtinId="0"/>
    <cellStyle name="Standaard 2" xfId="1" xr:uid="{00000000-0005-0000-0000-000029000000}"/>
    <cellStyle name="Standaard 3" xfId="4" xr:uid="{00000000-0005-0000-0000-00002A000000}"/>
    <cellStyle name="Titel" xfId="8" builtinId="15" customBuiltin="1"/>
    <cellStyle name="Totaal" xfId="23" builtinId="25" customBuiltin="1"/>
    <cellStyle name="Uitvoer" xfId="16" builtinId="21" customBuiltin="1"/>
    <cellStyle name="Valuta" xfId="7" builtinId="4"/>
    <cellStyle name="Valuta 2" xfId="48" xr:uid="{00000000-0005-0000-0000-00002F000000}"/>
    <cellStyle name="Verklarende tekst" xfId="22" builtinId="53" customBuiltin="1"/>
    <cellStyle name="Waarschuwingstekst" xfId="20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73583"/>
      <color rgb="FFC2E76B"/>
      <color rgb="FFF07512"/>
      <color rgb="FF1F1770"/>
      <color rgb="FFEBEBEB"/>
      <color rgb="FF9F9289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1</xdr:row>
      <xdr:rowOff>33618</xdr:rowOff>
    </xdr:from>
    <xdr:to>
      <xdr:col>1</xdr:col>
      <xdr:colOff>1557617</xdr:colOff>
      <xdr:row>5</xdr:row>
      <xdr:rowOff>78441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8441" y="328893"/>
          <a:ext cx="7584701" cy="80682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Instructie:</a:t>
          </a:r>
          <a:r>
            <a:rPr lang="nl-NL" sz="1100" b="1" baseline="0"/>
            <a:t> </a:t>
          </a:r>
        </a:p>
        <a:p>
          <a:r>
            <a:rPr lang="nl-NL" sz="1100" b="0" baseline="0"/>
            <a:t>- Alle prijzen zijn exclusief BTW</a:t>
          </a:r>
        </a:p>
        <a:p>
          <a:r>
            <a:rPr lang="nl-NL" sz="1100" b="0" baseline="0"/>
            <a:t>- Aan de aantallen kunnen geen rechten worden ontleend. De aanbestedende dienst heeft geprobeerd u een zo goed mogelijk beeld te geven van de werkelijkheid. Tijdens de inventarisatie na de gunning worden de exacte aantallen vastgesteld. </a:t>
          </a:r>
          <a:endParaRPr lang="nl-NL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12</xdr:row>
      <xdr:rowOff>47624</xdr:rowOff>
    </xdr:from>
    <xdr:to>
      <xdr:col>3</xdr:col>
      <xdr:colOff>428625</xdr:colOff>
      <xdr:row>15</xdr:row>
      <xdr:rowOff>47625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66700" y="2562224"/>
          <a:ext cx="7067550" cy="571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De poetsdoeken worden gebruikt in de grafische industrie en absorberen inkten, oplosmiddelen en chemicaliën.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MAlphaAdviesBureauDB/Archief/00015000/154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RMAlphaAdviesBureauDB/Archief/00013500/139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gegevens"/>
      <sheetName val="Huidig verbruik"/>
      <sheetName val="Te verwachten mutaties"/>
      <sheetName val="Informatie studenten en FTE"/>
      <sheetName val="Prijzenblad"/>
      <sheetName val="Invulblad SV"/>
      <sheetName val="Invulblad Wasserij en inloop"/>
      <sheetName val="Minimale eise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Wijzigingenblad"/>
      <sheetName val="Supplement"/>
    </sheetNames>
    <sheetDataSet>
      <sheetData sheetId="0">
        <row r="4">
          <cell r="B4" t="str">
            <v>Stichting Baasis</v>
          </cell>
        </row>
        <row r="19">
          <cell r="B19"/>
        </row>
      </sheetData>
      <sheetData sheetId="1"/>
      <sheetData sheetId="2"/>
      <sheetData sheetId="3"/>
      <sheetData sheetId="4"/>
      <sheetData sheetId="5">
        <row r="4">
          <cell r="A4" t="str">
            <v>Handdroogvoorziening (minimaal 1 per voorruimte)</v>
          </cell>
        </row>
        <row r="5">
          <cell r="A5" t="str">
            <v>Zeepautomaat op basis van schuim (1 per wasgelegenheid)</v>
          </cell>
        </row>
        <row r="6">
          <cell r="A6" t="str">
            <v>Toiletrol automaat</v>
          </cell>
        </row>
        <row r="7">
          <cell r="A7" t="str">
            <v>Damesverband Hygiëne container (wisseling 1x per 4 weken tenzij anders noodzakelijk blijkt);</v>
          </cell>
        </row>
        <row r="8">
          <cell r="A8" t="str">
            <v>Toiletborstelgarnituur (toiletborstel jaarlijks vervangen)</v>
          </cell>
        </row>
        <row r="9">
          <cell r="A9" t="str">
            <v xml:space="preserve">Luchtverfrisser </v>
          </cell>
        </row>
        <row r="10">
          <cell r="A10" t="str">
            <v>Afvalbak  (1 per voorruimte)</v>
          </cell>
          <cell r="B10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gegevens"/>
      <sheetName val="Prijzenblad"/>
      <sheetName val="Minimale eisen"/>
      <sheetName val="Informatieblad scholen"/>
      <sheetName val="Schatting huidige afna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8 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3"/>
      <sheetName val="34"/>
      <sheetName val="36"/>
      <sheetName val="37"/>
      <sheetName val="Wijzigingenblad"/>
      <sheetName val="Supplement"/>
    </sheetNames>
    <sheetDataSet>
      <sheetData sheetId="0">
        <row r="4">
          <cell r="B4" t="str">
            <v xml:space="preserve">Openbaar Primair Onderwijs Deventer/Stichting Deventer en Almelose Montessorischolen </v>
          </cell>
        </row>
        <row r="19">
          <cell r="B1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Kantoorthema">
  <a:themeElements>
    <a:clrScheme name="Aangepast Alpha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F3A447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C2E76B"/>
  </sheetPr>
  <dimension ref="A2:K44"/>
  <sheetViews>
    <sheetView showGridLines="0" showZeros="0" zoomScaleNormal="100" zoomScaleSheetLayoutView="100" workbookViewId="0">
      <selection activeCell="B8" sqref="B8"/>
    </sheetView>
  </sheetViews>
  <sheetFormatPr defaultColWidth="0" defaultRowHeight="15" x14ac:dyDescent="0.25"/>
  <cols>
    <col min="1" max="1" width="59" customWidth="1"/>
    <col min="2" max="2" width="50.140625" bestFit="1" customWidth="1"/>
    <col min="3" max="6" width="9.140625" hidden="1" customWidth="1"/>
    <col min="7" max="11" width="0" hidden="1" customWidth="1"/>
    <col min="12" max="16384" width="9.140625" hidden="1"/>
  </cols>
  <sheetData>
    <row r="2" spans="1:2" ht="23.25" x14ac:dyDescent="0.35">
      <c r="A2" s="325" t="s">
        <v>178</v>
      </c>
      <c r="B2" s="7"/>
    </row>
    <row r="4" spans="1:2" x14ac:dyDescent="0.25">
      <c r="A4" s="4" t="s">
        <v>0</v>
      </c>
      <c r="B4" s="331" t="s">
        <v>170</v>
      </c>
    </row>
    <row r="5" spans="1:2" x14ac:dyDescent="0.25">
      <c r="A5" s="5" t="s">
        <v>1</v>
      </c>
      <c r="B5" s="332" t="s">
        <v>171</v>
      </c>
    </row>
    <row r="6" spans="1:2" x14ac:dyDescent="0.25">
      <c r="A6" s="5" t="s">
        <v>2</v>
      </c>
      <c r="B6" s="333"/>
    </row>
    <row r="7" spans="1:2" x14ac:dyDescent="0.25">
      <c r="A7" s="5"/>
      <c r="B7" s="332"/>
    </row>
    <row r="8" spans="1:2" x14ac:dyDescent="0.25">
      <c r="A8" s="5" t="s">
        <v>3</v>
      </c>
      <c r="B8" s="332"/>
    </row>
    <row r="9" spans="1:2" x14ac:dyDescent="0.25">
      <c r="A9" s="5" t="s">
        <v>4</v>
      </c>
      <c r="B9" s="332"/>
    </row>
    <row r="10" spans="1:2" x14ac:dyDescent="0.25">
      <c r="A10" s="5" t="s">
        <v>5</v>
      </c>
      <c r="B10" s="332"/>
    </row>
    <row r="11" spans="1:2" x14ac:dyDescent="0.25">
      <c r="A11" s="6" t="s">
        <v>4</v>
      </c>
      <c r="B11" s="334"/>
    </row>
    <row r="13" spans="1:2" x14ac:dyDescent="0.25">
      <c r="A13" s="4" t="s">
        <v>50</v>
      </c>
      <c r="B13" s="331" t="s">
        <v>51</v>
      </c>
    </row>
    <row r="14" spans="1:2" x14ac:dyDescent="0.25">
      <c r="A14" s="5" t="s">
        <v>52</v>
      </c>
      <c r="B14" s="335" t="s">
        <v>172</v>
      </c>
    </row>
    <row r="15" spans="1:2" x14ac:dyDescent="0.25">
      <c r="A15" s="5" t="s">
        <v>53</v>
      </c>
      <c r="B15" s="335" t="s">
        <v>72</v>
      </c>
    </row>
    <row r="16" spans="1:2" x14ac:dyDescent="0.25">
      <c r="A16" s="6" t="s">
        <v>54</v>
      </c>
      <c r="B16" s="336" t="s">
        <v>55</v>
      </c>
    </row>
    <row r="19" spans="1:2" x14ac:dyDescent="0.25">
      <c r="A19" s="4" t="s">
        <v>44</v>
      </c>
      <c r="B19" s="337"/>
    </row>
    <row r="20" spans="1:2" x14ac:dyDescent="0.25">
      <c r="A20" s="5" t="s">
        <v>45</v>
      </c>
      <c r="B20" s="338"/>
    </row>
    <row r="21" spans="1:2" x14ac:dyDescent="0.25">
      <c r="A21" s="5" t="s">
        <v>2</v>
      </c>
      <c r="B21" s="338"/>
    </row>
    <row r="22" spans="1:2" x14ac:dyDescent="0.25">
      <c r="A22" s="5" t="s">
        <v>46</v>
      </c>
      <c r="B22" s="338"/>
    </row>
    <row r="23" spans="1:2" x14ac:dyDescent="0.25">
      <c r="A23" s="5" t="s">
        <v>4</v>
      </c>
      <c r="B23" s="338"/>
    </row>
    <row r="24" spans="1:2" x14ac:dyDescent="0.25">
      <c r="A24" s="5" t="s">
        <v>47</v>
      </c>
      <c r="B24" s="338"/>
    </row>
    <row r="25" spans="1:2" x14ac:dyDescent="0.25">
      <c r="A25" s="6" t="s">
        <v>4</v>
      </c>
      <c r="B25" s="339"/>
    </row>
    <row r="27" spans="1:2" x14ac:dyDescent="0.25">
      <c r="A27" s="4" t="s">
        <v>7</v>
      </c>
      <c r="B27" s="337"/>
    </row>
    <row r="28" spans="1:2" x14ac:dyDescent="0.25">
      <c r="A28" s="5" t="s">
        <v>6</v>
      </c>
      <c r="B28" s="340"/>
    </row>
    <row r="29" spans="1:2" x14ac:dyDescent="0.25">
      <c r="A29" s="5" t="s">
        <v>8</v>
      </c>
      <c r="B29" s="338"/>
    </row>
    <row r="30" spans="1:2" x14ac:dyDescent="0.25">
      <c r="A30" s="5" t="s">
        <v>11</v>
      </c>
      <c r="B30" s="338"/>
    </row>
    <row r="31" spans="1:2" x14ac:dyDescent="0.25">
      <c r="A31" s="5" t="s">
        <v>9</v>
      </c>
      <c r="B31" s="340"/>
    </row>
    <row r="32" spans="1:2" x14ac:dyDescent="0.25">
      <c r="A32" s="6" t="s">
        <v>10</v>
      </c>
      <c r="B32" s="341"/>
    </row>
    <row r="34" spans="1:2" x14ac:dyDescent="0.25">
      <c r="A34" s="86"/>
      <c r="B34" s="87"/>
    </row>
    <row r="35" spans="1:2" x14ac:dyDescent="0.25">
      <c r="A35" s="84"/>
      <c r="B35" s="85"/>
    </row>
    <row r="38" spans="1:2" x14ac:dyDescent="0.25">
      <c r="A38" s="86"/>
      <c r="B38" s="87"/>
    </row>
    <row r="39" spans="1:2" x14ac:dyDescent="0.25">
      <c r="A39" s="9"/>
      <c r="B39" s="85"/>
    </row>
    <row r="41" spans="1:2" x14ac:dyDescent="0.25">
      <c r="A41" s="86"/>
      <c r="B41" s="9"/>
    </row>
    <row r="44" spans="1:2" x14ac:dyDescent="0.25">
      <c r="A44" s="86"/>
      <c r="B44" s="159"/>
    </row>
  </sheetData>
  <pageMargins left="0.70866141732283472" right="0.70866141732283472" top="0.94488188976377963" bottom="0.74803149606299213" header="0.31496062992125984" footer="0.31496062992125984"/>
  <pageSetup paperSize="9" scale="79" orientation="portrait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F9289"/>
  </sheetPr>
  <dimension ref="A1:S55"/>
  <sheetViews>
    <sheetView topLeftCell="A16" workbookViewId="0">
      <selection activeCell="A15" sqref="A15:M61"/>
    </sheetView>
  </sheetViews>
  <sheetFormatPr defaultColWidth="8.85546875" defaultRowHeight="11.25" x14ac:dyDescent="0.2"/>
  <cols>
    <col min="1" max="1" width="5.855468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x14ac:dyDescent="0.2">
      <c r="A1" s="34">
        <v>4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218"/>
      <c r="E16" s="60"/>
      <c r="F16" s="60"/>
      <c r="G16" s="60"/>
      <c r="H16" s="219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80"/>
      <c r="I29" s="60"/>
      <c r="J29" s="60"/>
      <c r="K29" s="60"/>
      <c r="L29" s="60"/>
      <c r="M29" s="60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F9289"/>
  </sheetPr>
  <dimension ref="A1:S55"/>
  <sheetViews>
    <sheetView topLeftCell="A19" workbookViewId="0">
      <selection activeCell="A15" sqref="A15:M61"/>
    </sheetView>
  </sheetViews>
  <sheetFormatPr defaultColWidth="8.85546875" defaultRowHeight="11.25" x14ac:dyDescent="0.2"/>
  <cols>
    <col min="1" max="1" width="2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x14ac:dyDescent="0.2">
      <c r="A1" s="34">
        <v>5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186"/>
      <c r="B15" s="187"/>
      <c r="C15" s="186"/>
      <c r="D15" s="190"/>
      <c r="E15" s="191"/>
      <c r="F15" s="191"/>
      <c r="G15" s="191"/>
      <c r="H15" s="191"/>
      <c r="I15" s="191"/>
      <c r="J15" s="191"/>
      <c r="K15" s="191"/>
      <c r="L15" s="191"/>
      <c r="M15" s="192"/>
    </row>
    <row r="16" spans="1:19" x14ac:dyDescent="0.2">
      <c r="A16" s="186"/>
      <c r="B16" s="187"/>
      <c r="C16" s="186"/>
      <c r="D16" s="190"/>
      <c r="E16" s="191"/>
      <c r="F16" s="191"/>
      <c r="G16" s="191"/>
      <c r="H16" s="191"/>
      <c r="I16" s="191"/>
      <c r="J16" s="191"/>
      <c r="K16" s="191"/>
      <c r="L16" s="191"/>
      <c r="M16" s="192"/>
    </row>
    <row r="17" spans="1:13" x14ac:dyDescent="0.2">
      <c r="A17" s="186"/>
      <c r="B17" s="187"/>
      <c r="C17" s="186"/>
      <c r="D17" s="193"/>
      <c r="E17" s="188"/>
      <c r="F17" s="188"/>
      <c r="G17" s="188"/>
      <c r="H17" s="194"/>
      <c r="I17" s="188"/>
      <c r="J17" s="188"/>
      <c r="K17" s="188"/>
      <c r="L17" s="195"/>
      <c r="M17" s="186"/>
    </row>
    <row r="18" spans="1:13" x14ac:dyDescent="0.2">
      <c r="A18" s="186"/>
      <c r="B18" s="187"/>
      <c r="C18" s="186"/>
      <c r="D18" s="190"/>
      <c r="E18" s="191"/>
      <c r="F18" s="191"/>
      <c r="G18" s="191"/>
      <c r="H18" s="191"/>
      <c r="I18" s="191"/>
      <c r="J18" s="191"/>
      <c r="K18" s="191"/>
      <c r="L18" s="191"/>
      <c r="M18" s="192"/>
    </row>
    <row r="19" spans="1:13" x14ac:dyDescent="0.2">
      <c r="A19" s="186"/>
      <c r="B19" s="187"/>
      <c r="C19" s="186"/>
      <c r="D19" s="189"/>
      <c r="E19" s="188"/>
      <c r="F19" s="188"/>
      <c r="G19" s="188"/>
      <c r="H19" s="188"/>
      <c r="I19" s="188"/>
      <c r="J19" s="188"/>
      <c r="K19" s="188"/>
      <c r="L19" s="188"/>
      <c r="M19" s="186"/>
    </row>
    <row r="20" spans="1:13" x14ac:dyDescent="0.2">
      <c r="A20" s="186"/>
      <c r="B20" s="187"/>
      <c r="C20" s="186"/>
      <c r="D20" s="193"/>
      <c r="E20" s="188"/>
      <c r="F20" s="188"/>
      <c r="G20" s="188"/>
      <c r="H20" s="188"/>
      <c r="I20" s="188"/>
      <c r="J20" s="188"/>
      <c r="K20" s="188"/>
      <c r="L20" s="195"/>
      <c r="M20" s="186"/>
    </row>
    <row r="21" spans="1:13" x14ac:dyDescent="0.2">
      <c r="A21" s="186"/>
      <c r="B21" s="187"/>
      <c r="C21" s="186"/>
      <c r="D21" s="193"/>
      <c r="E21" s="188"/>
      <c r="F21" s="188"/>
      <c r="G21" s="188"/>
      <c r="H21" s="188"/>
      <c r="I21" s="188"/>
      <c r="J21" s="188"/>
      <c r="K21" s="188"/>
      <c r="L21" s="195"/>
      <c r="M21" s="186"/>
    </row>
    <row r="22" spans="1:13" x14ac:dyDescent="0.2">
      <c r="A22" s="186"/>
      <c r="B22" s="187"/>
      <c r="C22" s="186"/>
      <c r="D22" s="193"/>
      <c r="E22" s="188"/>
      <c r="F22" s="188"/>
      <c r="G22" s="188"/>
      <c r="H22" s="188"/>
      <c r="I22" s="188"/>
      <c r="J22" s="188"/>
      <c r="K22" s="188"/>
      <c r="L22" s="195"/>
      <c r="M22" s="186"/>
    </row>
    <row r="23" spans="1:13" x14ac:dyDescent="0.2">
      <c r="A23" s="186"/>
      <c r="B23" s="187"/>
      <c r="C23" s="186"/>
      <c r="D23" s="193"/>
      <c r="E23" s="188"/>
      <c r="F23" s="188"/>
      <c r="G23" s="188"/>
      <c r="H23" s="188"/>
      <c r="I23" s="188"/>
      <c r="J23" s="188"/>
      <c r="K23" s="188"/>
      <c r="L23" s="195"/>
      <c r="M23" s="186"/>
    </row>
    <row r="24" spans="1:13" x14ac:dyDescent="0.2">
      <c r="A24" s="186"/>
      <c r="B24" s="187"/>
      <c r="C24" s="186"/>
      <c r="D24" s="193"/>
      <c r="E24" s="188"/>
      <c r="F24" s="188"/>
      <c r="G24" s="188"/>
      <c r="H24" s="188"/>
      <c r="I24" s="188"/>
      <c r="J24" s="188"/>
      <c r="K24" s="188"/>
      <c r="L24" s="195"/>
      <c r="M24" s="186"/>
    </row>
    <row r="25" spans="1:13" x14ac:dyDescent="0.2">
      <c r="A25" s="186"/>
      <c r="B25" s="187"/>
      <c r="C25" s="186"/>
      <c r="D25" s="189"/>
      <c r="E25" s="188"/>
      <c r="F25" s="188"/>
      <c r="G25" s="188"/>
      <c r="H25" s="188"/>
      <c r="I25" s="188"/>
      <c r="J25" s="188"/>
      <c r="K25" s="188"/>
      <c r="L25" s="195"/>
      <c r="M25" s="186"/>
    </row>
    <row r="26" spans="1:13" x14ac:dyDescent="0.2">
      <c r="A26" s="186"/>
      <c r="B26" s="187"/>
      <c r="C26" s="186"/>
      <c r="D26" s="189"/>
      <c r="E26" s="188"/>
      <c r="F26" s="188"/>
      <c r="G26" s="188"/>
      <c r="H26" s="188"/>
      <c r="I26" s="188"/>
      <c r="J26" s="188"/>
      <c r="K26" s="188"/>
      <c r="L26" s="188"/>
      <c r="M26" s="186"/>
    </row>
    <row r="27" spans="1:13" x14ac:dyDescent="0.2">
      <c r="A27" s="186"/>
      <c r="B27" s="187"/>
      <c r="C27" s="186"/>
      <c r="D27" s="189"/>
      <c r="E27" s="188"/>
      <c r="F27" s="188"/>
      <c r="G27" s="188"/>
      <c r="H27" s="188"/>
      <c r="I27" s="188"/>
      <c r="J27" s="188"/>
      <c r="K27" s="188"/>
      <c r="L27" s="188"/>
      <c r="M27" s="186"/>
    </row>
    <row r="28" spans="1:13" x14ac:dyDescent="0.2">
      <c r="A28" s="186"/>
      <c r="B28" s="187"/>
      <c r="C28" s="186"/>
      <c r="D28" s="189"/>
      <c r="E28" s="188"/>
      <c r="F28" s="188"/>
      <c r="G28" s="188"/>
      <c r="H28" s="188"/>
      <c r="I28" s="188"/>
      <c r="J28" s="188"/>
      <c r="K28" s="188"/>
      <c r="L28" s="188"/>
      <c r="M28" s="186"/>
    </row>
    <row r="29" spans="1:13" x14ac:dyDescent="0.2">
      <c r="A29" s="186"/>
      <c r="B29" s="187"/>
      <c r="C29" s="186"/>
      <c r="D29" s="189"/>
      <c r="E29" s="188"/>
      <c r="F29" s="188"/>
      <c r="G29" s="188"/>
      <c r="H29" s="188"/>
      <c r="I29" s="188"/>
      <c r="J29" s="188"/>
      <c r="K29" s="188"/>
      <c r="L29" s="188"/>
      <c r="M29" s="186"/>
    </row>
    <row r="30" spans="1:13" x14ac:dyDescent="0.2">
      <c r="A30" s="48"/>
      <c r="B30" s="161"/>
      <c r="C30" s="160"/>
      <c r="D30" s="164"/>
      <c r="E30" s="162"/>
      <c r="F30" s="162"/>
      <c r="G30" s="162"/>
      <c r="H30" s="162"/>
      <c r="I30" s="162"/>
      <c r="J30" s="162"/>
      <c r="K30" s="162"/>
      <c r="L30" s="165"/>
      <c r="M30" s="160"/>
    </row>
    <row r="31" spans="1:13" x14ac:dyDescent="0.2">
      <c r="A31" s="48"/>
      <c r="B31" s="161"/>
      <c r="C31" s="160"/>
      <c r="D31" s="164"/>
      <c r="E31" s="162"/>
      <c r="F31" s="162"/>
      <c r="G31" s="162"/>
      <c r="H31" s="162"/>
      <c r="I31" s="162"/>
      <c r="J31" s="162"/>
      <c r="K31" s="162"/>
      <c r="L31" s="165"/>
      <c r="M31" s="160"/>
    </row>
    <row r="32" spans="1:13" x14ac:dyDescent="0.2">
      <c r="A32" s="48"/>
      <c r="B32" s="161"/>
      <c r="C32" s="160"/>
      <c r="D32" s="163"/>
      <c r="E32" s="162"/>
      <c r="F32" s="162"/>
      <c r="G32" s="162"/>
      <c r="H32" s="162"/>
      <c r="I32" s="162"/>
      <c r="J32" s="162"/>
      <c r="K32" s="162"/>
      <c r="L32" s="165"/>
      <c r="M32" s="160"/>
    </row>
    <row r="33" spans="1:16" x14ac:dyDescent="0.2">
      <c r="A33" s="48"/>
      <c r="B33" s="161"/>
      <c r="C33" s="160"/>
      <c r="D33" s="163"/>
      <c r="E33" s="162"/>
      <c r="F33" s="162"/>
      <c r="G33" s="162"/>
      <c r="H33" s="162"/>
      <c r="I33" s="162"/>
      <c r="J33" s="162"/>
      <c r="K33" s="162"/>
      <c r="L33" s="162"/>
      <c r="M33" s="160"/>
    </row>
    <row r="34" spans="1:16" x14ac:dyDescent="0.2">
      <c r="A34" s="48"/>
      <c r="B34" s="161"/>
      <c r="C34" s="160"/>
      <c r="D34" s="163"/>
      <c r="E34" s="162"/>
      <c r="F34" s="162"/>
      <c r="G34" s="162"/>
      <c r="H34" s="162"/>
      <c r="I34" s="162"/>
      <c r="J34" s="162"/>
      <c r="K34" s="162"/>
      <c r="L34" s="162"/>
      <c r="M34" s="160"/>
    </row>
    <row r="35" spans="1:16" x14ac:dyDescent="0.2">
      <c r="A35" s="48"/>
      <c r="B35" s="161"/>
      <c r="C35" s="160"/>
      <c r="D35" s="163"/>
      <c r="E35" s="162"/>
      <c r="F35" s="162"/>
      <c r="G35" s="162"/>
      <c r="H35" s="162"/>
      <c r="I35" s="162"/>
      <c r="J35" s="162"/>
      <c r="K35" s="162"/>
      <c r="L35" s="162"/>
      <c r="M35" s="160"/>
      <c r="P35" s="57"/>
    </row>
    <row r="36" spans="1:16" x14ac:dyDescent="0.2">
      <c r="A36" s="48"/>
      <c r="B36" s="161"/>
      <c r="C36" s="160"/>
      <c r="D36" s="163"/>
      <c r="E36" s="162"/>
      <c r="F36" s="162"/>
      <c r="G36" s="162"/>
      <c r="H36" s="162"/>
      <c r="I36" s="162"/>
      <c r="J36" s="162"/>
      <c r="K36" s="162"/>
      <c r="L36" s="162"/>
      <c r="M36" s="160"/>
    </row>
    <row r="37" spans="1:16" x14ac:dyDescent="0.2">
      <c r="A37" s="48"/>
      <c r="B37" s="161"/>
      <c r="C37" s="160"/>
      <c r="D37" s="163"/>
      <c r="E37" s="162"/>
      <c r="F37" s="162"/>
      <c r="G37" s="162"/>
      <c r="H37" s="162"/>
      <c r="I37" s="162"/>
      <c r="J37" s="162"/>
      <c r="K37" s="162"/>
      <c r="L37" s="162"/>
      <c r="M37" s="160"/>
    </row>
    <row r="38" spans="1:16" x14ac:dyDescent="0.2">
      <c r="A38" s="48"/>
      <c r="B38" s="161"/>
      <c r="C38" s="160"/>
      <c r="D38" s="163"/>
      <c r="E38" s="162"/>
      <c r="F38" s="162"/>
      <c r="G38" s="162"/>
      <c r="H38" s="162"/>
      <c r="I38" s="162"/>
      <c r="J38" s="162"/>
      <c r="K38" s="162"/>
      <c r="L38" s="162"/>
      <c r="M38" s="160"/>
    </row>
    <row r="39" spans="1:16" x14ac:dyDescent="0.2">
      <c r="A39" s="48"/>
      <c r="B39" s="161"/>
      <c r="C39" s="160"/>
      <c r="D39" s="163"/>
      <c r="E39" s="162"/>
      <c r="F39" s="162"/>
      <c r="G39" s="162"/>
      <c r="H39" s="162"/>
      <c r="I39" s="162"/>
      <c r="J39" s="162"/>
      <c r="K39" s="162"/>
      <c r="L39" s="162"/>
      <c r="M39" s="160"/>
    </row>
    <row r="40" spans="1:16" x14ac:dyDescent="0.2">
      <c r="A40" s="48"/>
      <c r="B40" s="161"/>
      <c r="C40" s="160"/>
      <c r="D40" s="163"/>
      <c r="E40" s="162"/>
      <c r="F40" s="162"/>
      <c r="G40" s="162"/>
      <c r="H40" s="162"/>
      <c r="I40" s="162"/>
      <c r="J40" s="162"/>
      <c r="K40" s="162"/>
      <c r="L40" s="162"/>
      <c r="M40" s="160"/>
    </row>
    <row r="41" spans="1:16" x14ac:dyDescent="0.2">
      <c r="A41" s="48"/>
      <c r="B41" s="161"/>
      <c r="C41" s="160"/>
      <c r="D41" s="163"/>
      <c r="E41" s="162"/>
      <c r="F41" s="162"/>
      <c r="G41" s="162"/>
      <c r="H41" s="162"/>
      <c r="I41" s="162"/>
      <c r="J41" s="162"/>
      <c r="K41" s="162"/>
      <c r="L41" s="162"/>
      <c r="M41" s="160"/>
    </row>
    <row r="42" spans="1:16" x14ac:dyDescent="0.2">
      <c r="A42" s="48"/>
      <c r="B42" s="161"/>
      <c r="C42" s="160"/>
      <c r="D42" s="163"/>
      <c r="E42" s="162"/>
      <c r="F42" s="162"/>
      <c r="G42" s="162"/>
      <c r="H42" s="162"/>
      <c r="I42" s="162"/>
      <c r="J42" s="162"/>
      <c r="K42" s="162"/>
      <c r="L42" s="162"/>
      <c r="M42" s="160"/>
    </row>
    <row r="43" spans="1:16" x14ac:dyDescent="0.2">
      <c r="A43" s="48"/>
      <c r="B43" s="161"/>
      <c r="C43" s="160"/>
      <c r="D43" s="163"/>
      <c r="E43" s="162"/>
      <c r="F43" s="162"/>
      <c r="G43" s="162"/>
      <c r="H43" s="162"/>
      <c r="I43" s="162"/>
      <c r="J43" s="162"/>
      <c r="K43" s="162"/>
      <c r="L43" s="162"/>
      <c r="M43" s="160"/>
    </row>
    <row r="44" spans="1:16" x14ac:dyDescent="0.2">
      <c r="A44" s="48"/>
      <c r="B44" s="161"/>
      <c r="C44" s="160"/>
      <c r="D44" s="163"/>
      <c r="E44" s="162"/>
      <c r="F44" s="162"/>
      <c r="G44" s="162"/>
      <c r="H44" s="162"/>
      <c r="I44" s="162"/>
      <c r="J44" s="162"/>
      <c r="K44" s="162"/>
      <c r="L44" s="162"/>
      <c r="M44" s="160"/>
    </row>
    <row r="45" spans="1:16" x14ac:dyDescent="0.2">
      <c r="A45" s="48"/>
      <c r="B45" s="161"/>
      <c r="C45" s="160"/>
      <c r="D45" s="163"/>
      <c r="E45" s="162"/>
      <c r="F45" s="162"/>
      <c r="G45" s="162"/>
      <c r="H45" s="162"/>
      <c r="I45" s="162"/>
      <c r="J45" s="162"/>
      <c r="K45" s="162"/>
      <c r="L45" s="162"/>
      <c r="M45" s="160"/>
    </row>
    <row r="46" spans="1:16" x14ac:dyDescent="0.2">
      <c r="A46" s="48"/>
      <c r="B46" s="161"/>
      <c r="C46" s="160"/>
      <c r="D46" s="163"/>
      <c r="E46" s="162"/>
      <c r="F46" s="162"/>
      <c r="G46" s="162"/>
      <c r="H46" s="162"/>
      <c r="I46" s="162"/>
      <c r="J46" s="162"/>
      <c r="K46" s="162"/>
      <c r="L46" s="162"/>
      <c r="M46" s="160"/>
      <c r="P46" s="38" t="s">
        <v>83</v>
      </c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F9289"/>
  </sheetPr>
  <dimension ref="A1:S55"/>
  <sheetViews>
    <sheetView workbookViewId="0">
      <selection activeCell="A15" sqref="A15:M61"/>
    </sheetView>
  </sheetViews>
  <sheetFormatPr defaultColWidth="8.85546875" defaultRowHeight="11.25" x14ac:dyDescent="0.2"/>
  <cols>
    <col min="1" max="1" width="2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6</v>
      </c>
      <c r="B1" s="35" t="s">
        <v>36</v>
      </c>
      <c r="C1" s="78" t="e">
        <f>VLOOKUP(A1,#REF!,2)</f>
        <v>#REF!</v>
      </c>
      <c r="D1" s="418" t="e">
        <f>VLOOKUP(A1,#REF!,2)</f>
        <v>#REF!</v>
      </c>
      <c r="E1" s="419"/>
      <c r="F1" s="419"/>
      <c r="G1" s="419"/>
      <c r="H1" s="420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8" t="e">
        <f>VLOOKUP(A1,#REF!,3)</f>
        <v>#REF!</v>
      </c>
      <c r="E2" s="419"/>
      <c r="F2" s="419"/>
      <c r="G2" s="419"/>
      <c r="H2" s="420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8" t="e">
        <f>VLOOKUP(A1,#REF!,5)</f>
        <v>#REF!</v>
      </c>
      <c r="E3" s="419"/>
      <c r="F3" s="419"/>
      <c r="G3" s="419"/>
      <c r="H3" s="420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  <c r="N6" s="421" t="s">
        <v>128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  <c r="N7" s="422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  <c r="N8" s="422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  <c r="N9" s="422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  <c r="N10" s="422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  <c r="N11" s="422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  <c r="N12" s="422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  <c r="N13" s="203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  <c r="N14" s="203"/>
    </row>
    <row r="15" spans="1:19" x14ac:dyDescent="0.2">
      <c r="A15" s="196"/>
      <c r="B15" s="197"/>
      <c r="C15" s="196"/>
      <c r="D15" s="200"/>
      <c r="E15" s="198"/>
      <c r="F15" s="198"/>
      <c r="G15" s="198"/>
      <c r="H15" s="201"/>
      <c r="I15" s="198"/>
      <c r="J15" s="198"/>
      <c r="K15" s="198"/>
      <c r="L15" s="202"/>
      <c r="M15" s="196"/>
      <c r="N15" s="203"/>
    </row>
    <row r="16" spans="1:19" x14ac:dyDescent="0.2">
      <c r="A16" s="196"/>
      <c r="B16" s="197"/>
      <c r="C16" s="196"/>
      <c r="D16" s="200"/>
      <c r="E16" s="198"/>
      <c r="F16" s="198"/>
      <c r="G16" s="198"/>
      <c r="H16" s="201"/>
      <c r="I16" s="198"/>
      <c r="J16" s="198"/>
      <c r="K16" s="198"/>
      <c r="L16" s="202"/>
      <c r="M16" s="196"/>
      <c r="N16" s="203"/>
    </row>
    <row r="17" spans="1:14" x14ac:dyDescent="0.2">
      <c r="A17" s="196"/>
      <c r="B17" s="197"/>
      <c r="C17" s="196"/>
      <c r="D17" s="200"/>
      <c r="E17" s="198"/>
      <c r="F17" s="198"/>
      <c r="G17" s="198"/>
      <c r="H17" s="201"/>
      <c r="I17" s="198"/>
      <c r="J17" s="198"/>
      <c r="K17" s="198"/>
      <c r="L17" s="202"/>
      <c r="M17" s="196"/>
      <c r="N17" s="203"/>
    </row>
    <row r="18" spans="1:14" x14ac:dyDescent="0.2">
      <c r="A18" s="196"/>
      <c r="B18" s="197"/>
      <c r="C18" s="196"/>
      <c r="D18" s="200"/>
      <c r="E18" s="198"/>
      <c r="F18" s="198"/>
      <c r="G18" s="198"/>
      <c r="H18" s="201"/>
      <c r="I18" s="198"/>
      <c r="J18" s="198"/>
      <c r="K18" s="198"/>
      <c r="L18" s="202"/>
      <c r="M18" s="196"/>
      <c r="N18" s="203"/>
    </row>
    <row r="19" spans="1:14" x14ac:dyDescent="0.2">
      <c r="A19" s="196"/>
      <c r="B19" s="197"/>
      <c r="C19" s="196"/>
      <c r="D19" s="200"/>
      <c r="E19" s="198"/>
      <c r="F19" s="198"/>
      <c r="G19" s="198"/>
      <c r="H19" s="201"/>
      <c r="I19" s="198"/>
      <c r="J19" s="198"/>
      <c r="K19" s="198"/>
      <c r="L19" s="202"/>
      <c r="M19" s="196"/>
      <c r="N19" s="203"/>
    </row>
    <row r="20" spans="1:14" x14ac:dyDescent="0.2">
      <c r="A20" s="196"/>
      <c r="B20" s="197"/>
      <c r="C20" s="196"/>
      <c r="D20" s="200"/>
      <c r="E20" s="198"/>
      <c r="F20" s="198"/>
      <c r="G20" s="198"/>
      <c r="H20" s="201"/>
      <c r="I20" s="198"/>
      <c r="J20" s="198"/>
      <c r="K20" s="198"/>
      <c r="L20" s="202"/>
      <c r="M20" s="196"/>
      <c r="N20" s="203"/>
    </row>
    <row r="21" spans="1:14" x14ac:dyDescent="0.2">
      <c r="A21" s="196"/>
      <c r="B21" s="197"/>
      <c r="C21" s="196"/>
      <c r="D21" s="200"/>
      <c r="E21" s="198"/>
      <c r="F21" s="198"/>
      <c r="G21" s="198"/>
      <c r="H21" s="201"/>
      <c r="I21" s="198"/>
      <c r="J21" s="198"/>
      <c r="K21" s="198"/>
      <c r="L21" s="202"/>
      <c r="M21" s="196"/>
      <c r="N21" s="203"/>
    </row>
    <row r="22" spans="1:14" x14ac:dyDescent="0.2">
      <c r="A22" s="196"/>
      <c r="B22" s="197"/>
      <c r="C22" s="196"/>
      <c r="D22" s="200"/>
      <c r="E22" s="198"/>
      <c r="F22" s="198"/>
      <c r="G22" s="198"/>
      <c r="H22" s="201"/>
      <c r="I22" s="198"/>
      <c r="J22" s="198"/>
      <c r="K22" s="198"/>
      <c r="L22" s="202"/>
      <c r="M22" s="196"/>
      <c r="N22" s="203"/>
    </row>
    <row r="23" spans="1:14" x14ac:dyDescent="0.2">
      <c r="A23" s="196"/>
      <c r="B23" s="197"/>
      <c r="C23" s="196"/>
      <c r="D23" s="200"/>
      <c r="E23" s="198"/>
      <c r="F23" s="198"/>
      <c r="G23" s="198"/>
      <c r="H23" s="201"/>
      <c r="I23" s="198"/>
      <c r="J23" s="198"/>
      <c r="K23" s="198"/>
      <c r="L23" s="202"/>
      <c r="M23" s="196"/>
      <c r="N23" s="203"/>
    </row>
    <row r="24" spans="1:14" x14ac:dyDescent="0.2">
      <c r="A24" s="196"/>
      <c r="B24" s="197"/>
      <c r="C24" s="196"/>
      <c r="D24" s="199"/>
      <c r="E24" s="198"/>
      <c r="F24" s="198"/>
      <c r="G24" s="198"/>
      <c r="H24" s="198"/>
      <c r="I24" s="198"/>
      <c r="J24" s="198"/>
      <c r="K24" s="198"/>
      <c r="L24" s="198"/>
      <c r="M24" s="196"/>
      <c r="N24" s="203"/>
    </row>
    <row r="25" spans="1:14" x14ac:dyDescent="0.2">
      <c r="A25" s="196"/>
      <c r="B25" s="197"/>
      <c r="C25" s="196"/>
      <c r="D25" s="200"/>
      <c r="E25" s="198"/>
      <c r="F25" s="198"/>
      <c r="G25" s="198"/>
      <c r="H25" s="201"/>
      <c r="I25" s="198"/>
      <c r="J25" s="198"/>
      <c r="K25" s="198"/>
      <c r="L25" s="202"/>
      <c r="M25" s="196"/>
      <c r="N25" s="203"/>
    </row>
    <row r="26" spans="1:14" x14ac:dyDescent="0.2">
      <c r="A26" s="196"/>
      <c r="B26" s="197"/>
      <c r="C26" s="196"/>
      <c r="D26" s="200"/>
      <c r="E26" s="198"/>
      <c r="F26" s="198"/>
      <c r="G26" s="198"/>
      <c r="H26" s="201"/>
      <c r="I26" s="198"/>
      <c r="J26" s="198"/>
      <c r="K26" s="198"/>
      <c r="L26" s="202"/>
      <c r="M26" s="196"/>
      <c r="N26" s="203"/>
    </row>
    <row r="27" spans="1:14" x14ac:dyDescent="0.2">
      <c r="A27" s="196"/>
      <c r="B27" s="197"/>
      <c r="C27" s="196"/>
      <c r="D27" s="196"/>
      <c r="E27" s="196"/>
      <c r="F27" s="198"/>
      <c r="G27" s="196"/>
      <c r="H27" s="196"/>
      <c r="I27" s="196"/>
      <c r="J27" s="196"/>
      <c r="K27" s="196"/>
      <c r="L27" s="196"/>
      <c r="M27" s="196"/>
      <c r="N27" s="203"/>
    </row>
    <row r="28" spans="1:14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4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4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4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4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8">
    <mergeCell ref="D2:H2"/>
    <mergeCell ref="D1:H1"/>
    <mergeCell ref="D3:H3"/>
    <mergeCell ref="K6:K12"/>
    <mergeCell ref="L6:L12"/>
    <mergeCell ref="D6:D12"/>
    <mergeCell ref="E6:E12"/>
    <mergeCell ref="F6:F12"/>
    <mergeCell ref="G6:G12"/>
    <mergeCell ref="N6:N12"/>
    <mergeCell ref="A13:B13"/>
    <mergeCell ref="H6:H12"/>
    <mergeCell ref="I6:I12"/>
    <mergeCell ref="J6:J12"/>
    <mergeCell ref="A6:A12"/>
    <mergeCell ref="B6:B12"/>
    <mergeCell ref="M6:M12"/>
    <mergeCell ref="C6:C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F9289"/>
  </sheetPr>
  <dimension ref="A1:S75"/>
  <sheetViews>
    <sheetView topLeftCell="A41" workbookViewId="0">
      <selection activeCell="A15" sqref="A15:M61"/>
    </sheetView>
  </sheetViews>
  <sheetFormatPr defaultColWidth="8.85546875" defaultRowHeight="11.25" x14ac:dyDescent="0.2"/>
  <cols>
    <col min="1" max="1" width="2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7</v>
      </c>
      <c r="B1" s="35" t="s">
        <v>36</v>
      </c>
      <c r="C1" s="78" t="e">
        <f>VLOOKUP(A1,#REF!,2)</f>
        <v>#REF!</v>
      </c>
      <c r="D1" s="418" t="e">
        <f>VLOOKUP(A1,#REF!,2)</f>
        <v>#REF!</v>
      </c>
      <c r="E1" s="419"/>
      <c r="F1" s="419"/>
      <c r="G1" s="419"/>
      <c r="H1" s="420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8" t="e">
        <f>VLOOKUP(A1,#REF!,3)</f>
        <v>#REF!</v>
      </c>
      <c r="E2" s="419"/>
      <c r="F2" s="419"/>
      <c r="G2" s="419"/>
      <c r="H2" s="420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8" t="e">
        <f>VLOOKUP(A1,#REF!,5)</f>
        <v>#REF!</v>
      </c>
      <c r="E3" s="419"/>
      <c r="F3" s="419"/>
      <c r="G3" s="419"/>
      <c r="H3" s="420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  <c r="N6" s="423" t="s">
        <v>125</v>
      </c>
      <c r="O6" s="423" t="s">
        <v>126</v>
      </c>
      <c r="P6" s="423" t="s">
        <v>127</v>
      </c>
      <c r="Q6" s="421" t="s">
        <v>110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  <c r="N7" s="424"/>
      <c r="O7" s="424"/>
      <c r="P7" s="424"/>
      <c r="Q7" s="422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  <c r="N8" s="424"/>
      <c r="O8" s="424"/>
      <c r="P8" s="424"/>
      <c r="Q8" s="422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  <c r="N9" s="424"/>
      <c r="O9" s="424"/>
      <c r="P9" s="424"/>
      <c r="Q9" s="422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  <c r="N10" s="424"/>
      <c r="O10" s="424"/>
      <c r="P10" s="424"/>
      <c r="Q10" s="422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  <c r="N11" s="424"/>
      <c r="O11" s="424"/>
      <c r="P11" s="424"/>
      <c r="Q11" s="422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  <c r="N12" s="424"/>
      <c r="O12" s="424"/>
      <c r="P12" s="424"/>
      <c r="Q12" s="422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  <c r="N13" s="177"/>
      <c r="O13" s="177"/>
      <c r="P13" s="177"/>
      <c r="Q13" s="177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  <c r="N14" s="177"/>
      <c r="O14" s="177"/>
      <c r="P14" s="177"/>
      <c r="Q14" s="177"/>
    </row>
    <row r="15" spans="1:19" x14ac:dyDescent="0.2">
      <c r="A15" s="204"/>
      <c r="B15" s="213"/>
      <c r="C15" s="204"/>
      <c r="D15" s="208"/>
      <c r="E15" s="206"/>
      <c r="F15" s="206"/>
      <c r="G15" s="206"/>
      <c r="H15" s="209"/>
      <c r="I15" s="206"/>
      <c r="J15" s="206"/>
      <c r="K15" s="206"/>
      <c r="L15" s="210"/>
      <c r="M15" s="204"/>
      <c r="N15" s="211"/>
      <c r="O15" s="211"/>
      <c r="P15" s="211"/>
      <c r="Q15" s="211"/>
    </row>
    <row r="16" spans="1:19" x14ac:dyDescent="0.2">
      <c r="A16" s="204"/>
      <c r="B16" s="205"/>
      <c r="C16" s="204"/>
      <c r="D16" s="208"/>
      <c r="E16" s="206"/>
      <c r="F16" s="206"/>
      <c r="G16" s="206"/>
      <c r="H16" s="209"/>
      <c r="I16" s="206"/>
      <c r="J16" s="206"/>
      <c r="K16" s="206"/>
      <c r="L16" s="210"/>
      <c r="M16" s="204"/>
      <c r="N16" s="211"/>
      <c r="O16" s="211"/>
      <c r="P16" s="211"/>
      <c r="Q16" s="211"/>
    </row>
    <row r="17" spans="1:17" x14ac:dyDescent="0.2">
      <c r="A17" s="204"/>
      <c r="B17" s="205"/>
      <c r="C17" s="204"/>
      <c r="D17" s="208"/>
      <c r="E17" s="206"/>
      <c r="F17" s="206"/>
      <c r="G17" s="206"/>
      <c r="H17" s="209"/>
      <c r="I17" s="206"/>
      <c r="J17" s="206"/>
      <c r="K17" s="206"/>
      <c r="L17" s="210"/>
      <c r="M17" s="204"/>
      <c r="N17" s="211"/>
      <c r="O17" s="211"/>
      <c r="P17" s="211"/>
      <c r="Q17" s="211"/>
    </row>
    <row r="18" spans="1:17" x14ac:dyDescent="0.2">
      <c r="A18" s="204"/>
      <c r="B18" s="205"/>
      <c r="C18" s="204"/>
      <c r="D18" s="208"/>
      <c r="E18" s="206"/>
      <c r="F18" s="206"/>
      <c r="G18" s="206"/>
      <c r="H18" s="209"/>
      <c r="I18" s="206"/>
      <c r="J18" s="206"/>
      <c r="K18" s="206"/>
      <c r="L18" s="210"/>
      <c r="M18" s="204"/>
      <c r="N18" s="211"/>
      <c r="O18" s="211"/>
      <c r="P18" s="211"/>
      <c r="Q18" s="211"/>
    </row>
    <row r="19" spans="1:17" x14ac:dyDescent="0.2">
      <c r="A19" s="204"/>
      <c r="B19" s="205"/>
      <c r="C19" s="204"/>
      <c r="D19" s="208"/>
      <c r="E19" s="206"/>
      <c r="F19" s="206"/>
      <c r="G19" s="206"/>
      <c r="H19" s="209"/>
      <c r="I19" s="206"/>
      <c r="J19" s="206"/>
      <c r="K19" s="206"/>
      <c r="L19" s="210"/>
      <c r="M19" s="204"/>
      <c r="N19" s="211"/>
      <c r="O19" s="211"/>
      <c r="P19" s="211"/>
      <c r="Q19" s="211"/>
    </row>
    <row r="20" spans="1:17" x14ac:dyDescent="0.2">
      <c r="A20" s="204"/>
      <c r="B20" s="205"/>
      <c r="C20" s="204"/>
      <c r="D20" s="208"/>
      <c r="E20" s="206"/>
      <c r="F20" s="206"/>
      <c r="G20" s="206"/>
      <c r="H20" s="209"/>
      <c r="I20" s="206"/>
      <c r="J20" s="206"/>
      <c r="K20" s="206"/>
      <c r="L20" s="210"/>
      <c r="M20" s="204"/>
      <c r="N20" s="211"/>
      <c r="O20" s="211"/>
      <c r="P20" s="211"/>
      <c r="Q20" s="211"/>
    </row>
    <row r="21" spans="1:17" x14ac:dyDescent="0.2">
      <c r="A21" s="204"/>
      <c r="B21" s="205"/>
      <c r="C21" s="204"/>
      <c r="D21" s="208"/>
      <c r="E21" s="206"/>
      <c r="F21" s="206"/>
      <c r="G21" s="206"/>
      <c r="H21" s="209"/>
      <c r="I21" s="206"/>
      <c r="J21" s="206"/>
      <c r="K21" s="206"/>
      <c r="L21" s="210"/>
      <c r="M21" s="204"/>
      <c r="N21" s="211"/>
      <c r="O21" s="211"/>
      <c r="P21" s="211"/>
      <c r="Q21" s="211"/>
    </row>
    <row r="22" spans="1:17" x14ac:dyDescent="0.2">
      <c r="A22" s="204"/>
      <c r="B22" s="205"/>
      <c r="C22" s="204"/>
      <c r="D22" s="208"/>
      <c r="E22" s="206"/>
      <c r="F22" s="206"/>
      <c r="G22" s="206"/>
      <c r="H22" s="209"/>
      <c r="I22" s="206"/>
      <c r="J22" s="206"/>
      <c r="K22" s="206"/>
      <c r="L22" s="210"/>
      <c r="M22" s="204"/>
      <c r="N22" s="211"/>
      <c r="O22" s="211"/>
      <c r="P22" s="211"/>
      <c r="Q22" s="211"/>
    </row>
    <row r="23" spans="1:17" x14ac:dyDescent="0.2">
      <c r="A23" s="204"/>
      <c r="B23" s="205"/>
      <c r="C23" s="204"/>
      <c r="D23" s="208"/>
      <c r="E23" s="206"/>
      <c r="F23" s="206"/>
      <c r="G23" s="206"/>
      <c r="H23" s="209"/>
      <c r="I23" s="206"/>
      <c r="J23" s="206"/>
      <c r="K23" s="206"/>
      <c r="L23" s="210"/>
      <c r="M23" s="204"/>
      <c r="N23" s="211"/>
      <c r="O23" s="211"/>
      <c r="P23" s="211"/>
      <c r="Q23" s="211"/>
    </row>
    <row r="24" spans="1:17" x14ac:dyDescent="0.2">
      <c r="A24" s="204"/>
      <c r="B24" s="205"/>
      <c r="C24" s="204"/>
      <c r="D24" s="208"/>
      <c r="E24" s="206"/>
      <c r="F24" s="206"/>
      <c r="G24" s="206"/>
      <c r="H24" s="209"/>
      <c r="I24" s="206"/>
      <c r="J24" s="206"/>
      <c r="K24" s="206"/>
      <c r="L24" s="210"/>
      <c r="M24" s="204"/>
      <c r="N24" s="211"/>
      <c r="O24" s="211"/>
      <c r="P24" s="211"/>
      <c r="Q24" s="211"/>
    </row>
    <row r="25" spans="1:17" x14ac:dyDescent="0.2">
      <c r="A25" s="204"/>
      <c r="B25" s="205"/>
      <c r="C25" s="204"/>
      <c r="D25" s="208"/>
      <c r="E25" s="206"/>
      <c r="F25" s="206"/>
      <c r="G25" s="206"/>
      <c r="H25" s="209"/>
      <c r="I25" s="206"/>
      <c r="J25" s="206"/>
      <c r="K25" s="206"/>
      <c r="L25" s="210"/>
      <c r="M25" s="204"/>
      <c r="N25" s="211"/>
      <c r="O25" s="211"/>
      <c r="P25" s="211"/>
      <c r="Q25" s="211"/>
    </row>
    <row r="26" spans="1:17" x14ac:dyDescent="0.2">
      <c r="A26" s="204"/>
      <c r="B26" s="213"/>
      <c r="C26" s="204"/>
      <c r="D26" s="208"/>
      <c r="E26" s="206"/>
      <c r="F26" s="206"/>
      <c r="G26" s="206"/>
      <c r="H26" s="209"/>
      <c r="I26" s="206"/>
      <c r="J26" s="206"/>
      <c r="K26" s="206"/>
      <c r="L26" s="210"/>
      <c r="M26" s="204"/>
      <c r="N26" s="211"/>
      <c r="O26" s="211"/>
      <c r="P26" s="211"/>
      <c r="Q26" s="211"/>
    </row>
    <row r="27" spans="1:17" x14ac:dyDescent="0.2">
      <c r="A27" s="204"/>
      <c r="B27" s="205"/>
      <c r="C27" s="204"/>
      <c r="D27" s="208"/>
      <c r="E27" s="206"/>
      <c r="F27" s="206"/>
      <c r="G27" s="206"/>
      <c r="H27" s="209"/>
      <c r="I27" s="206"/>
      <c r="J27" s="206"/>
      <c r="K27" s="206"/>
      <c r="L27" s="210"/>
      <c r="M27" s="204"/>
      <c r="N27" s="211"/>
      <c r="O27" s="211"/>
      <c r="P27" s="211"/>
      <c r="Q27" s="211"/>
    </row>
    <row r="28" spans="1:17" x14ac:dyDescent="0.2">
      <c r="A28" s="204"/>
      <c r="B28" s="205"/>
      <c r="C28" s="204"/>
      <c r="D28" s="208"/>
      <c r="E28" s="206"/>
      <c r="F28" s="206"/>
      <c r="G28" s="206"/>
      <c r="H28" s="209"/>
      <c r="I28" s="206"/>
      <c r="J28" s="206"/>
      <c r="K28" s="206"/>
      <c r="L28" s="210"/>
      <c r="M28" s="204"/>
      <c r="N28" s="211"/>
      <c r="O28" s="211"/>
      <c r="P28" s="211"/>
      <c r="Q28" s="211"/>
    </row>
    <row r="29" spans="1:17" x14ac:dyDescent="0.2">
      <c r="A29" s="204"/>
      <c r="B29" s="205"/>
      <c r="C29" s="204"/>
      <c r="D29" s="208"/>
      <c r="E29" s="206"/>
      <c r="F29" s="206"/>
      <c r="G29" s="206"/>
      <c r="H29" s="209"/>
      <c r="I29" s="206"/>
      <c r="J29" s="206"/>
      <c r="K29" s="206"/>
      <c r="L29" s="210"/>
      <c r="M29" s="204"/>
      <c r="N29" s="211"/>
      <c r="O29" s="211"/>
      <c r="P29" s="211"/>
      <c r="Q29" s="211"/>
    </row>
    <row r="30" spans="1:17" x14ac:dyDescent="0.2">
      <c r="A30" s="204"/>
      <c r="B30" s="205"/>
      <c r="C30" s="204"/>
      <c r="D30" s="208"/>
      <c r="E30" s="206"/>
      <c r="F30" s="206"/>
      <c r="G30" s="206"/>
      <c r="H30" s="209"/>
      <c r="I30" s="206"/>
      <c r="J30" s="206"/>
      <c r="K30" s="206"/>
      <c r="L30" s="210"/>
      <c r="M30" s="204"/>
      <c r="N30" s="211"/>
      <c r="O30" s="211"/>
      <c r="P30" s="211"/>
      <c r="Q30" s="211"/>
    </row>
    <row r="31" spans="1:17" x14ac:dyDescent="0.2">
      <c r="A31" s="204"/>
      <c r="B31" s="205"/>
      <c r="C31" s="204"/>
      <c r="D31" s="208"/>
      <c r="E31" s="206"/>
      <c r="F31" s="206"/>
      <c r="G31" s="206"/>
      <c r="H31" s="209"/>
      <c r="I31" s="206"/>
      <c r="J31" s="206"/>
      <c r="K31" s="206"/>
      <c r="L31" s="210"/>
      <c r="M31" s="204"/>
      <c r="N31" s="211"/>
      <c r="O31" s="211"/>
      <c r="P31" s="211"/>
      <c r="Q31" s="211"/>
    </row>
    <row r="32" spans="1:17" x14ac:dyDescent="0.2">
      <c r="A32" s="204"/>
      <c r="B32" s="205"/>
      <c r="C32" s="204"/>
      <c r="D32" s="208"/>
      <c r="E32" s="206"/>
      <c r="F32" s="206"/>
      <c r="G32" s="206"/>
      <c r="H32" s="209"/>
      <c r="I32" s="206"/>
      <c r="J32" s="206"/>
      <c r="K32" s="206"/>
      <c r="L32" s="210"/>
      <c r="M32" s="204"/>
      <c r="N32" s="211"/>
      <c r="O32" s="211"/>
      <c r="P32" s="211"/>
      <c r="Q32" s="211"/>
    </row>
    <row r="33" spans="1:17" x14ac:dyDescent="0.2">
      <c r="A33" s="204"/>
      <c r="B33" s="205"/>
      <c r="C33" s="204"/>
      <c r="D33" s="208"/>
      <c r="E33" s="206"/>
      <c r="F33" s="206"/>
      <c r="G33" s="206"/>
      <c r="H33" s="209"/>
      <c r="I33" s="206"/>
      <c r="J33" s="206"/>
      <c r="K33" s="206"/>
      <c r="L33" s="210"/>
      <c r="M33" s="204"/>
      <c r="N33" s="211"/>
      <c r="O33" s="211"/>
      <c r="P33" s="211"/>
      <c r="Q33" s="211"/>
    </row>
    <row r="34" spans="1:17" x14ac:dyDescent="0.2">
      <c r="A34" s="204"/>
      <c r="B34" s="205"/>
      <c r="C34" s="204"/>
      <c r="D34" s="208"/>
      <c r="E34" s="206"/>
      <c r="F34" s="206"/>
      <c r="G34" s="206"/>
      <c r="H34" s="209"/>
      <c r="I34" s="206"/>
      <c r="J34" s="206"/>
      <c r="K34" s="206"/>
      <c r="L34" s="210"/>
      <c r="M34" s="204"/>
      <c r="N34" s="211"/>
      <c r="O34" s="211"/>
      <c r="P34" s="211"/>
      <c r="Q34" s="211"/>
    </row>
    <row r="35" spans="1:17" x14ac:dyDescent="0.2">
      <c r="A35" s="204"/>
      <c r="B35" s="205"/>
      <c r="C35" s="204"/>
      <c r="D35" s="208"/>
      <c r="E35" s="206"/>
      <c r="F35" s="206"/>
      <c r="G35" s="206"/>
      <c r="H35" s="209"/>
      <c r="I35" s="206"/>
      <c r="J35" s="206"/>
      <c r="K35" s="206"/>
      <c r="L35" s="210"/>
      <c r="M35" s="204"/>
      <c r="N35" s="211"/>
      <c r="O35" s="211"/>
      <c r="P35" s="211"/>
      <c r="Q35" s="211"/>
    </row>
    <row r="36" spans="1:17" x14ac:dyDescent="0.2">
      <c r="A36" s="204"/>
      <c r="B36" s="205"/>
      <c r="C36" s="204"/>
      <c r="D36" s="208"/>
      <c r="E36" s="206"/>
      <c r="F36" s="206"/>
      <c r="G36" s="206"/>
      <c r="H36" s="209"/>
      <c r="I36" s="206"/>
      <c r="J36" s="206"/>
      <c r="K36" s="206"/>
      <c r="L36" s="210"/>
      <c r="M36" s="204"/>
      <c r="N36" s="211"/>
      <c r="O36" s="211"/>
      <c r="P36" s="211"/>
      <c r="Q36" s="211"/>
    </row>
    <row r="37" spans="1:17" x14ac:dyDescent="0.2">
      <c r="A37" s="204"/>
      <c r="B37" s="205"/>
      <c r="C37" s="204"/>
      <c r="D37" s="208"/>
      <c r="E37" s="206"/>
      <c r="F37" s="206"/>
      <c r="G37" s="206"/>
      <c r="H37" s="209"/>
      <c r="I37" s="206"/>
      <c r="J37" s="206"/>
      <c r="K37" s="206"/>
      <c r="L37" s="210"/>
      <c r="M37" s="204"/>
      <c r="N37" s="211"/>
      <c r="O37" s="211"/>
      <c r="P37" s="211"/>
      <c r="Q37" s="211"/>
    </row>
    <row r="38" spans="1:17" x14ac:dyDescent="0.2">
      <c r="A38" s="204"/>
      <c r="B38" s="205"/>
      <c r="C38" s="204"/>
      <c r="D38" s="208"/>
      <c r="E38" s="206"/>
      <c r="F38" s="206"/>
      <c r="G38" s="206"/>
      <c r="H38" s="209"/>
      <c r="I38" s="206"/>
      <c r="J38" s="206"/>
      <c r="K38" s="206"/>
      <c r="L38" s="210"/>
      <c r="M38" s="204"/>
      <c r="N38" s="211"/>
      <c r="O38" s="211"/>
      <c r="P38" s="211"/>
      <c r="Q38" s="211"/>
    </row>
    <row r="39" spans="1:17" x14ac:dyDescent="0.2">
      <c r="A39" s="204"/>
      <c r="B39" s="205"/>
      <c r="C39" s="204"/>
      <c r="D39" s="208"/>
      <c r="E39" s="206"/>
      <c r="F39" s="206"/>
      <c r="G39" s="206"/>
      <c r="H39" s="209"/>
      <c r="I39" s="206"/>
      <c r="J39" s="206"/>
      <c r="K39" s="206"/>
      <c r="L39" s="210"/>
      <c r="M39" s="204"/>
      <c r="N39" s="211"/>
      <c r="O39" s="211"/>
      <c r="P39" s="211"/>
      <c r="Q39" s="211"/>
    </row>
    <row r="40" spans="1:17" x14ac:dyDescent="0.2">
      <c r="A40" s="204"/>
      <c r="B40" s="213"/>
      <c r="C40" s="204"/>
      <c r="D40" s="208"/>
      <c r="E40" s="206"/>
      <c r="F40" s="206"/>
      <c r="G40" s="206"/>
      <c r="H40" s="209"/>
      <c r="I40" s="206"/>
      <c r="J40" s="206"/>
      <c r="K40" s="206"/>
      <c r="L40" s="210"/>
      <c r="M40" s="204"/>
      <c r="N40" s="211"/>
      <c r="O40" s="211"/>
      <c r="P40" s="211"/>
      <c r="Q40" s="211"/>
    </row>
    <row r="41" spans="1:17" s="175" customFormat="1" x14ac:dyDescent="0.2">
      <c r="A41" s="204"/>
      <c r="B41" s="205"/>
      <c r="C41" s="204"/>
      <c r="D41" s="208"/>
      <c r="E41" s="206"/>
      <c r="F41" s="206"/>
      <c r="G41" s="206"/>
      <c r="H41" s="209"/>
      <c r="I41" s="206"/>
      <c r="J41" s="206"/>
      <c r="K41" s="206"/>
      <c r="L41" s="210"/>
      <c r="M41" s="204"/>
      <c r="N41" s="211"/>
      <c r="O41" s="211"/>
      <c r="P41" s="211"/>
      <c r="Q41" s="211"/>
    </row>
    <row r="42" spans="1:17" s="175" customFormat="1" x14ac:dyDescent="0.2">
      <c r="A42" s="204"/>
      <c r="B42" s="205"/>
      <c r="C42" s="204"/>
      <c r="D42" s="208"/>
      <c r="E42" s="206"/>
      <c r="F42" s="206"/>
      <c r="G42" s="206"/>
      <c r="H42" s="209"/>
      <c r="I42" s="206"/>
      <c r="J42" s="206"/>
      <c r="K42" s="206"/>
      <c r="L42" s="210"/>
      <c r="M42" s="204"/>
      <c r="N42" s="211"/>
      <c r="O42" s="211"/>
      <c r="P42" s="211"/>
      <c r="Q42" s="211"/>
    </row>
    <row r="43" spans="1:17" s="175" customFormat="1" x14ac:dyDescent="0.2">
      <c r="A43" s="204"/>
      <c r="B43" s="205"/>
      <c r="C43" s="204"/>
      <c r="D43" s="208"/>
      <c r="E43" s="206"/>
      <c r="F43" s="206"/>
      <c r="G43" s="206"/>
      <c r="H43" s="209"/>
      <c r="I43" s="206"/>
      <c r="J43" s="206"/>
      <c r="K43" s="206"/>
      <c r="L43" s="210"/>
      <c r="M43" s="204"/>
      <c r="N43" s="211"/>
      <c r="O43" s="211"/>
      <c r="P43" s="211"/>
      <c r="Q43" s="211"/>
    </row>
    <row r="44" spans="1:17" s="175" customFormat="1" x14ac:dyDescent="0.2">
      <c r="A44" s="204"/>
      <c r="B44" s="205"/>
      <c r="C44" s="204"/>
      <c r="D44" s="208"/>
      <c r="E44" s="206"/>
      <c r="F44" s="206"/>
      <c r="G44" s="206"/>
      <c r="H44" s="209"/>
      <c r="I44" s="206"/>
      <c r="J44" s="206"/>
      <c r="K44" s="206"/>
      <c r="L44" s="210"/>
      <c r="M44" s="204"/>
      <c r="N44" s="211"/>
      <c r="O44" s="211"/>
      <c r="P44" s="211"/>
      <c r="Q44" s="211"/>
    </row>
    <row r="45" spans="1:17" s="175" customFormat="1" x14ac:dyDescent="0.2">
      <c r="A45" s="204"/>
      <c r="B45" s="205"/>
      <c r="C45" s="204"/>
      <c r="D45" s="208"/>
      <c r="E45" s="206"/>
      <c r="F45" s="206"/>
      <c r="G45" s="206"/>
      <c r="H45" s="209"/>
      <c r="I45" s="206"/>
      <c r="J45" s="206"/>
      <c r="K45" s="206"/>
      <c r="L45" s="210"/>
      <c r="M45" s="204"/>
      <c r="N45" s="211"/>
      <c r="O45" s="211"/>
      <c r="P45" s="211"/>
      <c r="Q45" s="211"/>
    </row>
    <row r="46" spans="1:17" s="175" customFormat="1" x14ac:dyDescent="0.2">
      <c r="A46" s="204"/>
      <c r="B46" s="205"/>
      <c r="C46" s="204"/>
      <c r="D46" s="208"/>
      <c r="E46" s="206"/>
      <c r="F46" s="206"/>
      <c r="G46" s="206"/>
      <c r="H46" s="209"/>
      <c r="I46" s="206"/>
      <c r="J46" s="206"/>
      <c r="K46" s="206"/>
      <c r="L46" s="210"/>
      <c r="M46" s="204"/>
      <c r="N46" s="211"/>
      <c r="O46" s="211"/>
      <c r="P46" s="211"/>
      <c r="Q46" s="211"/>
    </row>
    <row r="47" spans="1:17" s="175" customFormat="1" x14ac:dyDescent="0.2">
      <c r="A47" s="204"/>
      <c r="B47" s="205"/>
      <c r="C47" s="204"/>
      <c r="D47" s="208"/>
      <c r="E47" s="206"/>
      <c r="F47" s="206"/>
      <c r="G47" s="206"/>
      <c r="H47" s="209"/>
      <c r="I47" s="206"/>
      <c r="J47" s="206"/>
      <c r="K47" s="206"/>
      <c r="L47" s="210"/>
      <c r="M47" s="204"/>
      <c r="N47" s="211"/>
      <c r="O47" s="211"/>
      <c r="P47" s="211"/>
      <c r="Q47" s="211"/>
    </row>
    <row r="48" spans="1:17" s="175" customFormat="1" x14ac:dyDescent="0.2">
      <c r="A48" s="204"/>
      <c r="B48" s="205"/>
      <c r="C48" s="204"/>
      <c r="D48" s="208"/>
      <c r="E48" s="206"/>
      <c r="F48" s="206"/>
      <c r="G48" s="206"/>
      <c r="H48" s="209"/>
      <c r="I48" s="206"/>
      <c r="J48" s="206"/>
      <c r="K48" s="206"/>
      <c r="L48" s="210"/>
      <c r="M48" s="204"/>
      <c r="N48" s="211"/>
      <c r="O48" s="211"/>
      <c r="P48" s="211"/>
      <c r="Q48" s="211"/>
    </row>
    <row r="49" spans="1:17" s="175" customFormat="1" x14ac:dyDescent="0.2">
      <c r="A49" s="204"/>
      <c r="B49" s="205"/>
      <c r="C49" s="204"/>
      <c r="D49" s="208"/>
      <c r="E49" s="206"/>
      <c r="F49" s="206"/>
      <c r="G49" s="206"/>
      <c r="H49" s="209"/>
      <c r="I49" s="206"/>
      <c r="J49" s="206"/>
      <c r="K49" s="206"/>
      <c r="L49" s="210"/>
      <c r="M49" s="204"/>
      <c r="N49" s="211"/>
      <c r="O49" s="211"/>
      <c r="P49" s="211"/>
      <c r="Q49" s="211"/>
    </row>
    <row r="50" spans="1:17" s="175" customFormat="1" x14ac:dyDescent="0.2">
      <c r="A50" s="204"/>
      <c r="B50" s="205"/>
      <c r="C50" s="204"/>
      <c r="D50" s="208"/>
      <c r="E50" s="206"/>
      <c r="F50" s="206"/>
      <c r="G50" s="206"/>
      <c r="H50" s="209"/>
      <c r="I50" s="206"/>
      <c r="J50" s="206"/>
      <c r="K50" s="206"/>
      <c r="L50" s="210"/>
      <c r="M50" s="204"/>
      <c r="N50" s="211"/>
      <c r="O50" s="211"/>
      <c r="P50" s="211"/>
      <c r="Q50" s="211"/>
    </row>
    <row r="51" spans="1:17" s="175" customFormat="1" x14ac:dyDescent="0.2">
      <c r="A51" s="204"/>
      <c r="B51" s="205"/>
      <c r="C51" s="204"/>
      <c r="D51" s="208"/>
      <c r="E51" s="206"/>
      <c r="F51" s="206"/>
      <c r="G51" s="206"/>
      <c r="H51" s="209"/>
      <c r="I51" s="206"/>
      <c r="J51" s="206"/>
      <c r="K51" s="206"/>
      <c r="L51" s="210"/>
      <c r="M51" s="204"/>
      <c r="N51" s="211"/>
      <c r="O51" s="211"/>
      <c r="P51" s="211"/>
      <c r="Q51" s="211"/>
    </row>
    <row r="52" spans="1:17" s="175" customFormat="1" x14ac:dyDescent="0.2">
      <c r="A52" s="204"/>
      <c r="B52" s="205"/>
      <c r="C52" s="204"/>
      <c r="D52" s="208"/>
      <c r="E52" s="206"/>
      <c r="F52" s="206"/>
      <c r="G52" s="206"/>
      <c r="H52" s="209"/>
      <c r="I52" s="206"/>
      <c r="J52" s="206"/>
      <c r="K52" s="206"/>
      <c r="L52" s="210"/>
      <c r="M52" s="204"/>
      <c r="N52" s="211"/>
      <c r="O52" s="211"/>
      <c r="P52" s="211"/>
      <c r="Q52" s="211"/>
    </row>
    <row r="53" spans="1:17" s="175" customFormat="1" x14ac:dyDescent="0.2">
      <c r="A53" s="204"/>
      <c r="B53" s="205"/>
      <c r="C53" s="204"/>
      <c r="D53" s="208"/>
      <c r="E53" s="206"/>
      <c r="F53" s="206"/>
      <c r="G53" s="206"/>
      <c r="H53" s="209"/>
      <c r="I53" s="206"/>
      <c r="J53" s="206"/>
      <c r="K53" s="206"/>
      <c r="L53" s="210"/>
      <c r="M53" s="204"/>
      <c r="N53" s="211"/>
      <c r="O53" s="211"/>
      <c r="P53" s="211"/>
      <c r="Q53" s="211"/>
    </row>
    <row r="54" spans="1:17" s="175" customFormat="1" x14ac:dyDescent="0.2">
      <c r="A54" s="204"/>
      <c r="B54" s="205"/>
      <c r="C54" s="204"/>
      <c r="D54" s="208"/>
      <c r="E54" s="206"/>
      <c r="F54" s="206"/>
      <c r="G54" s="206"/>
      <c r="H54" s="209"/>
      <c r="I54" s="206"/>
      <c r="J54" s="206"/>
      <c r="K54" s="206"/>
      <c r="L54" s="210"/>
      <c r="M54" s="204"/>
      <c r="N54" s="211"/>
      <c r="O54" s="211"/>
      <c r="P54" s="211"/>
      <c r="Q54" s="211"/>
    </row>
    <row r="55" spans="1:17" s="175" customFormat="1" x14ac:dyDescent="0.2">
      <c r="A55" s="204"/>
      <c r="B55" s="205"/>
      <c r="C55" s="204"/>
      <c r="D55" s="208"/>
      <c r="E55" s="206"/>
      <c r="F55" s="206"/>
      <c r="G55" s="206"/>
      <c r="H55" s="209"/>
      <c r="I55" s="206"/>
      <c r="J55" s="206"/>
      <c r="K55" s="206"/>
      <c r="L55" s="210"/>
      <c r="M55" s="204"/>
      <c r="N55" s="211"/>
      <c r="O55" s="211"/>
      <c r="P55" s="211"/>
      <c r="Q55" s="211"/>
    </row>
    <row r="56" spans="1:17" s="175" customFormat="1" x14ac:dyDescent="0.2">
      <c r="A56" s="204"/>
      <c r="B56" s="205"/>
      <c r="C56" s="204"/>
      <c r="D56" s="208"/>
      <c r="E56" s="206"/>
      <c r="F56" s="206"/>
      <c r="G56" s="206"/>
      <c r="H56" s="209"/>
      <c r="I56" s="206"/>
      <c r="J56" s="206"/>
      <c r="K56" s="206"/>
      <c r="L56" s="210"/>
      <c r="M56" s="204"/>
      <c r="N56" s="211"/>
      <c r="O56" s="211"/>
      <c r="P56" s="211"/>
      <c r="Q56" s="211"/>
    </row>
    <row r="57" spans="1:17" s="175" customFormat="1" x14ac:dyDescent="0.2">
      <c r="A57" s="204"/>
      <c r="B57" s="205"/>
      <c r="C57" s="204"/>
      <c r="D57" s="208"/>
      <c r="E57" s="206"/>
      <c r="F57" s="206"/>
      <c r="G57" s="206"/>
      <c r="H57" s="209"/>
      <c r="I57" s="206"/>
      <c r="J57" s="206"/>
      <c r="K57" s="206"/>
      <c r="L57" s="210"/>
      <c r="M57" s="204"/>
      <c r="N57" s="211"/>
      <c r="O57" s="211"/>
      <c r="P57" s="211"/>
      <c r="Q57" s="211"/>
    </row>
    <row r="58" spans="1:17" s="175" customFormat="1" x14ac:dyDescent="0.2">
      <c r="A58" s="204"/>
      <c r="B58" s="205"/>
      <c r="C58" s="204"/>
      <c r="D58" s="208"/>
      <c r="E58" s="206"/>
      <c r="F58" s="206"/>
      <c r="G58" s="206"/>
      <c r="H58" s="209"/>
      <c r="I58" s="206"/>
      <c r="J58" s="206"/>
      <c r="K58" s="206"/>
      <c r="L58" s="210"/>
      <c r="M58" s="204"/>
      <c r="N58" s="211"/>
      <c r="O58" s="211"/>
      <c r="P58" s="211"/>
      <c r="Q58" s="211"/>
    </row>
    <row r="59" spans="1:17" s="175" customFormat="1" x14ac:dyDescent="0.2">
      <c r="A59" s="204"/>
      <c r="B59" s="205"/>
      <c r="C59" s="204"/>
      <c r="D59" s="208"/>
      <c r="E59" s="206"/>
      <c r="F59" s="206"/>
      <c r="G59" s="206"/>
      <c r="H59" s="209"/>
      <c r="I59" s="206"/>
      <c r="J59" s="206"/>
      <c r="K59" s="206"/>
      <c r="L59" s="210"/>
      <c r="M59" s="204"/>
      <c r="N59" s="211"/>
      <c r="O59" s="211"/>
      <c r="P59" s="211"/>
      <c r="Q59" s="211"/>
    </row>
    <row r="60" spans="1:17" s="175" customFormat="1" x14ac:dyDescent="0.2">
      <c r="A60" s="204"/>
      <c r="B60" s="213"/>
      <c r="C60" s="204"/>
      <c r="D60" s="208"/>
      <c r="E60" s="206"/>
      <c r="F60" s="206"/>
      <c r="G60" s="206"/>
      <c r="H60" s="209"/>
      <c r="I60" s="206"/>
      <c r="J60" s="206"/>
      <c r="K60" s="206"/>
      <c r="L60" s="210"/>
      <c r="M60" s="204"/>
      <c r="N60" s="211"/>
      <c r="O60" s="211"/>
      <c r="P60" s="211"/>
      <c r="Q60" s="211"/>
    </row>
    <row r="61" spans="1:17" x14ac:dyDescent="0.2">
      <c r="A61" s="204"/>
      <c r="B61" s="205"/>
      <c r="C61" s="204"/>
      <c r="D61" s="207"/>
      <c r="E61" s="206"/>
      <c r="F61" s="206"/>
      <c r="G61" s="206"/>
      <c r="H61" s="206"/>
      <c r="I61" s="206"/>
      <c r="J61" s="206"/>
      <c r="K61" s="206"/>
      <c r="L61" s="206"/>
      <c r="M61" s="204"/>
      <c r="N61" s="211"/>
      <c r="O61" s="211"/>
      <c r="P61" s="211"/>
      <c r="Q61" s="211"/>
    </row>
    <row r="62" spans="1:17" x14ac:dyDescent="0.2">
      <c r="A62" s="204"/>
      <c r="B62" s="205"/>
      <c r="C62" s="204"/>
      <c r="D62" s="207"/>
      <c r="E62" s="206"/>
      <c r="F62" s="206"/>
      <c r="G62" s="206"/>
      <c r="H62" s="206"/>
      <c r="I62" s="206"/>
      <c r="J62" s="206"/>
      <c r="K62" s="206"/>
      <c r="L62" s="206"/>
      <c r="M62" s="204"/>
      <c r="N62" s="211"/>
      <c r="O62" s="211"/>
      <c r="P62" s="211"/>
      <c r="Q62" s="211"/>
    </row>
    <row r="63" spans="1:17" x14ac:dyDescent="0.2">
      <c r="A63" s="204"/>
      <c r="B63" s="205"/>
      <c r="C63" s="204"/>
      <c r="D63" s="207"/>
      <c r="E63" s="206"/>
      <c r="F63" s="206"/>
      <c r="G63" s="206"/>
      <c r="H63" s="206"/>
      <c r="I63" s="206"/>
      <c r="J63" s="206"/>
      <c r="K63" s="206"/>
      <c r="L63" s="206"/>
      <c r="M63" s="204"/>
      <c r="N63" s="211"/>
      <c r="O63" s="211"/>
      <c r="P63" s="211"/>
      <c r="Q63" s="211"/>
    </row>
    <row r="64" spans="1:17" x14ac:dyDescent="0.2">
      <c r="A64" s="204"/>
      <c r="B64" s="205"/>
      <c r="C64" s="204"/>
      <c r="D64" s="207"/>
      <c r="E64" s="206"/>
      <c r="F64" s="206"/>
      <c r="G64" s="206"/>
      <c r="H64" s="206"/>
      <c r="I64" s="206"/>
      <c r="J64" s="206"/>
      <c r="K64" s="206"/>
      <c r="L64" s="206"/>
      <c r="M64" s="204"/>
      <c r="N64" s="211"/>
      <c r="O64" s="211"/>
      <c r="P64" s="211"/>
      <c r="Q64" s="211"/>
    </row>
    <row r="65" spans="1:17" x14ac:dyDescent="0.2">
      <c r="A65" s="204"/>
      <c r="B65" s="212"/>
      <c r="C65" s="204"/>
      <c r="D65" s="207"/>
      <c r="E65" s="206"/>
      <c r="F65" s="206"/>
      <c r="G65" s="206"/>
      <c r="H65" s="206"/>
      <c r="I65" s="206"/>
      <c r="J65" s="206"/>
      <c r="K65" s="206"/>
      <c r="L65" s="206"/>
      <c r="M65" s="204"/>
      <c r="N65" s="211"/>
      <c r="O65" s="211"/>
      <c r="P65" s="211"/>
      <c r="Q65" s="211"/>
    </row>
    <row r="66" spans="1:17" x14ac:dyDescent="0.2">
      <c r="A66" s="204"/>
      <c r="B66" s="205"/>
      <c r="C66" s="204"/>
      <c r="D66" s="207"/>
      <c r="E66" s="206"/>
      <c r="F66" s="206"/>
      <c r="G66" s="206"/>
      <c r="H66" s="206"/>
      <c r="I66" s="206"/>
      <c r="J66" s="206"/>
      <c r="K66" s="206"/>
      <c r="L66" s="206"/>
      <c r="M66" s="204"/>
      <c r="N66" s="211"/>
      <c r="O66" s="211"/>
      <c r="P66" s="211"/>
      <c r="Q66" s="211"/>
    </row>
    <row r="67" spans="1:17" x14ac:dyDescent="0.2">
      <c r="A67" s="168"/>
      <c r="B67" s="169"/>
      <c r="C67" s="168"/>
      <c r="D67" s="172"/>
      <c r="E67" s="60"/>
      <c r="F67" s="60"/>
      <c r="G67" s="60"/>
      <c r="H67" s="60"/>
      <c r="I67" s="60"/>
      <c r="J67" s="60"/>
      <c r="K67" s="60"/>
      <c r="L67" s="60"/>
      <c r="M67" s="168"/>
      <c r="N67" s="177"/>
      <c r="O67" s="177"/>
      <c r="P67" s="177"/>
      <c r="Q67" s="177"/>
    </row>
    <row r="68" spans="1:17" x14ac:dyDescent="0.2">
      <c r="A68" s="168"/>
      <c r="B68" s="169"/>
      <c r="C68" s="168"/>
      <c r="D68" s="172"/>
      <c r="E68" s="60"/>
      <c r="F68" s="60"/>
      <c r="G68" s="60"/>
      <c r="H68" s="60"/>
      <c r="I68" s="60"/>
      <c r="J68" s="60"/>
      <c r="K68" s="60"/>
      <c r="L68" s="60"/>
      <c r="M68" s="168"/>
      <c r="N68" s="177"/>
      <c r="O68" s="177"/>
      <c r="P68" s="177"/>
      <c r="Q68" s="177"/>
    </row>
    <row r="69" spans="1:17" x14ac:dyDescent="0.2">
      <c r="A69" s="168"/>
      <c r="B69" s="169"/>
      <c r="C69" s="168"/>
      <c r="D69" s="172"/>
      <c r="E69" s="60"/>
      <c r="F69" s="60"/>
      <c r="G69" s="60"/>
      <c r="H69" s="60"/>
      <c r="I69" s="60"/>
      <c r="J69" s="60"/>
      <c r="K69" s="60"/>
      <c r="L69" s="60"/>
      <c r="M69" s="168"/>
      <c r="N69" s="177"/>
      <c r="O69" s="177"/>
      <c r="P69" s="177"/>
      <c r="Q69" s="177"/>
    </row>
    <row r="70" spans="1:17" x14ac:dyDescent="0.2">
      <c r="A70" s="168"/>
      <c r="B70" s="169"/>
      <c r="C70" s="168"/>
      <c r="D70" s="172"/>
      <c r="E70" s="60"/>
      <c r="F70" s="60"/>
      <c r="G70" s="60"/>
      <c r="H70" s="60"/>
      <c r="I70" s="60"/>
      <c r="J70" s="60"/>
      <c r="K70" s="60"/>
      <c r="L70" s="60"/>
      <c r="M70" s="168"/>
      <c r="N70" s="177"/>
      <c r="O70" s="177"/>
      <c r="P70" s="177"/>
      <c r="Q70" s="177"/>
    </row>
    <row r="71" spans="1:17" x14ac:dyDescent="0.2">
      <c r="A71" s="168"/>
      <c r="B71" s="169"/>
      <c r="C71" s="168"/>
      <c r="D71" s="172"/>
      <c r="E71" s="60"/>
      <c r="F71" s="60"/>
      <c r="G71" s="60"/>
      <c r="H71" s="60"/>
      <c r="I71" s="60"/>
      <c r="J71" s="60"/>
      <c r="K71" s="60"/>
      <c r="L71" s="60"/>
      <c r="M71" s="168"/>
      <c r="N71" s="177"/>
      <c r="O71" s="177"/>
      <c r="P71" s="177"/>
      <c r="Q71" s="177"/>
    </row>
    <row r="72" spans="1:17" x14ac:dyDescent="0.2">
      <c r="A72" s="171" t="s">
        <v>85</v>
      </c>
      <c r="B72" s="171"/>
      <c r="C72" s="167"/>
      <c r="D72" s="174">
        <f>SUM(D15:D71)</f>
        <v>0</v>
      </c>
      <c r="E72" s="174">
        <f t="shared" ref="E72:L72" si="0">SUM(E15:E71)</f>
        <v>0</v>
      </c>
      <c r="F72" s="174">
        <f t="shared" si="0"/>
        <v>0</v>
      </c>
      <c r="G72" s="174">
        <f t="shared" si="0"/>
        <v>0</v>
      </c>
      <c r="H72" s="174">
        <f t="shared" si="0"/>
        <v>0</v>
      </c>
      <c r="I72" s="174">
        <f t="shared" si="0"/>
        <v>0</v>
      </c>
      <c r="J72" s="174">
        <f t="shared" si="0"/>
        <v>0</v>
      </c>
      <c r="K72" s="174">
        <f t="shared" si="0"/>
        <v>0</v>
      </c>
      <c r="L72" s="174">
        <f t="shared" si="0"/>
        <v>0</v>
      </c>
      <c r="M72" s="174">
        <f>SUM(M15:M71)</f>
        <v>0</v>
      </c>
      <c r="N72" s="176">
        <f t="shared" ref="N72:Q72" si="1">SUM(N15:N71)</f>
        <v>0</v>
      </c>
      <c r="O72" s="176">
        <f t="shared" si="1"/>
        <v>0</v>
      </c>
      <c r="P72" s="176">
        <f t="shared" si="1"/>
        <v>0</v>
      </c>
      <c r="Q72" s="176">
        <f t="shared" si="1"/>
        <v>0</v>
      </c>
    </row>
    <row r="75" spans="1:17" x14ac:dyDescent="0.2">
      <c r="A75" s="50"/>
      <c r="B75" s="51"/>
      <c r="C75" s="52"/>
      <c r="D75" s="173"/>
      <c r="E75" s="170"/>
      <c r="F75" s="170"/>
      <c r="G75" s="170"/>
      <c r="H75" s="170"/>
      <c r="I75" s="170"/>
      <c r="J75" s="170"/>
      <c r="K75" s="166"/>
      <c r="L75" s="166"/>
      <c r="M75" s="166"/>
    </row>
  </sheetData>
  <mergeCells count="21">
    <mergeCell ref="D2:H2"/>
    <mergeCell ref="D1:H1"/>
    <mergeCell ref="D3:H3"/>
    <mergeCell ref="K6:K12"/>
    <mergeCell ref="L6:L12"/>
    <mergeCell ref="D6:D12"/>
    <mergeCell ref="E6:E12"/>
    <mergeCell ref="F6:F12"/>
    <mergeCell ref="G6:G12"/>
    <mergeCell ref="Q6:Q12"/>
    <mergeCell ref="N6:N12"/>
    <mergeCell ref="O6:O12"/>
    <mergeCell ref="P6:P12"/>
    <mergeCell ref="A13:B13"/>
    <mergeCell ref="H6:H12"/>
    <mergeCell ref="I6:I12"/>
    <mergeCell ref="J6:J12"/>
    <mergeCell ref="A6:A12"/>
    <mergeCell ref="B6:B12"/>
    <mergeCell ref="M6:M12"/>
    <mergeCell ref="C6:C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F9289"/>
  </sheetPr>
  <dimension ref="A1:S55"/>
  <sheetViews>
    <sheetView workbookViewId="0">
      <selection activeCell="A15" sqref="A15:M61"/>
    </sheetView>
  </sheetViews>
  <sheetFormatPr defaultColWidth="8.85546875" defaultRowHeight="11.25" x14ac:dyDescent="0.2"/>
  <cols>
    <col min="1" max="1" width="2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8</v>
      </c>
      <c r="B1" s="35" t="s">
        <v>36</v>
      </c>
      <c r="C1" s="78" t="e">
        <f>VLOOKUP(A1,#REF!,2)</f>
        <v>#REF!</v>
      </c>
      <c r="D1" s="418" t="e">
        <f>VLOOKUP(A1,#REF!,2)</f>
        <v>#REF!</v>
      </c>
      <c r="E1" s="419"/>
      <c r="F1" s="419"/>
      <c r="G1" s="419"/>
      <c r="H1" s="420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8" t="e">
        <f>VLOOKUP(A1,#REF!,3)</f>
        <v>#REF!</v>
      </c>
      <c r="E2" s="419"/>
      <c r="F2" s="419"/>
      <c r="G2" s="419"/>
      <c r="H2" s="420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8" t="e">
        <f>VLOOKUP(A1,#REF!,5)</f>
        <v>#REF!</v>
      </c>
      <c r="E3" s="419"/>
      <c r="F3" s="419"/>
      <c r="G3" s="419"/>
      <c r="H3" s="420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  <c r="N6" s="425" t="s">
        <v>129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  <c r="N7" s="426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  <c r="N8" s="426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  <c r="N9" s="426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  <c r="N10" s="426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  <c r="N11" s="426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  <c r="N12" s="426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  <c r="N13" s="221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  <c r="N14" s="221"/>
    </row>
    <row r="15" spans="1:19" x14ac:dyDescent="0.2">
      <c r="A15" s="214"/>
      <c r="B15" s="215"/>
      <c r="C15" s="214"/>
      <c r="D15" s="218"/>
      <c r="E15" s="216"/>
      <c r="F15" s="216"/>
      <c r="G15" s="216"/>
      <c r="H15" s="219"/>
      <c r="I15" s="216"/>
      <c r="J15" s="216"/>
      <c r="K15" s="219"/>
      <c r="L15" s="220"/>
      <c r="M15" s="214"/>
      <c r="N15" s="222"/>
    </row>
    <row r="16" spans="1:19" x14ac:dyDescent="0.2">
      <c r="A16" s="214"/>
      <c r="B16" s="215"/>
      <c r="C16" s="214"/>
      <c r="D16" s="218"/>
      <c r="E16" s="216"/>
      <c r="F16" s="216"/>
      <c r="G16" s="216"/>
      <c r="H16" s="219"/>
      <c r="I16" s="216"/>
      <c r="J16" s="216"/>
      <c r="K16" s="219"/>
      <c r="L16" s="220"/>
      <c r="M16" s="214"/>
      <c r="N16" s="222"/>
    </row>
    <row r="17" spans="1:14" x14ac:dyDescent="0.2">
      <c r="A17" s="214"/>
      <c r="B17" s="215"/>
      <c r="C17" s="214"/>
      <c r="D17" s="218"/>
      <c r="E17" s="216"/>
      <c r="F17" s="216"/>
      <c r="G17" s="216"/>
      <c r="H17" s="219"/>
      <c r="I17" s="216"/>
      <c r="J17" s="216"/>
      <c r="K17" s="219"/>
      <c r="L17" s="220"/>
      <c r="M17" s="214"/>
      <c r="N17" s="222"/>
    </row>
    <row r="18" spans="1:14" x14ac:dyDescent="0.2">
      <c r="A18" s="214"/>
      <c r="B18" s="215"/>
      <c r="C18" s="214"/>
      <c r="D18" s="218"/>
      <c r="E18" s="216"/>
      <c r="F18" s="216"/>
      <c r="G18" s="216"/>
      <c r="H18" s="219"/>
      <c r="I18" s="216"/>
      <c r="J18" s="216"/>
      <c r="K18" s="219"/>
      <c r="L18" s="220"/>
      <c r="M18" s="214"/>
      <c r="N18" s="222"/>
    </row>
    <row r="19" spans="1:14" x14ac:dyDescent="0.2">
      <c r="A19" s="214"/>
      <c r="B19" s="215"/>
      <c r="C19" s="214"/>
      <c r="D19" s="218"/>
      <c r="E19" s="216"/>
      <c r="F19" s="216"/>
      <c r="G19" s="216"/>
      <c r="H19" s="219"/>
      <c r="I19" s="216"/>
      <c r="J19" s="216"/>
      <c r="K19" s="219"/>
      <c r="L19" s="220"/>
      <c r="M19" s="214"/>
      <c r="N19" s="222"/>
    </row>
    <row r="20" spans="1:14" x14ac:dyDescent="0.2">
      <c r="A20" s="214"/>
      <c r="B20" s="215"/>
      <c r="C20" s="214"/>
      <c r="D20" s="217"/>
      <c r="E20" s="216"/>
      <c r="F20" s="216"/>
      <c r="G20" s="216"/>
      <c r="H20" s="216"/>
      <c r="I20" s="216"/>
      <c r="J20" s="216"/>
      <c r="K20" s="219"/>
      <c r="L20" s="216"/>
      <c r="M20" s="214"/>
      <c r="N20" s="222"/>
    </row>
    <row r="21" spans="1:14" x14ac:dyDescent="0.2">
      <c r="A21" s="214"/>
      <c r="B21" s="215"/>
      <c r="C21" s="214"/>
      <c r="D21" s="218"/>
      <c r="E21" s="216"/>
      <c r="F21" s="216"/>
      <c r="G21" s="216"/>
      <c r="H21" s="216"/>
      <c r="I21" s="216"/>
      <c r="J21" s="216"/>
      <c r="K21" s="219"/>
      <c r="L21" s="220"/>
      <c r="M21" s="214"/>
      <c r="N21" s="222"/>
    </row>
    <row r="22" spans="1:14" x14ac:dyDescent="0.2">
      <c r="A22" s="214"/>
      <c r="B22" s="215"/>
      <c r="C22" s="214"/>
      <c r="D22" s="218"/>
      <c r="E22" s="216"/>
      <c r="F22" s="216"/>
      <c r="G22" s="216"/>
      <c r="H22" s="216"/>
      <c r="I22" s="216"/>
      <c r="J22" s="216"/>
      <c r="K22" s="219"/>
      <c r="L22" s="220"/>
      <c r="M22" s="214"/>
      <c r="N22" s="222"/>
    </row>
    <row r="23" spans="1:14" x14ac:dyDescent="0.2">
      <c r="A23" s="214"/>
      <c r="B23" s="215"/>
      <c r="C23" s="214"/>
      <c r="D23" s="218"/>
      <c r="E23" s="216"/>
      <c r="F23" s="216"/>
      <c r="G23" s="216"/>
      <c r="H23" s="216"/>
      <c r="I23" s="216"/>
      <c r="J23" s="216"/>
      <c r="K23" s="219"/>
      <c r="L23" s="220"/>
      <c r="M23" s="214"/>
      <c r="N23" s="222"/>
    </row>
    <row r="24" spans="1:14" x14ac:dyDescent="0.2">
      <c r="A24" s="214"/>
      <c r="B24" s="215"/>
      <c r="C24" s="214"/>
      <c r="D24" s="218"/>
      <c r="E24" s="216"/>
      <c r="F24" s="216"/>
      <c r="G24" s="216"/>
      <c r="H24" s="216"/>
      <c r="I24" s="216"/>
      <c r="J24" s="216"/>
      <c r="K24" s="219"/>
      <c r="L24" s="220"/>
      <c r="M24" s="214"/>
      <c r="N24" s="222"/>
    </row>
    <row r="25" spans="1:14" x14ac:dyDescent="0.2">
      <c r="A25" s="214"/>
      <c r="B25" s="215"/>
      <c r="C25" s="214"/>
      <c r="D25" s="218"/>
      <c r="E25" s="216"/>
      <c r="F25" s="216"/>
      <c r="G25" s="216"/>
      <c r="H25" s="216"/>
      <c r="I25" s="216"/>
      <c r="J25" s="216"/>
      <c r="K25" s="219"/>
      <c r="L25" s="220"/>
      <c r="M25" s="214"/>
      <c r="N25" s="222"/>
    </row>
    <row r="26" spans="1:14" x14ac:dyDescent="0.2">
      <c r="A26" s="214"/>
      <c r="B26" s="215"/>
      <c r="C26" s="214"/>
      <c r="D26" s="218"/>
      <c r="E26" s="216"/>
      <c r="F26" s="216"/>
      <c r="G26" s="216"/>
      <c r="H26" s="216"/>
      <c r="I26" s="216"/>
      <c r="J26" s="216"/>
      <c r="K26" s="219"/>
      <c r="L26" s="220"/>
      <c r="M26" s="214"/>
      <c r="N26" s="222"/>
    </row>
    <row r="27" spans="1:14" x14ac:dyDescent="0.2">
      <c r="A27" s="214"/>
      <c r="B27" s="215"/>
      <c r="C27" s="214"/>
      <c r="D27" s="218"/>
      <c r="E27" s="216"/>
      <c r="F27" s="216"/>
      <c r="G27" s="216"/>
      <c r="H27" s="216"/>
      <c r="I27" s="216"/>
      <c r="J27" s="216"/>
      <c r="K27" s="219"/>
      <c r="L27" s="220"/>
      <c r="M27" s="214"/>
      <c r="N27" s="222"/>
    </row>
    <row r="28" spans="1:14" x14ac:dyDescent="0.2">
      <c r="A28" s="48"/>
      <c r="B28" s="49"/>
      <c r="C28" s="48"/>
      <c r="D28" s="79"/>
      <c r="E28" s="60"/>
      <c r="F28" s="60"/>
      <c r="G28" s="60"/>
      <c r="H28" s="60"/>
      <c r="I28" s="60"/>
      <c r="J28" s="60"/>
      <c r="K28" s="60"/>
      <c r="L28" s="81"/>
      <c r="M28" s="48"/>
    </row>
    <row r="29" spans="1:14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81"/>
      <c r="M29" s="48"/>
    </row>
    <row r="30" spans="1:14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4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4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8">
    <mergeCell ref="D2:H2"/>
    <mergeCell ref="D1:H1"/>
    <mergeCell ref="D3:H3"/>
    <mergeCell ref="K6:K12"/>
    <mergeCell ref="L6:L12"/>
    <mergeCell ref="D6:D12"/>
    <mergeCell ref="E6:E12"/>
    <mergeCell ref="F6:F12"/>
    <mergeCell ref="G6:G12"/>
    <mergeCell ref="N6:N12"/>
    <mergeCell ref="A13:B13"/>
    <mergeCell ref="H6:H12"/>
    <mergeCell ref="I6:I12"/>
    <mergeCell ref="J6:J12"/>
    <mergeCell ref="A6:A12"/>
    <mergeCell ref="B6:B12"/>
    <mergeCell ref="M6:M12"/>
    <mergeCell ref="C6:C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F9289"/>
  </sheetPr>
  <dimension ref="A1:S55"/>
  <sheetViews>
    <sheetView topLeftCell="A16" workbookViewId="0">
      <selection activeCell="A15" sqref="A15:M61"/>
    </sheetView>
  </sheetViews>
  <sheetFormatPr defaultColWidth="8.85546875" defaultRowHeight="11.25" x14ac:dyDescent="0.2"/>
  <cols>
    <col min="1" max="1" width="2.855468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x14ac:dyDescent="0.2">
      <c r="A1" s="34">
        <v>9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56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56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179"/>
      <c r="B15" s="180"/>
      <c r="C15" s="179"/>
      <c r="D15" s="184"/>
      <c r="E15" s="181"/>
      <c r="F15" s="181"/>
      <c r="G15" s="184"/>
      <c r="H15" s="181"/>
      <c r="I15" s="181"/>
      <c r="J15" s="181"/>
      <c r="K15" s="184"/>
      <c r="L15" s="181"/>
      <c r="M15" s="181"/>
    </row>
    <row r="16" spans="1:19" x14ac:dyDescent="0.2">
      <c r="A16" s="179"/>
      <c r="B16" s="180"/>
      <c r="C16" s="179"/>
      <c r="D16" s="184"/>
      <c r="E16" s="181"/>
      <c r="F16" s="181"/>
      <c r="G16" s="181"/>
      <c r="H16" s="185"/>
      <c r="I16" s="181"/>
      <c r="J16" s="181"/>
      <c r="K16" s="184"/>
      <c r="L16" s="181"/>
      <c r="M16" s="181"/>
    </row>
    <row r="17" spans="1:13" x14ac:dyDescent="0.2">
      <c r="A17" s="179"/>
      <c r="B17" s="180"/>
      <c r="C17" s="179"/>
      <c r="D17" s="184"/>
      <c r="E17" s="181"/>
      <c r="F17" s="181"/>
      <c r="G17" s="181"/>
      <c r="H17" s="185"/>
      <c r="I17" s="181"/>
      <c r="J17" s="181"/>
      <c r="K17" s="184"/>
      <c r="L17" s="181"/>
      <c r="M17" s="181"/>
    </row>
    <row r="18" spans="1:13" x14ac:dyDescent="0.2">
      <c r="A18" s="179"/>
      <c r="B18" s="180"/>
      <c r="C18" s="179"/>
      <c r="D18" s="184"/>
      <c r="E18" s="181"/>
      <c r="F18" s="181"/>
      <c r="G18" s="181"/>
      <c r="H18" s="185"/>
      <c r="I18" s="181"/>
      <c r="J18" s="181"/>
      <c r="K18" s="184"/>
      <c r="L18" s="181"/>
      <c r="M18" s="181"/>
    </row>
    <row r="19" spans="1:13" x14ac:dyDescent="0.2">
      <c r="A19" s="179"/>
      <c r="B19" s="180"/>
      <c r="C19" s="179"/>
      <c r="D19" s="184"/>
      <c r="E19" s="181"/>
      <c r="F19" s="181"/>
      <c r="G19" s="181"/>
      <c r="H19" s="185"/>
      <c r="I19" s="181"/>
      <c r="J19" s="181"/>
      <c r="K19" s="184"/>
      <c r="L19" s="181"/>
      <c r="M19" s="181"/>
    </row>
    <row r="20" spans="1:13" x14ac:dyDescent="0.2">
      <c r="A20" s="179"/>
      <c r="B20" s="180"/>
      <c r="C20" s="179"/>
      <c r="D20" s="184"/>
      <c r="E20" s="181"/>
      <c r="F20" s="181"/>
      <c r="G20" s="181"/>
      <c r="H20" s="181"/>
      <c r="I20" s="181"/>
      <c r="J20" s="181"/>
      <c r="K20" s="184"/>
      <c r="L20" s="181"/>
      <c r="M20" s="181"/>
    </row>
    <row r="21" spans="1:13" x14ac:dyDescent="0.2">
      <c r="A21" s="179"/>
      <c r="B21" s="180"/>
      <c r="C21" s="179"/>
      <c r="D21" s="184"/>
      <c r="E21" s="181"/>
      <c r="F21" s="181"/>
      <c r="G21" s="181"/>
      <c r="H21" s="181"/>
      <c r="I21" s="181"/>
      <c r="J21" s="181"/>
      <c r="K21" s="184"/>
      <c r="L21" s="181"/>
      <c r="M21" s="181"/>
    </row>
    <row r="22" spans="1:13" x14ac:dyDescent="0.2">
      <c r="A22" s="179"/>
      <c r="B22" s="180"/>
      <c r="C22" s="179"/>
      <c r="D22" s="183"/>
      <c r="E22" s="181"/>
      <c r="F22" s="181"/>
      <c r="G22" s="181"/>
      <c r="H22" s="181"/>
      <c r="I22" s="181"/>
      <c r="J22" s="181"/>
      <c r="K22" s="184"/>
      <c r="L22" s="181"/>
      <c r="M22" s="181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60"/>
      <c r="J25" s="60"/>
      <c r="K25" s="60"/>
      <c r="L25" s="60"/>
      <c r="M25" s="48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66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66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L6:L12"/>
    <mergeCell ref="M6:M12"/>
    <mergeCell ref="D2:H2"/>
    <mergeCell ref="D1:H1"/>
    <mergeCell ref="D3:H3"/>
    <mergeCell ref="A13:B13"/>
    <mergeCell ref="I6:I12"/>
    <mergeCell ref="J6:J12"/>
    <mergeCell ref="K6:K12"/>
    <mergeCell ref="H6:H12"/>
    <mergeCell ref="A6:A12"/>
    <mergeCell ref="B6:B12"/>
    <mergeCell ref="C6:C12"/>
    <mergeCell ref="D6:D12"/>
    <mergeCell ref="E6:E12"/>
    <mergeCell ref="F6:F12"/>
    <mergeCell ref="G6:G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F9289"/>
  </sheetPr>
  <dimension ref="A1:S55"/>
  <sheetViews>
    <sheetView zoomScaleNormal="100" workbookViewId="0">
      <selection activeCell="S43" sqref="S43"/>
    </sheetView>
  </sheetViews>
  <sheetFormatPr defaultColWidth="8.85546875" defaultRowHeight="11.25" x14ac:dyDescent="0.2"/>
  <cols>
    <col min="1" max="1" width="2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10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60"/>
      <c r="I23" s="60"/>
      <c r="J23" s="60"/>
      <c r="K23" s="81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60"/>
      <c r="I24" s="60"/>
      <c r="J24" s="60"/>
      <c r="K24" s="81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60"/>
      <c r="I25" s="60"/>
      <c r="J25" s="60"/>
      <c r="K25" s="81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60"/>
      <c r="I26" s="60"/>
      <c r="J26" s="60"/>
      <c r="K26" s="81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60"/>
      <c r="I27" s="60"/>
      <c r="J27" s="60"/>
      <c r="K27" s="81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60"/>
      <c r="I28" s="60"/>
      <c r="J28" s="60"/>
      <c r="K28" s="81"/>
      <c r="L28" s="81"/>
      <c r="M28" s="48"/>
    </row>
    <row r="29" spans="1:13" x14ac:dyDescent="0.2">
      <c r="A29" s="48"/>
      <c r="B29" s="49"/>
      <c r="C29" s="48"/>
      <c r="D29" s="79"/>
      <c r="E29" s="60"/>
      <c r="F29" s="60"/>
      <c r="G29" s="60"/>
      <c r="H29" s="60"/>
      <c r="I29" s="60"/>
      <c r="J29" s="60"/>
      <c r="K29" s="81"/>
      <c r="L29" s="81"/>
      <c r="M29" s="48"/>
    </row>
    <row r="30" spans="1:13" x14ac:dyDescent="0.2">
      <c r="A30" s="48"/>
      <c r="B30" s="49"/>
      <c r="C30" s="48"/>
      <c r="D30" s="79"/>
      <c r="E30" s="60"/>
      <c r="F30" s="60"/>
      <c r="G30" s="60"/>
      <c r="H30" s="60"/>
      <c r="I30" s="60"/>
      <c r="J30" s="60"/>
      <c r="K30" s="81"/>
      <c r="L30" s="81"/>
      <c r="M30" s="48"/>
    </row>
    <row r="31" spans="1:13" x14ac:dyDescent="0.2">
      <c r="A31" s="48"/>
      <c r="B31" s="49"/>
      <c r="C31" s="48"/>
      <c r="D31" s="79"/>
      <c r="E31" s="60"/>
      <c r="F31" s="60"/>
      <c r="G31" s="60"/>
      <c r="H31" s="60"/>
      <c r="I31" s="60"/>
      <c r="J31" s="60"/>
      <c r="K31" s="81"/>
      <c r="L31" s="81"/>
      <c r="M31" s="48"/>
    </row>
    <row r="32" spans="1:13" x14ac:dyDescent="0.2">
      <c r="A32" s="48"/>
      <c r="B32" s="49"/>
      <c r="C32" s="48"/>
      <c r="D32" s="79"/>
      <c r="E32" s="60"/>
      <c r="F32" s="60"/>
      <c r="G32" s="60"/>
      <c r="H32" s="60"/>
      <c r="I32" s="60"/>
      <c r="J32" s="60"/>
      <c r="K32" s="81"/>
      <c r="L32" s="81"/>
      <c r="M32" s="48"/>
    </row>
    <row r="33" spans="1:16" x14ac:dyDescent="0.2">
      <c r="A33" s="48"/>
      <c r="B33" s="49"/>
      <c r="C33" s="48"/>
      <c r="D33" s="79"/>
      <c r="E33" s="60"/>
      <c r="F33" s="60"/>
      <c r="G33" s="60"/>
      <c r="H33" s="60"/>
      <c r="I33" s="60"/>
      <c r="J33" s="60"/>
      <c r="K33" s="81"/>
      <c r="L33" s="81"/>
      <c r="M33" s="48"/>
    </row>
    <row r="34" spans="1:16" x14ac:dyDescent="0.2">
      <c r="A34" s="48"/>
      <c r="B34" s="49"/>
      <c r="C34" s="48"/>
      <c r="D34" s="79"/>
      <c r="E34" s="60"/>
      <c r="F34" s="60"/>
      <c r="G34" s="60"/>
      <c r="H34" s="60"/>
      <c r="I34" s="60"/>
      <c r="J34" s="60"/>
      <c r="K34" s="81"/>
      <c r="L34" s="81"/>
      <c r="M34" s="48"/>
    </row>
    <row r="35" spans="1:16" x14ac:dyDescent="0.2">
      <c r="A35" s="48"/>
      <c r="B35" s="49"/>
      <c r="C35" s="48"/>
      <c r="D35" s="79"/>
      <c r="E35" s="60"/>
      <c r="F35" s="60"/>
      <c r="G35" s="60"/>
      <c r="H35" s="60"/>
      <c r="I35" s="60"/>
      <c r="J35" s="60"/>
      <c r="K35" s="81"/>
      <c r="L35" s="81"/>
      <c r="M35" s="48"/>
      <c r="P35" s="57"/>
    </row>
    <row r="36" spans="1:16" x14ac:dyDescent="0.2">
      <c r="A36" s="48"/>
      <c r="B36" s="49"/>
      <c r="C36" s="48"/>
      <c r="D36" s="79"/>
      <c r="E36" s="60"/>
      <c r="F36" s="60"/>
      <c r="G36" s="60"/>
      <c r="H36" s="60"/>
      <c r="I36" s="60"/>
      <c r="J36" s="60"/>
      <c r="K36" s="81"/>
      <c r="L36" s="81"/>
      <c r="M36" s="48"/>
    </row>
    <row r="37" spans="1:16" x14ac:dyDescent="0.2">
      <c r="A37" s="48"/>
      <c r="B37" s="49"/>
      <c r="C37" s="48"/>
      <c r="D37" s="79"/>
      <c r="E37" s="60"/>
      <c r="F37" s="60"/>
      <c r="G37" s="60"/>
      <c r="H37" s="60"/>
      <c r="I37" s="60"/>
      <c r="J37" s="60"/>
      <c r="K37" s="81"/>
      <c r="L37" s="81"/>
      <c r="M37" s="48"/>
    </row>
    <row r="38" spans="1:16" x14ac:dyDescent="0.2">
      <c r="A38" s="48"/>
      <c r="B38" s="49"/>
      <c r="C38" s="48"/>
      <c r="D38" s="79"/>
      <c r="E38" s="60"/>
      <c r="F38" s="60"/>
      <c r="G38" s="60"/>
      <c r="H38" s="60"/>
      <c r="I38" s="60"/>
      <c r="J38" s="60"/>
      <c r="K38" s="81"/>
      <c r="L38" s="81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81"/>
      <c r="L39" s="81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F9289"/>
  </sheetPr>
  <dimension ref="A1:S52"/>
  <sheetViews>
    <sheetView workbookViewId="0">
      <selection activeCell="S43" sqref="S43"/>
    </sheetView>
  </sheetViews>
  <sheetFormatPr defaultColWidth="8.85546875" defaultRowHeight="11.25" x14ac:dyDescent="0.2"/>
  <cols>
    <col min="1" max="1" width="2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11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82"/>
      <c r="E21" s="60"/>
      <c r="F21" s="60"/>
      <c r="G21" s="60"/>
      <c r="H21" s="8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82"/>
      <c r="E22" s="60"/>
      <c r="F22" s="60"/>
      <c r="G22" s="60"/>
      <c r="H22" s="8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82"/>
      <c r="E23" s="60"/>
      <c r="F23" s="60"/>
      <c r="G23" s="60"/>
      <c r="H23" s="8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82"/>
      <c r="E24" s="60"/>
      <c r="F24" s="60"/>
      <c r="G24" s="60"/>
      <c r="H24" s="8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82"/>
      <c r="E25" s="60"/>
      <c r="F25" s="60"/>
      <c r="G25" s="60"/>
      <c r="H25" s="80"/>
      <c r="I25" s="60"/>
      <c r="J25" s="60"/>
      <c r="K25" s="60"/>
      <c r="L25" s="60"/>
      <c r="M25" s="48"/>
    </row>
    <row r="26" spans="1:13" x14ac:dyDescent="0.2">
      <c r="A26" s="48"/>
      <c r="B26" s="49"/>
      <c r="C26" s="48"/>
      <c r="D26" s="82"/>
      <c r="E26" s="60"/>
      <c r="F26" s="60"/>
      <c r="G26" s="60"/>
      <c r="H26" s="8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82"/>
      <c r="E27" s="60"/>
      <c r="F27" s="60"/>
      <c r="G27" s="60"/>
      <c r="H27" s="8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82"/>
      <c r="E28" s="60"/>
      <c r="F28" s="60"/>
      <c r="G28" s="60"/>
      <c r="H28" s="8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82"/>
      <c r="E29" s="60"/>
      <c r="F29" s="60"/>
      <c r="G29" s="60"/>
      <c r="H29" s="8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82"/>
      <c r="E30" s="60"/>
      <c r="F30" s="60"/>
      <c r="G30" s="60"/>
      <c r="H30" s="8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82"/>
      <c r="E31" s="60"/>
      <c r="F31" s="60"/>
      <c r="G31" s="60"/>
      <c r="H31" s="8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82"/>
      <c r="E32" s="60"/>
      <c r="F32" s="60"/>
      <c r="G32" s="60"/>
      <c r="H32" s="8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82"/>
      <c r="E33" s="60"/>
      <c r="F33" s="60"/>
      <c r="G33" s="60"/>
      <c r="H33" s="8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82"/>
      <c r="E34" s="60"/>
      <c r="F34" s="60"/>
      <c r="G34" s="60"/>
      <c r="H34" s="8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82"/>
      <c r="E35" s="60"/>
      <c r="F35" s="60"/>
      <c r="G35" s="60"/>
      <c r="H35" s="8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82"/>
      <c r="E36" s="60"/>
      <c r="F36" s="60"/>
      <c r="G36" s="60"/>
      <c r="H36" s="8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82"/>
      <c r="E37" s="60"/>
      <c r="F37" s="60"/>
      <c r="G37" s="60"/>
      <c r="H37" s="8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82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82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82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82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82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82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82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82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82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82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82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82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82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82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88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12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82"/>
      <c r="E15" s="60"/>
      <c r="F15" s="60"/>
      <c r="G15" s="60"/>
      <c r="H15" s="60"/>
      <c r="I15" s="60"/>
      <c r="J15" s="60"/>
      <c r="K15" s="60"/>
      <c r="L15" s="60"/>
      <c r="M15" s="48"/>
    </row>
    <row r="16" spans="1:19" x14ac:dyDescent="0.2">
      <c r="A16" s="48"/>
      <c r="B16" s="49"/>
      <c r="C16" s="48"/>
      <c r="D16" s="82"/>
      <c r="E16" s="60"/>
      <c r="F16" s="60"/>
      <c r="G16" s="60"/>
      <c r="H16" s="60"/>
      <c r="I16" s="60"/>
      <c r="J16" s="60"/>
      <c r="K16" s="60"/>
      <c r="L16" s="60"/>
      <c r="M16" s="48"/>
    </row>
    <row r="17" spans="1:13" x14ac:dyDescent="0.2">
      <c r="A17" s="48"/>
      <c r="B17" s="58"/>
      <c r="C17" s="48"/>
      <c r="D17" s="82"/>
      <c r="E17" s="60"/>
      <c r="F17" s="60"/>
      <c r="G17" s="60"/>
      <c r="H17" s="60"/>
      <c r="I17" s="60"/>
      <c r="J17" s="60"/>
      <c r="K17" s="60"/>
      <c r="L17" s="60"/>
      <c r="M17" s="48"/>
    </row>
    <row r="18" spans="1:13" x14ac:dyDescent="0.2">
      <c r="A18" s="48"/>
      <c r="B18" s="49"/>
      <c r="C18" s="48"/>
      <c r="D18" s="82"/>
      <c r="E18" s="60"/>
      <c r="F18" s="60"/>
      <c r="G18" s="60"/>
      <c r="H18" s="60"/>
      <c r="I18" s="60"/>
      <c r="J18" s="60"/>
      <c r="K18" s="60"/>
      <c r="L18" s="60"/>
      <c r="M18" s="48"/>
    </row>
    <row r="19" spans="1:13" x14ac:dyDescent="0.2">
      <c r="A19" s="48"/>
      <c r="B19" s="49"/>
      <c r="C19" s="48"/>
      <c r="D19" s="82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8"/>
      <c r="B20" s="49"/>
      <c r="C20" s="48"/>
      <c r="D20" s="82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82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82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82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82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82"/>
      <c r="E25" s="60"/>
      <c r="F25" s="60"/>
      <c r="G25" s="60"/>
      <c r="H25" s="60"/>
      <c r="I25" s="60"/>
      <c r="J25" s="60"/>
      <c r="K25" s="60"/>
      <c r="L25" s="60"/>
      <c r="M25" s="48"/>
    </row>
    <row r="26" spans="1:13" x14ac:dyDescent="0.2">
      <c r="A26" s="48"/>
      <c r="B26" s="49"/>
      <c r="C26" s="48"/>
      <c r="D26" s="82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82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82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82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82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82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82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82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82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82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82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82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>SUM(E15:E51)</f>
        <v>0</v>
      </c>
      <c r="F52" s="73">
        <f>SUM(F15:F51)</f>
        <v>0</v>
      </c>
      <c r="G52" s="73">
        <f>SUM(G15:G51)</f>
        <v>0</v>
      </c>
      <c r="H52" s="73">
        <f>SUM(H15:H51)</f>
        <v>0</v>
      </c>
      <c r="I52" s="73">
        <f t="shared" ref="I52:M52" si="0">SUM(I15:I51)</f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F9289"/>
  </sheetPr>
  <dimension ref="A1:S54"/>
  <sheetViews>
    <sheetView zoomScaleNormal="100"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13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61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61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65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60"/>
      <c r="J25" s="60"/>
      <c r="K25" s="60"/>
      <c r="L25" s="60"/>
      <c r="M25" s="48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4" spans="1:13" x14ac:dyDescent="0.2">
      <c r="A54" s="50"/>
      <c r="B54" s="51"/>
      <c r="C54" s="52"/>
    </row>
  </sheetData>
  <mergeCells count="17">
    <mergeCell ref="L6:L12"/>
    <mergeCell ref="M6:M12"/>
    <mergeCell ref="D2:H2"/>
    <mergeCell ref="D1:H1"/>
    <mergeCell ref="D3:H3"/>
    <mergeCell ref="A13:B13"/>
    <mergeCell ref="I6:I12"/>
    <mergeCell ref="J6:J12"/>
    <mergeCell ref="K6:K12"/>
    <mergeCell ref="H6:H12"/>
    <mergeCell ref="A6:A12"/>
    <mergeCell ref="B6:B12"/>
    <mergeCell ref="C6:C12"/>
    <mergeCell ref="D6:D12"/>
    <mergeCell ref="E6:E12"/>
    <mergeCell ref="F6:F12"/>
    <mergeCell ref="G6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</sheetPr>
  <dimension ref="A1:K16"/>
  <sheetViews>
    <sheetView zoomScale="85" zoomScaleNormal="85" workbookViewId="0">
      <selection activeCell="F7" sqref="F7"/>
    </sheetView>
  </sheetViews>
  <sheetFormatPr defaultColWidth="9.140625" defaultRowHeight="12.75" x14ac:dyDescent="0.2"/>
  <cols>
    <col min="1" max="1" width="27.42578125" style="138" bestFit="1" customWidth="1"/>
    <col min="2" max="2" width="10.85546875" style="138" bestFit="1" customWidth="1"/>
    <col min="3" max="3" width="10" style="138" bestFit="1" customWidth="1"/>
    <col min="4" max="6" width="9.85546875" style="138" bestFit="1" customWidth="1"/>
    <col min="7" max="7" width="7.7109375" style="138" customWidth="1"/>
    <col min="8" max="11" width="9.85546875" style="138" bestFit="1" customWidth="1"/>
    <col min="12" max="12" width="7.7109375" style="138" bestFit="1" customWidth="1"/>
    <col min="13" max="16" width="9.85546875" style="138" bestFit="1" customWidth="1"/>
    <col min="17" max="17" width="7.7109375" style="138" bestFit="1" customWidth="1"/>
    <col min="18" max="21" width="9.85546875" style="138" bestFit="1" customWidth="1"/>
    <col min="22" max="22" width="7.7109375" style="138" bestFit="1" customWidth="1"/>
    <col min="23" max="23" width="9.85546875" style="138" bestFit="1" customWidth="1"/>
    <col min="24" max="24" width="9.85546875" style="138" customWidth="1"/>
    <col min="25" max="26" width="9.85546875" style="138" bestFit="1" customWidth="1"/>
    <col min="27" max="37" width="9.28515625" style="138" bestFit="1" customWidth="1"/>
    <col min="38" max="16384" width="9.140625" style="138"/>
  </cols>
  <sheetData>
    <row r="1" spans="1:11" ht="15.75" x14ac:dyDescent="0.25">
      <c r="A1" s="371" t="s">
        <v>105</v>
      </c>
      <c r="B1" s="371"/>
      <c r="C1" s="371"/>
      <c r="D1" s="371"/>
      <c r="E1" s="371"/>
      <c r="F1" s="371"/>
      <c r="H1" s="236"/>
      <c r="I1" s="236"/>
      <c r="J1" s="236"/>
      <c r="K1" s="236"/>
    </row>
    <row r="2" spans="1:11" ht="15.75" thickBot="1" x14ac:dyDescent="0.3">
      <c r="B2" s="139"/>
      <c r="C2" s="139"/>
      <c r="D2" s="139"/>
      <c r="E2" s="139"/>
    </row>
    <row r="3" spans="1:11" ht="23.25" customHeight="1" thickBot="1" x14ac:dyDescent="0.3">
      <c r="A3" s="372" t="s">
        <v>179</v>
      </c>
      <c r="B3" s="373"/>
      <c r="C3" s="373"/>
      <c r="D3" s="373"/>
      <c r="E3" s="373"/>
      <c r="F3" s="374"/>
    </row>
    <row r="4" spans="1:11" ht="15" x14ac:dyDescent="0.2">
      <c r="A4" s="375" t="s">
        <v>180</v>
      </c>
      <c r="B4" s="376"/>
      <c r="C4" s="376"/>
      <c r="D4" s="376"/>
      <c r="E4" s="376"/>
      <c r="F4" s="326">
        <v>3351</v>
      </c>
    </row>
    <row r="5" spans="1:11" ht="15" x14ac:dyDescent="0.2">
      <c r="A5" s="377" t="s">
        <v>181</v>
      </c>
      <c r="B5" s="378"/>
      <c r="C5" s="378"/>
      <c r="D5" s="378"/>
      <c r="E5" s="378"/>
      <c r="F5" s="327">
        <v>375</v>
      </c>
    </row>
    <row r="6" spans="1:11" ht="15" x14ac:dyDescent="0.2">
      <c r="A6" s="377" t="s">
        <v>182</v>
      </c>
      <c r="B6" s="378"/>
      <c r="C6" s="378"/>
      <c r="D6" s="378"/>
      <c r="E6" s="378"/>
      <c r="F6" s="327">
        <v>9000</v>
      </c>
    </row>
    <row r="7" spans="1:11" ht="15" x14ac:dyDescent="0.2">
      <c r="A7" s="377" t="s">
        <v>183</v>
      </c>
      <c r="B7" s="378"/>
      <c r="C7" s="378"/>
      <c r="D7" s="378"/>
      <c r="E7" s="378"/>
      <c r="F7" s="327">
        <v>42</v>
      </c>
    </row>
    <row r="8" spans="1:11" ht="15" x14ac:dyDescent="0.2">
      <c r="A8" s="381" t="s">
        <v>184</v>
      </c>
      <c r="B8" s="382"/>
      <c r="C8" s="382"/>
      <c r="D8" s="382"/>
      <c r="E8" s="382"/>
      <c r="F8" s="327">
        <v>134400</v>
      </c>
    </row>
    <row r="9" spans="1:11" ht="15" x14ac:dyDescent="0.2">
      <c r="A9" s="377" t="s">
        <v>185</v>
      </c>
      <c r="B9" s="378"/>
      <c r="C9" s="378"/>
      <c r="D9" s="378"/>
      <c r="E9" s="378"/>
      <c r="F9" s="327">
        <v>1080</v>
      </c>
    </row>
    <row r="10" spans="1:11" ht="15" x14ac:dyDescent="0.2">
      <c r="A10" s="377" t="s">
        <v>186</v>
      </c>
      <c r="B10" s="378"/>
      <c r="C10" s="378"/>
      <c r="D10" s="378"/>
      <c r="E10" s="378"/>
      <c r="F10" s="327">
        <v>792</v>
      </c>
    </row>
    <row r="11" spans="1:11" ht="15" x14ac:dyDescent="0.2">
      <c r="A11" s="377" t="s">
        <v>187</v>
      </c>
      <c r="B11" s="378"/>
      <c r="C11" s="378"/>
      <c r="D11" s="378"/>
      <c r="E11" s="378"/>
      <c r="F11" s="327">
        <v>108</v>
      </c>
    </row>
    <row r="12" spans="1:11" ht="15" x14ac:dyDescent="0.2">
      <c r="A12" s="381" t="s">
        <v>188</v>
      </c>
      <c r="B12" s="382"/>
      <c r="C12" s="382"/>
      <c r="D12" s="382"/>
      <c r="E12" s="382"/>
      <c r="F12" s="327">
        <v>36</v>
      </c>
    </row>
    <row r="13" spans="1:11" ht="15" x14ac:dyDescent="0.2">
      <c r="A13" s="377" t="s">
        <v>189</v>
      </c>
      <c r="B13" s="378"/>
      <c r="C13" s="378"/>
      <c r="D13" s="378"/>
      <c r="E13" s="378"/>
      <c r="F13" s="327">
        <v>78</v>
      </c>
    </row>
    <row r="14" spans="1:11" ht="15" x14ac:dyDescent="0.2">
      <c r="A14" s="377" t="s">
        <v>190</v>
      </c>
      <c r="B14" s="378"/>
      <c r="C14" s="378"/>
      <c r="D14" s="378"/>
      <c r="E14" s="378"/>
      <c r="F14" s="327">
        <v>60</v>
      </c>
    </row>
    <row r="15" spans="1:11" ht="15" x14ac:dyDescent="0.2">
      <c r="A15" s="377" t="s">
        <v>191</v>
      </c>
      <c r="B15" s="378"/>
      <c r="C15" s="378"/>
      <c r="D15" s="378"/>
      <c r="E15" s="378"/>
      <c r="F15" s="327">
        <v>250</v>
      </c>
    </row>
    <row r="16" spans="1:11" ht="15.75" thickBot="1" x14ac:dyDescent="0.25">
      <c r="A16" s="379" t="s">
        <v>192</v>
      </c>
      <c r="B16" s="380"/>
      <c r="C16" s="380"/>
      <c r="D16" s="380"/>
      <c r="E16" s="380"/>
      <c r="F16" s="328">
        <v>24</v>
      </c>
    </row>
  </sheetData>
  <mergeCells count="15">
    <mergeCell ref="A7:E7"/>
    <mergeCell ref="A13:E13"/>
    <mergeCell ref="A14:E14"/>
    <mergeCell ref="A15:E15"/>
    <mergeCell ref="A16:E16"/>
    <mergeCell ref="A8:E8"/>
    <mergeCell ref="A9:E9"/>
    <mergeCell ref="A10:E10"/>
    <mergeCell ref="A11:E11"/>
    <mergeCell ref="A12:E12"/>
    <mergeCell ref="A1:F1"/>
    <mergeCell ref="A3:F3"/>
    <mergeCell ref="A4:E4"/>
    <mergeCell ref="A5:E5"/>
    <mergeCell ref="A6:E6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14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65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6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6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6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6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6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6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6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6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6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79"/>
      <c r="E29" s="60"/>
      <c r="F29" s="60"/>
      <c r="G29" s="60"/>
      <c r="H29" s="60"/>
      <c r="I29" s="60"/>
      <c r="J29" s="60"/>
      <c r="K29" s="60"/>
      <c r="L29" s="81"/>
      <c r="M29" s="48"/>
    </row>
    <row r="30" spans="1:13" x14ac:dyDescent="0.2">
      <c r="A30" s="48"/>
      <c r="B30" s="49"/>
      <c r="C30" s="48"/>
      <c r="D30" s="79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F9289"/>
  </sheetPr>
  <dimension ref="A1:S54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15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63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63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60"/>
      <c r="J25" s="68"/>
      <c r="K25" s="60"/>
      <c r="L25" s="60"/>
      <c r="M25" s="48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>SUM(E15:E51)</f>
        <v>0</v>
      </c>
      <c r="F52" s="73">
        <f>SUM(F15:F51)</f>
        <v>0</v>
      </c>
      <c r="G52" s="73">
        <f>SUM(G15:G51)</f>
        <v>0</v>
      </c>
      <c r="H52" s="73">
        <f>SUM(H15:H51)</f>
        <v>0</v>
      </c>
      <c r="I52" s="73">
        <f t="shared" ref="I52:M52" si="0">SUM(I15:I51)</f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4" spans="1:13" x14ac:dyDescent="0.2">
      <c r="A54" s="50"/>
      <c r="B54" s="51"/>
      <c r="C54" s="52"/>
    </row>
  </sheetData>
  <mergeCells count="17">
    <mergeCell ref="L6:L12"/>
    <mergeCell ref="M6:M12"/>
    <mergeCell ref="D2:H2"/>
    <mergeCell ref="D1:H1"/>
    <mergeCell ref="D3:H3"/>
    <mergeCell ref="A13:B13"/>
    <mergeCell ref="I6:I12"/>
    <mergeCell ref="J6:J12"/>
    <mergeCell ref="K6:K12"/>
    <mergeCell ref="H6:H12"/>
    <mergeCell ref="A6:A12"/>
    <mergeCell ref="B6:B12"/>
    <mergeCell ref="C6:C12"/>
    <mergeCell ref="D6:D12"/>
    <mergeCell ref="E6:E12"/>
    <mergeCell ref="F6:F12"/>
    <mergeCell ref="G6:G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16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60"/>
      <c r="I15" s="60"/>
      <c r="J15" s="60"/>
      <c r="K15" s="60"/>
      <c r="L15" s="60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60"/>
      <c r="I16" s="60"/>
      <c r="J16" s="60"/>
      <c r="K16" s="60"/>
      <c r="L16" s="60"/>
      <c r="M16" s="48"/>
    </row>
    <row r="17" spans="1:13" x14ac:dyDescent="0.2">
      <c r="A17" s="48"/>
      <c r="B17" s="58"/>
      <c r="C17" s="48"/>
      <c r="D17" s="79"/>
      <c r="E17" s="60"/>
      <c r="F17" s="60"/>
      <c r="G17" s="60"/>
      <c r="H17" s="60"/>
      <c r="I17" s="60"/>
      <c r="J17" s="60"/>
      <c r="K17" s="60"/>
      <c r="L17" s="60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60"/>
      <c r="I18" s="60"/>
      <c r="J18" s="60"/>
      <c r="K18" s="60"/>
      <c r="L18" s="60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60"/>
      <c r="I25" s="60"/>
      <c r="J25" s="60"/>
      <c r="K25" s="60"/>
      <c r="L25" s="60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79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79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79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79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79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79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79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79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79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79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79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17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80"/>
      <c r="J21" s="60"/>
      <c r="K21" s="60"/>
      <c r="L21" s="60"/>
      <c r="M21" s="81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80"/>
      <c r="J22" s="60"/>
      <c r="K22" s="60"/>
      <c r="L22" s="60"/>
      <c r="M22" s="81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80"/>
      <c r="J23" s="60"/>
      <c r="K23" s="60"/>
      <c r="L23" s="60"/>
      <c r="M23" s="81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80"/>
      <c r="J24" s="60"/>
      <c r="K24" s="60"/>
      <c r="L24" s="60"/>
      <c r="M24" s="81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80"/>
      <c r="J25" s="60"/>
      <c r="K25" s="60"/>
      <c r="L25" s="60"/>
      <c r="M25" s="81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80"/>
      <c r="J26" s="60"/>
      <c r="K26" s="60"/>
      <c r="L26" s="60"/>
      <c r="M26" s="81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80"/>
      <c r="J27" s="60"/>
      <c r="K27" s="60"/>
      <c r="L27" s="60"/>
      <c r="M27" s="81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80"/>
      <c r="J28" s="60"/>
      <c r="K28" s="60"/>
      <c r="L28" s="60"/>
      <c r="M28" s="81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80"/>
      <c r="J29" s="60"/>
      <c r="K29" s="60"/>
      <c r="L29" s="60"/>
      <c r="M29" s="81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80"/>
      <c r="J30" s="60"/>
      <c r="K30" s="60"/>
      <c r="L30" s="60"/>
      <c r="M30" s="81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80"/>
      <c r="J31" s="60"/>
      <c r="K31" s="60"/>
      <c r="L31" s="60"/>
      <c r="M31" s="81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80"/>
      <c r="J32" s="60"/>
      <c r="K32" s="60"/>
      <c r="L32" s="60"/>
      <c r="M32" s="81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80"/>
      <c r="J33" s="60"/>
      <c r="K33" s="60"/>
      <c r="L33" s="60"/>
      <c r="M33" s="81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80"/>
      <c r="J34" s="60"/>
      <c r="K34" s="60"/>
      <c r="L34" s="60"/>
      <c r="M34" s="81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80"/>
      <c r="J35" s="60"/>
      <c r="K35" s="60"/>
      <c r="L35" s="60"/>
      <c r="M35" s="81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80"/>
      <c r="J36" s="60"/>
      <c r="K36" s="60"/>
      <c r="L36" s="60"/>
      <c r="M36" s="81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80"/>
      <c r="J37" s="60"/>
      <c r="K37" s="60"/>
      <c r="L37" s="60"/>
      <c r="M37" s="81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80"/>
      <c r="J38" s="60"/>
      <c r="K38" s="60"/>
      <c r="L38" s="60"/>
      <c r="M38" s="81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80"/>
      <c r="J39" s="60"/>
      <c r="K39" s="60"/>
      <c r="L39" s="60"/>
      <c r="M39" s="81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80"/>
      <c r="J40" s="60"/>
      <c r="K40" s="60"/>
      <c r="L40" s="60"/>
      <c r="M40" s="81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80"/>
      <c r="J41" s="60"/>
      <c r="K41" s="60"/>
      <c r="L41" s="60"/>
      <c r="M41" s="81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80"/>
      <c r="J42" s="60"/>
      <c r="K42" s="60"/>
      <c r="L42" s="60"/>
      <c r="M42" s="81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80"/>
      <c r="J43" s="60"/>
      <c r="K43" s="60"/>
      <c r="L43" s="60"/>
      <c r="M43" s="81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80"/>
      <c r="J44" s="60"/>
      <c r="K44" s="60"/>
      <c r="L44" s="60"/>
      <c r="M44" s="81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80"/>
      <c r="J45" s="60"/>
      <c r="K45" s="60"/>
      <c r="L45" s="60"/>
      <c r="M45" s="81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80"/>
      <c r="J46" s="60"/>
      <c r="K46" s="60"/>
      <c r="L46" s="60"/>
      <c r="M46" s="81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81"/>
      <c r="M47" s="83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18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60"/>
      <c r="J25" s="60"/>
      <c r="K25" s="60"/>
      <c r="L25" s="60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8"/>
      <c r="B29" s="49"/>
      <c r="C29" s="48"/>
      <c r="D29" s="79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79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79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C6:C12"/>
    <mergeCell ref="D6:D12"/>
    <mergeCell ref="E6:E12"/>
    <mergeCell ref="F6:F12"/>
    <mergeCell ref="G6:G12"/>
    <mergeCell ref="D2:H2"/>
    <mergeCell ref="D1:H1"/>
    <mergeCell ref="D3:H3"/>
    <mergeCell ref="K6:K12"/>
    <mergeCell ref="L6:L12"/>
    <mergeCell ref="A13:B13"/>
    <mergeCell ref="H6:H12"/>
    <mergeCell ref="I6:I12"/>
    <mergeCell ref="J6:J12"/>
    <mergeCell ref="A6:A12"/>
    <mergeCell ref="B6:B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19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80"/>
      <c r="J22" s="60"/>
      <c r="K22" s="60"/>
      <c r="L22" s="60"/>
      <c r="M22" s="81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80"/>
      <c r="J23" s="60"/>
      <c r="K23" s="60"/>
      <c r="L23" s="60"/>
      <c r="M23" s="81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80"/>
      <c r="J24" s="60"/>
      <c r="K24" s="60"/>
      <c r="L24" s="60"/>
      <c r="M24" s="81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80"/>
      <c r="J25" s="60"/>
      <c r="K25" s="60"/>
      <c r="L25" s="60"/>
      <c r="M25" s="81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80"/>
      <c r="J26" s="60"/>
      <c r="K26" s="60"/>
      <c r="L26" s="60"/>
      <c r="M26" s="81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80"/>
      <c r="J27" s="60"/>
      <c r="K27" s="60"/>
      <c r="L27" s="60"/>
      <c r="M27" s="81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80"/>
      <c r="J28" s="60"/>
      <c r="K28" s="60"/>
      <c r="L28" s="60"/>
      <c r="M28" s="81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80"/>
      <c r="J29" s="60"/>
      <c r="K29" s="60"/>
      <c r="L29" s="60"/>
      <c r="M29" s="81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80"/>
      <c r="J30" s="60"/>
      <c r="K30" s="60"/>
      <c r="L30" s="60"/>
      <c r="M30" s="81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80"/>
      <c r="J31" s="60"/>
      <c r="K31" s="60"/>
      <c r="L31" s="60"/>
      <c r="M31" s="81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80"/>
      <c r="J32" s="60"/>
      <c r="K32" s="60"/>
      <c r="L32" s="60"/>
      <c r="M32" s="81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80"/>
      <c r="J33" s="60"/>
      <c r="K33" s="60"/>
      <c r="L33" s="60"/>
      <c r="M33" s="81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80"/>
      <c r="J34" s="60"/>
      <c r="K34" s="60"/>
      <c r="L34" s="60"/>
      <c r="M34" s="81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80"/>
      <c r="J35" s="60"/>
      <c r="K35" s="60"/>
      <c r="L35" s="60"/>
      <c r="M35" s="81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80"/>
      <c r="J36" s="60"/>
      <c r="K36" s="60"/>
      <c r="L36" s="60"/>
      <c r="M36" s="81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80"/>
      <c r="J37" s="60"/>
      <c r="K37" s="60"/>
      <c r="L37" s="60"/>
      <c r="M37" s="81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80"/>
      <c r="J38" s="60"/>
      <c r="K38" s="60"/>
      <c r="L38" s="60"/>
      <c r="M38" s="81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80"/>
      <c r="J39" s="60"/>
      <c r="K39" s="60"/>
      <c r="L39" s="60"/>
      <c r="M39" s="81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80"/>
      <c r="J40" s="60"/>
      <c r="K40" s="60"/>
      <c r="L40" s="60"/>
      <c r="M40" s="81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80"/>
      <c r="J41" s="60"/>
      <c r="K41" s="60"/>
      <c r="L41" s="60"/>
      <c r="M41" s="81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80"/>
      <c r="J42" s="60"/>
      <c r="K42" s="60"/>
      <c r="L42" s="60"/>
      <c r="M42" s="81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80"/>
      <c r="J43" s="60"/>
      <c r="K43" s="60"/>
      <c r="L43" s="60"/>
      <c r="M43" s="81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80"/>
      <c r="J44" s="60"/>
      <c r="K44" s="60"/>
      <c r="L44" s="60"/>
      <c r="M44" s="81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80"/>
      <c r="J45" s="60"/>
      <c r="K45" s="60"/>
      <c r="L45" s="60"/>
      <c r="M45" s="81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80"/>
      <c r="J46" s="60"/>
      <c r="K46" s="60"/>
      <c r="L46" s="60"/>
      <c r="M46" s="81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81"/>
      <c r="M47" s="83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20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80"/>
      <c r="J22" s="60"/>
      <c r="K22" s="60"/>
      <c r="L22" s="60"/>
      <c r="M22" s="81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80"/>
      <c r="J23" s="60"/>
      <c r="K23" s="60"/>
      <c r="L23" s="60"/>
      <c r="M23" s="81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80"/>
      <c r="J24" s="60"/>
      <c r="K24" s="60"/>
      <c r="L24" s="60"/>
      <c r="M24" s="81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80"/>
      <c r="J25" s="60"/>
      <c r="K25" s="60"/>
      <c r="L25" s="60"/>
      <c r="M25" s="81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80"/>
      <c r="J26" s="60"/>
      <c r="K26" s="60"/>
      <c r="L26" s="60"/>
      <c r="M26" s="81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80"/>
      <c r="J27" s="60"/>
      <c r="K27" s="60"/>
      <c r="L27" s="60"/>
      <c r="M27" s="81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80"/>
      <c r="J28" s="60"/>
      <c r="K28" s="60"/>
      <c r="L28" s="60"/>
      <c r="M28" s="81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80"/>
      <c r="J29" s="60"/>
      <c r="K29" s="60"/>
      <c r="L29" s="60"/>
      <c r="M29" s="81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80"/>
      <c r="J30" s="60"/>
      <c r="K30" s="60"/>
      <c r="L30" s="60"/>
      <c r="M30" s="81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80"/>
      <c r="J31" s="60"/>
      <c r="K31" s="60"/>
      <c r="L31" s="60"/>
      <c r="M31" s="81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80"/>
      <c r="J32" s="60"/>
      <c r="K32" s="60"/>
      <c r="L32" s="60"/>
      <c r="M32" s="81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80"/>
      <c r="J33" s="60"/>
      <c r="K33" s="60"/>
      <c r="L33" s="60"/>
      <c r="M33" s="81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80"/>
      <c r="J34" s="60"/>
      <c r="K34" s="60"/>
      <c r="L34" s="60"/>
      <c r="M34" s="81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80"/>
      <c r="J35" s="60"/>
      <c r="K35" s="60"/>
      <c r="L35" s="60"/>
      <c r="M35" s="81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80"/>
      <c r="J36" s="60"/>
      <c r="K36" s="60"/>
      <c r="L36" s="60"/>
      <c r="M36" s="81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80"/>
      <c r="J37" s="60"/>
      <c r="K37" s="60"/>
      <c r="L37" s="60"/>
      <c r="M37" s="81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80"/>
      <c r="J38" s="60"/>
      <c r="K38" s="60"/>
      <c r="L38" s="60"/>
      <c r="M38" s="81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80"/>
      <c r="J39" s="60"/>
      <c r="K39" s="60"/>
      <c r="L39" s="60"/>
      <c r="M39" s="81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80"/>
      <c r="J40" s="60"/>
      <c r="K40" s="60"/>
      <c r="L40" s="60"/>
      <c r="M40" s="81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80"/>
      <c r="J41" s="60"/>
      <c r="K41" s="60"/>
      <c r="L41" s="60"/>
      <c r="M41" s="81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80"/>
      <c r="J42" s="60"/>
      <c r="K42" s="60"/>
      <c r="L42" s="60"/>
      <c r="M42" s="81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80"/>
      <c r="J43" s="60"/>
      <c r="K43" s="60"/>
      <c r="L43" s="60"/>
      <c r="M43" s="81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80"/>
      <c r="J44" s="60"/>
      <c r="K44" s="60"/>
      <c r="L44" s="60"/>
      <c r="M44" s="81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80"/>
      <c r="J45" s="60"/>
      <c r="K45" s="60"/>
      <c r="L45" s="60"/>
      <c r="M45" s="81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80"/>
      <c r="J46" s="60"/>
      <c r="K46" s="60"/>
      <c r="L46" s="60"/>
      <c r="M46" s="81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81"/>
      <c r="M47" s="83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>SUM(E15:E51)</f>
        <v>0</v>
      </c>
      <c r="F52" s="73">
        <f>SUM(F15:F51)</f>
        <v>0</v>
      </c>
      <c r="G52" s="73">
        <f>SUM(G15:G51)</f>
        <v>0</v>
      </c>
      <c r="H52" s="73">
        <f>SUM(H15:H51)</f>
        <v>0</v>
      </c>
      <c r="I52" s="73">
        <f t="shared" ref="I52:M52" si="0">SUM(I15:I51)</f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21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65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80"/>
      <c r="J20" s="60"/>
      <c r="K20" s="60"/>
      <c r="L20" s="60"/>
      <c r="M20" s="81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80"/>
      <c r="J21" s="60"/>
      <c r="K21" s="60"/>
      <c r="L21" s="60"/>
      <c r="M21" s="81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80"/>
      <c r="J22" s="60"/>
      <c r="K22" s="60"/>
      <c r="L22" s="60"/>
      <c r="M22" s="81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80"/>
      <c r="J23" s="60"/>
      <c r="K23" s="60"/>
      <c r="L23" s="60"/>
      <c r="M23" s="81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80"/>
      <c r="J24" s="60"/>
      <c r="K24" s="60"/>
      <c r="L24" s="60"/>
      <c r="M24" s="81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80"/>
      <c r="J25" s="60"/>
      <c r="K25" s="60"/>
      <c r="L25" s="60"/>
      <c r="M25" s="81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80"/>
      <c r="J26" s="60"/>
      <c r="K26" s="60"/>
      <c r="L26" s="60"/>
      <c r="M26" s="81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80"/>
      <c r="J27" s="60"/>
      <c r="K27" s="60"/>
      <c r="L27" s="60"/>
      <c r="M27" s="81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80"/>
      <c r="J28" s="60"/>
      <c r="K28" s="60"/>
      <c r="L28" s="60"/>
      <c r="M28" s="81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80"/>
      <c r="J29" s="60"/>
      <c r="K29" s="60"/>
      <c r="L29" s="60"/>
      <c r="M29" s="81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80"/>
      <c r="J30" s="60"/>
      <c r="K30" s="60"/>
      <c r="L30" s="60"/>
      <c r="M30" s="81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80"/>
      <c r="J31" s="60"/>
      <c r="K31" s="60"/>
      <c r="L31" s="60"/>
      <c r="M31" s="81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80"/>
      <c r="J32" s="60"/>
      <c r="K32" s="60"/>
      <c r="L32" s="60"/>
      <c r="M32" s="81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80"/>
      <c r="J33" s="60"/>
      <c r="K33" s="60"/>
      <c r="L33" s="60"/>
      <c r="M33" s="81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80"/>
      <c r="J34" s="60"/>
      <c r="K34" s="60"/>
      <c r="L34" s="60"/>
      <c r="M34" s="81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80"/>
      <c r="J35" s="60"/>
      <c r="K35" s="60"/>
      <c r="L35" s="60"/>
      <c r="M35" s="81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80"/>
      <c r="J36" s="60"/>
      <c r="K36" s="60"/>
      <c r="L36" s="60"/>
      <c r="M36" s="81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80"/>
      <c r="J37" s="60"/>
      <c r="K37" s="60"/>
      <c r="L37" s="60"/>
      <c r="M37" s="81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80"/>
      <c r="J38" s="60"/>
      <c r="K38" s="60"/>
      <c r="L38" s="60"/>
      <c r="M38" s="81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80"/>
      <c r="J39" s="60"/>
      <c r="K39" s="60"/>
      <c r="L39" s="60"/>
      <c r="M39" s="81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80"/>
      <c r="J40" s="60"/>
      <c r="K40" s="60"/>
      <c r="L40" s="60"/>
      <c r="M40" s="81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80"/>
      <c r="J41" s="60"/>
      <c r="K41" s="60"/>
      <c r="L41" s="60"/>
      <c r="M41" s="81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80"/>
      <c r="J42" s="60"/>
      <c r="K42" s="60"/>
      <c r="L42" s="60"/>
      <c r="M42" s="81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80"/>
      <c r="J43" s="60"/>
      <c r="K43" s="60"/>
      <c r="L43" s="60"/>
      <c r="M43" s="81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80"/>
      <c r="J44" s="60"/>
      <c r="K44" s="60"/>
      <c r="L44" s="60"/>
      <c r="M44" s="81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80"/>
      <c r="J45" s="60"/>
      <c r="K45" s="60"/>
      <c r="L45" s="60"/>
      <c r="M45" s="81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80"/>
      <c r="J46" s="60"/>
      <c r="K46" s="60"/>
      <c r="L46" s="60"/>
      <c r="M46" s="81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81"/>
      <c r="M47" s="83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7" style="53" customWidth="1"/>
    <col min="11" max="13" width="7" style="38" customWidth="1"/>
    <col min="14" max="16384" width="8.85546875" style="38"/>
  </cols>
  <sheetData>
    <row r="1" spans="1:19" ht="11.25" customHeight="1" x14ac:dyDescent="0.2">
      <c r="A1" s="34">
        <v>22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6.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80"/>
      <c r="J22" s="60"/>
      <c r="K22" s="60"/>
      <c r="L22" s="60"/>
      <c r="M22" s="81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80"/>
      <c r="J23" s="60"/>
      <c r="K23" s="60"/>
      <c r="L23" s="60"/>
      <c r="M23" s="81"/>
    </row>
    <row r="24" spans="1:13" x14ac:dyDescent="0.2">
      <c r="A24" s="48"/>
      <c r="B24" s="49"/>
      <c r="C24" s="48"/>
      <c r="D24" s="65"/>
      <c r="E24" s="60"/>
      <c r="F24" s="60"/>
      <c r="G24" s="60"/>
      <c r="H24" s="60"/>
      <c r="I24" s="80"/>
      <c r="J24" s="60"/>
      <c r="K24" s="60"/>
      <c r="L24" s="60"/>
      <c r="M24" s="81"/>
    </row>
    <row r="25" spans="1:13" x14ac:dyDescent="0.2">
      <c r="A25" s="48"/>
      <c r="B25" s="49"/>
      <c r="C25" s="48"/>
      <c r="D25" s="65"/>
      <c r="E25" s="60"/>
      <c r="F25" s="60"/>
      <c r="G25" s="60"/>
      <c r="H25" s="60"/>
      <c r="I25" s="80"/>
      <c r="J25" s="60"/>
      <c r="K25" s="60"/>
      <c r="L25" s="60"/>
      <c r="M25" s="81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80"/>
      <c r="J26" s="60"/>
      <c r="K26" s="60"/>
      <c r="L26" s="60"/>
      <c r="M26" s="81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80"/>
      <c r="J27" s="60"/>
      <c r="K27" s="60"/>
      <c r="L27" s="60"/>
      <c r="M27" s="81"/>
    </row>
    <row r="28" spans="1:13" x14ac:dyDescent="0.2">
      <c r="A28" s="48"/>
      <c r="B28" s="49"/>
      <c r="C28" s="48"/>
      <c r="D28" s="65"/>
      <c r="E28" s="60"/>
      <c r="F28" s="60"/>
      <c r="G28" s="60"/>
      <c r="H28" s="60"/>
      <c r="I28" s="80"/>
      <c r="J28" s="60"/>
      <c r="K28" s="60"/>
      <c r="L28" s="60"/>
      <c r="M28" s="81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80"/>
      <c r="J29" s="60"/>
      <c r="K29" s="60"/>
      <c r="L29" s="60"/>
      <c r="M29" s="81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80"/>
      <c r="J30" s="60"/>
      <c r="K30" s="60"/>
      <c r="L30" s="60"/>
      <c r="M30" s="81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80"/>
      <c r="J31" s="60"/>
      <c r="K31" s="60"/>
      <c r="L31" s="60"/>
      <c r="M31" s="81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80"/>
      <c r="J32" s="60"/>
      <c r="K32" s="60"/>
      <c r="L32" s="60"/>
      <c r="M32" s="81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80"/>
      <c r="J33" s="60"/>
      <c r="K33" s="60"/>
      <c r="L33" s="60"/>
      <c r="M33" s="81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80"/>
      <c r="J34" s="60"/>
      <c r="K34" s="60"/>
      <c r="L34" s="60"/>
      <c r="M34" s="81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80"/>
      <c r="J35" s="60"/>
      <c r="K35" s="60"/>
      <c r="L35" s="60"/>
      <c r="M35" s="81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80"/>
      <c r="J36" s="60"/>
      <c r="K36" s="60"/>
      <c r="L36" s="60"/>
      <c r="M36" s="81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80"/>
      <c r="J37" s="60"/>
      <c r="K37" s="60"/>
      <c r="L37" s="60"/>
      <c r="M37" s="81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80"/>
      <c r="J38" s="60"/>
      <c r="K38" s="60"/>
      <c r="L38" s="60"/>
      <c r="M38" s="81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80"/>
      <c r="J39" s="60"/>
      <c r="K39" s="60"/>
      <c r="L39" s="60"/>
      <c r="M39" s="81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80"/>
      <c r="J40" s="60"/>
      <c r="K40" s="60"/>
      <c r="L40" s="60"/>
      <c r="M40" s="81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80"/>
      <c r="J41" s="60"/>
      <c r="K41" s="60"/>
      <c r="L41" s="60"/>
      <c r="M41" s="81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80"/>
      <c r="J42" s="60"/>
      <c r="K42" s="60"/>
      <c r="L42" s="60"/>
      <c r="M42" s="81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80"/>
      <c r="J43" s="60"/>
      <c r="K43" s="60"/>
      <c r="L43" s="60"/>
      <c r="M43" s="81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80"/>
      <c r="J44" s="60"/>
      <c r="K44" s="60"/>
      <c r="L44" s="60"/>
      <c r="M44" s="81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80"/>
      <c r="J45" s="60"/>
      <c r="K45" s="60"/>
      <c r="L45" s="60"/>
      <c r="M45" s="81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80"/>
      <c r="J46" s="60"/>
      <c r="K46" s="60"/>
      <c r="L46" s="60"/>
      <c r="M46" s="81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81"/>
      <c r="M47" s="83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23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A2" sqref="A2"/>
    </sheetView>
  </sheetViews>
  <sheetFormatPr defaultRowHeight="15" x14ac:dyDescent="0.25"/>
  <cols>
    <col min="1" max="9" width="12.28515625" customWidth="1"/>
  </cols>
  <sheetData>
    <row r="1" spans="1:9" ht="15.75" x14ac:dyDescent="0.25">
      <c r="A1" s="122"/>
      <c r="B1" s="386" t="s">
        <v>89</v>
      </c>
      <c r="C1" s="386"/>
      <c r="D1" s="386"/>
      <c r="E1" s="386"/>
      <c r="F1" s="386"/>
      <c r="G1" s="386"/>
      <c r="H1" s="386"/>
      <c r="I1" s="386"/>
    </row>
    <row r="2" spans="1:9" ht="23.25" customHeight="1" x14ac:dyDescent="0.25">
      <c r="A2" s="122">
        <v>1</v>
      </c>
      <c r="B2" s="387"/>
      <c r="C2" s="387"/>
      <c r="D2" s="387"/>
      <c r="E2" s="387"/>
      <c r="F2" s="387"/>
      <c r="G2" s="387"/>
      <c r="H2" s="387"/>
      <c r="I2" s="387"/>
    </row>
    <row r="3" spans="1:9" ht="23.25" customHeight="1" x14ac:dyDescent="0.25">
      <c r="A3" s="122">
        <v>2</v>
      </c>
      <c r="B3" s="388"/>
      <c r="C3" s="388"/>
      <c r="D3" s="388"/>
      <c r="E3" s="388"/>
      <c r="F3" s="388"/>
      <c r="G3" s="388"/>
      <c r="H3" s="388"/>
      <c r="I3" s="388"/>
    </row>
    <row r="4" spans="1:9" ht="23.25" customHeight="1" x14ac:dyDescent="0.25">
      <c r="A4" s="122">
        <v>3</v>
      </c>
      <c r="B4" s="389"/>
      <c r="C4" s="389"/>
      <c r="D4" s="389"/>
      <c r="E4" s="389"/>
      <c r="F4" s="389"/>
      <c r="G4" s="389"/>
      <c r="H4" s="389"/>
      <c r="I4" s="389"/>
    </row>
    <row r="5" spans="1:9" ht="23.25" customHeight="1" x14ac:dyDescent="0.25">
      <c r="A5" s="122">
        <v>4</v>
      </c>
      <c r="B5" s="389"/>
      <c r="C5" s="389"/>
      <c r="D5" s="389"/>
      <c r="E5" s="389"/>
      <c r="F5" s="389"/>
      <c r="G5" s="389"/>
      <c r="H5" s="389"/>
      <c r="I5" s="389"/>
    </row>
    <row r="6" spans="1:9" ht="23.25" customHeight="1" x14ac:dyDescent="0.25">
      <c r="A6" s="122">
        <v>5</v>
      </c>
      <c r="B6" s="383"/>
      <c r="C6" s="384"/>
      <c r="D6" s="384"/>
      <c r="E6" s="384"/>
      <c r="F6" s="384"/>
      <c r="G6" s="384"/>
      <c r="H6" s="384"/>
      <c r="I6" s="385"/>
    </row>
    <row r="7" spans="1:9" ht="23.25" customHeight="1" x14ac:dyDescent="0.25">
      <c r="A7" s="122">
        <v>6</v>
      </c>
      <c r="B7" s="383"/>
      <c r="C7" s="384"/>
      <c r="D7" s="384"/>
      <c r="E7" s="384"/>
      <c r="F7" s="384"/>
      <c r="G7" s="384"/>
      <c r="H7" s="384"/>
      <c r="I7" s="385"/>
    </row>
    <row r="8" spans="1:9" ht="23.25" customHeight="1" x14ac:dyDescent="0.25">
      <c r="A8" s="122">
        <v>7</v>
      </c>
      <c r="B8" s="383"/>
      <c r="C8" s="384"/>
      <c r="D8" s="384"/>
      <c r="E8" s="384"/>
      <c r="F8" s="384"/>
      <c r="G8" s="384"/>
      <c r="H8" s="384"/>
      <c r="I8" s="385"/>
    </row>
    <row r="9" spans="1:9" ht="23.25" customHeight="1" x14ac:dyDescent="0.25">
      <c r="A9" s="122">
        <v>8</v>
      </c>
      <c r="B9" s="383"/>
      <c r="C9" s="384"/>
      <c r="D9" s="384"/>
      <c r="E9" s="384"/>
      <c r="F9" s="384"/>
      <c r="G9" s="384"/>
      <c r="H9" s="384"/>
      <c r="I9" s="385"/>
    </row>
    <row r="10" spans="1:9" ht="23.25" customHeight="1" x14ac:dyDescent="0.25">
      <c r="A10" s="122">
        <v>9</v>
      </c>
      <c r="B10" s="383"/>
      <c r="C10" s="384"/>
      <c r="D10" s="384"/>
      <c r="E10" s="384"/>
      <c r="F10" s="384"/>
      <c r="G10" s="384"/>
      <c r="H10" s="384"/>
      <c r="I10" s="385"/>
    </row>
    <row r="11" spans="1:9" ht="23.25" customHeight="1" x14ac:dyDescent="0.25">
      <c r="A11" s="122">
        <v>10</v>
      </c>
      <c r="B11" s="383"/>
      <c r="C11" s="384"/>
      <c r="D11" s="384"/>
      <c r="E11" s="384"/>
      <c r="F11" s="384"/>
      <c r="G11" s="384"/>
      <c r="H11" s="384"/>
      <c r="I11" s="385"/>
    </row>
  </sheetData>
  <mergeCells count="11">
    <mergeCell ref="B1:I1"/>
    <mergeCell ref="B2:I2"/>
    <mergeCell ref="B3:I3"/>
    <mergeCell ref="B4:I4"/>
    <mergeCell ref="B5:I5"/>
    <mergeCell ref="B9:I9"/>
    <mergeCell ref="B10:I10"/>
    <mergeCell ref="B11:I11"/>
    <mergeCell ref="B6:I6"/>
    <mergeCell ref="B7:I7"/>
    <mergeCell ref="B8:I8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24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65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F9289"/>
  </sheetPr>
  <dimension ref="A1:S55"/>
  <sheetViews>
    <sheetView topLeftCell="A4"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25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65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26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3"/>
      <c r="D13" s="63"/>
      <c r="E13" s="93"/>
      <c r="F13" s="93"/>
      <c r="G13" s="93"/>
      <c r="H13" s="93"/>
      <c r="I13" s="93"/>
      <c r="J13" s="93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D1:H1"/>
    <mergeCell ref="D2:H2"/>
    <mergeCell ref="D3:H3"/>
    <mergeCell ref="K6:K12"/>
    <mergeCell ref="L6:L12"/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27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3"/>
      <c r="D13" s="63"/>
      <c r="E13" s="93"/>
      <c r="F13" s="93"/>
      <c r="G13" s="93"/>
      <c r="H13" s="93"/>
      <c r="I13" s="93"/>
      <c r="J13" s="93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D1:H1"/>
    <mergeCell ref="D2:H2"/>
    <mergeCell ref="D3:H3"/>
    <mergeCell ref="K6:K12"/>
    <mergeCell ref="L6:L12"/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28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65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29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30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65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31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32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2"/>
      <c r="D13" s="63"/>
      <c r="E13" s="92"/>
      <c r="F13" s="92"/>
      <c r="G13" s="92"/>
      <c r="H13" s="92"/>
      <c r="I13" s="92"/>
      <c r="J13" s="92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80"/>
      <c r="I19" s="60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80"/>
      <c r="I20" s="60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81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65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L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>SUM(M15:M51)</f>
        <v>0</v>
      </c>
    </row>
    <row r="55" spans="1:13" x14ac:dyDescent="0.2">
      <c r="A55" s="50"/>
      <c r="B55" s="51"/>
      <c r="C55" s="52"/>
    </row>
  </sheetData>
  <mergeCells count="17"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  <mergeCell ref="D1:H1"/>
    <mergeCell ref="D2:H2"/>
    <mergeCell ref="D3:H3"/>
    <mergeCell ref="K6:K12"/>
    <mergeCell ref="L6:L1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F9289"/>
  </sheetPr>
  <dimension ref="A1:S55"/>
  <sheetViews>
    <sheetView workbookViewId="0">
      <selection activeCell="P27" sqref="P27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33</v>
      </c>
      <c r="B1" s="35" t="s">
        <v>36</v>
      </c>
      <c r="C1" s="78" t="e"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4"/>
      <c r="D13" s="63"/>
      <c r="E13" s="94"/>
      <c r="F13" s="94"/>
      <c r="G13" s="94"/>
      <c r="H13" s="94"/>
      <c r="I13" s="94"/>
      <c r="J13" s="9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 t="s">
        <v>76</v>
      </c>
      <c r="C15" s="48"/>
      <c r="D15" s="79">
        <v>1</v>
      </c>
      <c r="E15" s="60">
        <v>1</v>
      </c>
      <c r="F15" s="60">
        <v>1</v>
      </c>
      <c r="G15" s="60">
        <v>2</v>
      </c>
      <c r="H15" s="80"/>
      <c r="I15" s="60"/>
      <c r="J15" s="60">
        <v>1</v>
      </c>
      <c r="K15" s="60"/>
      <c r="L15" s="81"/>
      <c r="M15" s="48">
        <v>1</v>
      </c>
    </row>
    <row r="16" spans="1:19" x14ac:dyDescent="0.2">
      <c r="A16" s="48"/>
      <c r="B16" s="49" t="s">
        <v>76</v>
      </c>
      <c r="C16" s="48"/>
      <c r="D16" s="79">
        <v>1</v>
      </c>
      <c r="E16" s="60">
        <v>1</v>
      </c>
      <c r="F16" s="60">
        <v>1</v>
      </c>
      <c r="G16" s="60">
        <v>2</v>
      </c>
      <c r="H16" s="80"/>
      <c r="I16" s="60"/>
      <c r="J16" s="60">
        <v>1</v>
      </c>
      <c r="K16" s="60"/>
      <c r="L16" s="81"/>
      <c r="M16" s="48">
        <v>1</v>
      </c>
    </row>
    <row r="17" spans="1:13" x14ac:dyDescent="0.2">
      <c r="A17" s="48"/>
      <c r="B17" s="49" t="s">
        <v>76</v>
      </c>
      <c r="C17" s="48"/>
      <c r="D17" s="79">
        <v>1</v>
      </c>
      <c r="E17" s="60">
        <v>1</v>
      </c>
      <c r="F17" s="60">
        <v>1</v>
      </c>
      <c r="G17" s="60">
        <v>2</v>
      </c>
      <c r="H17" s="80"/>
      <c r="I17" s="60"/>
      <c r="J17" s="60">
        <v>1</v>
      </c>
      <c r="K17" s="60"/>
      <c r="L17" s="81"/>
      <c r="M17" s="48">
        <v>1</v>
      </c>
    </row>
    <row r="18" spans="1:13" x14ac:dyDescent="0.2">
      <c r="A18" s="48"/>
      <c r="B18" s="49" t="s">
        <v>62</v>
      </c>
      <c r="C18" s="48"/>
      <c r="D18" s="79">
        <v>1</v>
      </c>
      <c r="E18" s="60">
        <v>1</v>
      </c>
      <c r="F18" s="60">
        <v>1</v>
      </c>
      <c r="G18" s="60">
        <v>2</v>
      </c>
      <c r="H18" s="60">
        <v>1</v>
      </c>
      <c r="I18" s="95">
        <v>1</v>
      </c>
      <c r="J18" s="60">
        <v>1</v>
      </c>
      <c r="K18" s="60"/>
      <c r="L18" s="81"/>
      <c r="M18" s="48">
        <v>1</v>
      </c>
    </row>
    <row r="19" spans="1:13" x14ac:dyDescent="0.2">
      <c r="A19" s="48">
        <v>1</v>
      </c>
      <c r="B19" s="49" t="s">
        <v>76</v>
      </c>
      <c r="C19" s="48"/>
      <c r="D19" s="79">
        <v>1</v>
      </c>
      <c r="E19" s="60">
        <v>1</v>
      </c>
      <c r="F19" s="60">
        <v>1</v>
      </c>
      <c r="G19" s="60">
        <v>2</v>
      </c>
      <c r="H19" s="60">
        <v>1</v>
      </c>
      <c r="I19" s="95">
        <v>1</v>
      </c>
      <c r="J19" s="60">
        <v>1</v>
      </c>
      <c r="K19" s="60"/>
      <c r="L19" s="81"/>
      <c r="M19" s="48">
        <v>1</v>
      </c>
    </row>
    <row r="20" spans="1:13" x14ac:dyDescent="0.2">
      <c r="A20" s="48"/>
      <c r="B20" s="49" t="s">
        <v>76</v>
      </c>
      <c r="C20" s="48"/>
      <c r="D20" s="79">
        <v>1</v>
      </c>
      <c r="E20" s="60">
        <v>1</v>
      </c>
      <c r="F20" s="60">
        <v>1</v>
      </c>
      <c r="G20" s="60">
        <v>2</v>
      </c>
      <c r="H20" s="60"/>
      <c r="I20" s="95"/>
      <c r="J20" s="60">
        <v>1</v>
      </c>
      <c r="K20" s="60"/>
      <c r="L20" s="81"/>
      <c r="M20" s="48">
        <v>1</v>
      </c>
    </row>
    <row r="21" spans="1:13" x14ac:dyDescent="0.2">
      <c r="A21" s="48"/>
      <c r="B21" s="49" t="s">
        <v>76</v>
      </c>
      <c r="C21" s="48"/>
      <c r="D21" s="79">
        <v>1</v>
      </c>
      <c r="E21" s="60">
        <v>1</v>
      </c>
      <c r="F21" s="60">
        <v>1</v>
      </c>
      <c r="G21" s="60">
        <v>2</v>
      </c>
      <c r="H21" s="60">
        <v>1</v>
      </c>
      <c r="I21" s="95"/>
      <c r="J21" s="60">
        <v>1</v>
      </c>
      <c r="K21" s="60"/>
      <c r="L21" s="81"/>
      <c r="M21" s="48">
        <v>1</v>
      </c>
    </row>
    <row r="22" spans="1:13" x14ac:dyDescent="0.2">
      <c r="A22" s="48"/>
      <c r="B22" s="49" t="s">
        <v>76</v>
      </c>
      <c r="C22" s="48"/>
      <c r="D22" s="79">
        <v>1</v>
      </c>
      <c r="E22" s="60">
        <v>1</v>
      </c>
      <c r="F22" s="60">
        <v>1</v>
      </c>
      <c r="G22" s="60">
        <v>2</v>
      </c>
      <c r="H22" s="60">
        <v>1</v>
      </c>
      <c r="I22" s="95"/>
      <c r="J22" s="60">
        <v>1</v>
      </c>
      <c r="K22" s="60"/>
      <c r="L22" s="81"/>
      <c r="M22" s="48">
        <v>1</v>
      </c>
    </row>
    <row r="23" spans="1:13" x14ac:dyDescent="0.2">
      <c r="A23" s="48"/>
      <c r="B23" s="49" t="s">
        <v>77</v>
      </c>
      <c r="C23" s="48"/>
      <c r="D23" s="65"/>
      <c r="E23" s="60"/>
      <c r="F23" s="60"/>
      <c r="G23" s="60"/>
      <c r="H23" s="60"/>
      <c r="I23" s="60"/>
      <c r="J23" s="60"/>
      <c r="K23" s="60">
        <v>1</v>
      </c>
      <c r="L23" s="60">
        <v>1</v>
      </c>
      <c r="M23" s="48"/>
    </row>
    <row r="24" spans="1:13" x14ac:dyDescent="0.2">
      <c r="A24" s="48"/>
      <c r="B24" s="49" t="s">
        <v>77</v>
      </c>
      <c r="C24" s="48"/>
      <c r="D24" s="65"/>
      <c r="E24" s="60"/>
      <c r="F24" s="60"/>
      <c r="G24" s="60"/>
      <c r="H24" s="60"/>
      <c r="I24" s="60"/>
      <c r="J24" s="60"/>
      <c r="K24" s="60">
        <v>1</v>
      </c>
      <c r="L24" s="60">
        <v>1</v>
      </c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79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79"/>
      <c r="E27" s="60"/>
      <c r="F27" s="60"/>
      <c r="G27" s="60"/>
      <c r="H27" s="80"/>
      <c r="I27" s="60"/>
      <c r="J27" s="60"/>
      <c r="K27" s="60"/>
      <c r="L27" s="81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v>8</v>
      </c>
      <c r="E52" s="73">
        <v>8</v>
      </c>
      <c r="F52" s="73">
        <v>8</v>
      </c>
      <c r="G52" s="73">
        <v>15</v>
      </c>
      <c r="H52" s="73">
        <v>15</v>
      </c>
      <c r="I52" s="73">
        <v>1</v>
      </c>
      <c r="J52" s="73">
        <v>8</v>
      </c>
      <c r="K52" s="73">
        <v>1</v>
      </c>
      <c r="L52" s="73">
        <v>1</v>
      </c>
      <c r="M52" s="73">
        <v>8</v>
      </c>
    </row>
    <row r="55" spans="1:13" x14ac:dyDescent="0.2">
      <c r="A55" s="50"/>
      <c r="B55" s="51"/>
      <c r="C55" s="52"/>
    </row>
  </sheetData>
  <mergeCells count="17">
    <mergeCell ref="D1:H1"/>
    <mergeCell ref="D2:H2"/>
    <mergeCell ref="D3:H3"/>
    <mergeCell ref="K6:K12"/>
    <mergeCell ref="L6:L12"/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3583"/>
    <pageSetUpPr fitToPage="1"/>
  </sheetPr>
  <dimension ref="A1:CN516"/>
  <sheetViews>
    <sheetView zoomScaleNormal="100" zoomScaleSheetLayoutView="100" workbookViewId="0">
      <pane xSplit="2" ySplit="9" topLeftCell="C10" activePane="bottomRight" state="frozen"/>
      <selection activeCell="E39" sqref="E39"/>
      <selection pane="topRight" activeCell="E39" sqref="E39"/>
      <selection pane="bottomLeft" activeCell="E39" sqref="E39"/>
      <selection pane="bottomRight" activeCell="L53" sqref="L53:L54"/>
    </sheetView>
  </sheetViews>
  <sheetFormatPr defaultColWidth="8.85546875" defaultRowHeight="11.25" x14ac:dyDescent="0.2"/>
  <cols>
    <col min="1" max="1" width="2.7109375" style="170" customWidth="1"/>
    <col min="2" max="2" width="62" style="170" bestFit="1" customWidth="1"/>
    <col min="3" max="3" width="15.7109375" style="175" customWidth="1"/>
    <col min="4" max="4" width="13.85546875" style="175" customWidth="1"/>
    <col min="5" max="5" width="11.5703125" style="170" hidden="1" customWidth="1"/>
    <col min="6" max="6" width="4.42578125" style="170" customWidth="1"/>
    <col min="7" max="8" width="4.42578125" style="170" hidden="1" customWidth="1"/>
    <col min="9" max="9" width="18" style="170" bestFit="1" customWidth="1"/>
    <col min="10" max="10" width="4.42578125" style="170" hidden="1" customWidth="1"/>
    <col min="11" max="11" width="4.140625" style="170" hidden="1" customWidth="1"/>
    <col min="12" max="12" width="4.42578125" style="170" customWidth="1"/>
    <col min="13" max="13" width="9.140625" style="170" hidden="1" customWidth="1"/>
    <col min="14" max="14" width="13.85546875" style="170" hidden="1" customWidth="1"/>
    <col min="15" max="15" width="7.42578125" style="170" customWidth="1"/>
    <col min="16" max="16" width="9.140625" style="170" hidden="1" customWidth="1"/>
    <col min="17" max="17" width="13.85546875" style="170" hidden="1" customWidth="1"/>
    <col min="18" max="18" width="4.42578125" style="170" customWidth="1"/>
    <col min="19" max="19" width="9.140625" style="170" hidden="1" customWidth="1"/>
    <col min="20" max="20" width="13.85546875" style="170" hidden="1" customWidth="1"/>
    <col min="21" max="21" width="6.42578125" style="170" customWidth="1"/>
    <col min="22" max="22" width="9.140625" style="170" hidden="1" customWidth="1"/>
    <col min="23" max="23" width="13.85546875" style="175" hidden="1" customWidth="1"/>
    <col min="24" max="24" width="4.42578125" style="175" customWidth="1"/>
    <col min="25" max="25" width="9.140625" style="175" hidden="1" customWidth="1"/>
    <col min="26" max="26" width="13.85546875" style="170" hidden="1" customWidth="1"/>
    <col min="27" max="27" width="4.42578125" style="175" customWidth="1"/>
    <col min="28" max="28" width="9.140625" style="170" hidden="1" customWidth="1"/>
    <col min="29" max="29" width="13.85546875" style="170" hidden="1" customWidth="1"/>
    <col min="30" max="30" width="7.42578125" style="170" customWidth="1"/>
    <col min="31" max="31" width="9.140625" style="170" hidden="1" customWidth="1"/>
    <col min="32" max="32" width="7.5703125" style="170" hidden="1" customWidth="1"/>
    <col min="33" max="33" width="9.140625" style="170" customWidth="1"/>
    <col min="34" max="34" width="9.28515625" style="175" hidden="1" customWidth="1"/>
    <col min="35" max="35" width="11.5703125" style="175" hidden="1" customWidth="1"/>
    <col min="36" max="36" width="17.7109375" style="175" hidden="1" customWidth="1"/>
    <col min="37" max="92" width="8.85546875" style="241"/>
    <col min="93" max="16384" width="8.85546875" style="175"/>
  </cols>
  <sheetData>
    <row r="1" spans="1:42" ht="18.75" x14ac:dyDescent="0.3">
      <c r="A1" s="342" t="s">
        <v>197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240"/>
      <c r="AI1" s="240"/>
      <c r="AJ1" s="240"/>
      <c r="AK1" s="148"/>
    </row>
    <row r="2" spans="1:42" ht="15" customHeight="1" x14ac:dyDescent="0.25">
      <c r="A2" s="242"/>
      <c r="B2" s="242"/>
      <c r="C2" s="243"/>
      <c r="D2" s="244"/>
      <c r="E2" s="175"/>
      <c r="F2" s="175"/>
      <c r="G2" s="175"/>
      <c r="H2" s="175"/>
      <c r="I2" s="175"/>
      <c r="J2" s="175"/>
      <c r="K2" s="175"/>
      <c r="L2" s="405" t="s">
        <v>176</v>
      </c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245"/>
      <c r="AI2" s="245"/>
      <c r="AJ2" s="88" t="s">
        <v>74</v>
      </c>
      <c r="AK2" s="148"/>
    </row>
    <row r="3" spans="1:42" ht="15" customHeight="1" x14ac:dyDescent="0.2">
      <c r="A3" s="401" t="s">
        <v>59</v>
      </c>
      <c r="B3" s="401" t="s">
        <v>75</v>
      </c>
      <c r="C3" s="401" t="s">
        <v>68</v>
      </c>
      <c r="D3" s="401" t="s">
        <v>69</v>
      </c>
      <c r="E3" s="402" t="s">
        <v>39</v>
      </c>
      <c r="F3" s="401" t="s">
        <v>141</v>
      </c>
      <c r="G3" s="402" t="s">
        <v>90</v>
      </c>
      <c r="H3" s="402" t="s">
        <v>91</v>
      </c>
      <c r="I3" s="401" t="s">
        <v>198</v>
      </c>
      <c r="J3" s="402" t="s">
        <v>90</v>
      </c>
      <c r="K3" s="407" t="s">
        <v>91</v>
      </c>
      <c r="L3" s="398" t="str">
        <f>'[1]Invulblad SV'!A4</f>
        <v>Handdroogvoorziening (minimaal 1 per voorruimte)</v>
      </c>
      <c r="M3" s="398" t="s">
        <v>70</v>
      </c>
      <c r="N3" s="398" t="s">
        <v>67</v>
      </c>
      <c r="O3" s="398" t="str">
        <f>'[1]Invulblad SV'!A5</f>
        <v>Zeepautomaat op basis van schuim (1 per wasgelegenheid)</v>
      </c>
      <c r="P3" s="398" t="s">
        <v>70</v>
      </c>
      <c r="Q3" s="398" t="s">
        <v>67</v>
      </c>
      <c r="R3" s="398" t="str">
        <f>'[1]Invulblad SV'!A6</f>
        <v>Toiletrol automaat</v>
      </c>
      <c r="S3" s="398" t="s">
        <v>70</v>
      </c>
      <c r="T3" s="398" t="s">
        <v>67</v>
      </c>
      <c r="U3" s="400" t="str">
        <f>'[1]Invulblad SV'!A7</f>
        <v>Damesverband Hygiëne container (wisseling 1x per 4 weken tenzij anders noodzakelijk blijkt);</v>
      </c>
      <c r="V3" s="400" t="s">
        <v>70</v>
      </c>
      <c r="W3" s="400" t="s">
        <v>67</v>
      </c>
      <c r="X3" s="400" t="str">
        <f>'[1]Invulblad SV'!A8</f>
        <v>Toiletborstelgarnituur (toiletborstel jaarlijks vervangen)</v>
      </c>
      <c r="Y3" s="400" t="s">
        <v>70</v>
      </c>
      <c r="Z3" s="400" t="s">
        <v>67</v>
      </c>
      <c r="AA3" s="400" t="str">
        <f>'[1]Invulblad SV'!A9</f>
        <v xml:space="preserve">Luchtverfrisser </v>
      </c>
      <c r="AB3" s="398" t="s">
        <v>71</v>
      </c>
      <c r="AC3" s="398" t="s">
        <v>67</v>
      </c>
      <c r="AD3" s="398" t="s">
        <v>142</v>
      </c>
      <c r="AE3" s="398" t="s">
        <v>71</v>
      </c>
      <c r="AF3" s="398" t="s">
        <v>67</v>
      </c>
      <c r="AG3" s="400" t="str">
        <f>'[1]Invulblad SV'!A10</f>
        <v>Afvalbak  (1 per voorruimte)</v>
      </c>
      <c r="AH3" s="391" t="s">
        <v>71</v>
      </c>
      <c r="AI3" s="393" t="s">
        <v>67</v>
      </c>
      <c r="AJ3" s="395" t="s">
        <v>120</v>
      </c>
      <c r="AK3" s="397"/>
      <c r="AL3" s="390"/>
      <c r="AM3" s="390"/>
      <c r="AN3" s="390"/>
      <c r="AO3" s="390"/>
      <c r="AP3" s="390"/>
    </row>
    <row r="4" spans="1:42" ht="10.35" customHeight="1" x14ac:dyDescent="0.2">
      <c r="A4" s="401"/>
      <c r="B4" s="401"/>
      <c r="C4" s="401"/>
      <c r="D4" s="401"/>
      <c r="E4" s="403"/>
      <c r="F4" s="401"/>
      <c r="G4" s="403"/>
      <c r="H4" s="403"/>
      <c r="I4" s="401"/>
      <c r="J4" s="403"/>
      <c r="K4" s="407"/>
      <c r="L4" s="399"/>
      <c r="M4" s="399"/>
      <c r="N4" s="399"/>
      <c r="O4" s="399"/>
      <c r="P4" s="399"/>
      <c r="Q4" s="399"/>
      <c r="R4" s="399"/>
      <c r="S4" s="399"/>
      <c r="T4" s="399"/>
      <c r="U4" s="400"/>
      <c r="V4" s="400"/>
      <c r="W4" s="400"/>
      <c r="X4" s="400"/>
      <c r="Y4" s="400"/>
      <c r="Z4" s="400"/>
      <c r="AA4" s="400"/>
      <c r="AB4" s="399"/>
      <c r="AC4" s="399"/>
      <c r="AD4" s="399"/>
      <c r="AE4" s="399"/>
      <c r="AF4" s="399"/>
      <c r="AG4" s="400"/>
      <c r="AH4" s="392"/>
      <c r="AI4" s="394"/>
      <c r="AJ4" s="396"/>
      <c r="AK4" s="397"/>
      <c r="AL4" s="390"/>
      <c r="AM4" s="390"/>
      <c r="AN4" s="390"/>
      <c r="AO4" s="390"/>
      <c r="AP4" s="390"/>
    </row>
    <row r="5" spans="1:42" ht="11.25" customHeight="1" x14ac:dyDescent="0.2">
      <c r="A5" s="401"/>
      <c r="B5" s="401"/>
      <c r="C5" s="401"/>
      <c r="D5" s="401"/>
      <c r="E5" s="403"/>
      <c r="F5" s="401"/>
      <c r="G5" s="403"/>
      <c r="H5" s="403"/>
      <c r="I5" s="401"/>
      <c r="J5" s="403"/>
      <c r="K5" s="407"/>
      <c r="L5" s="399"/>
      <c r="M5" s="399"/>
      <c r="N5" s="399"/>
      <c r="O5" s="399"/>
      <c r="P5" s="399"/>
      <c r="Q5" s="399"/>
      <c r="R5" s="399"/>
      <c r="S5" s="399"/>
      <c r="T5" s="399"/>
      <c r="U5" s="400"/>
      <c r="V5" s="400"/>
      <c r="W5" s="400"/>
      <c r="X5" s="400"/>
      <c r="Y5" s="400"/>
      <c r="Z5" s="400"/>
      <c r="AA5" s="400"/>
      <c r="AB5" s="399"/>
      <c r="AC5" s="399"/>
      <c r="AD5" s="399"/>
      <c r="AE5" s="399"/>
      <c r="AF5" s="399"/>
      <c r="AG5" s="400"/>
      <c r="AH5" s="392"/>
      <c r="AI5" s="394"/>
      <c r="AJ5" s="396"/>
      <c r="AK5" s="397"/>
      <c r="AL5" s="390"/>
      <c r="AM5" s="390"/>
      <c r="AN5" s="390"/>
      <c r="AO5" s="390"/>
      <c r="AP5" s="390"/>
    </row>
    <row r="6" spans="1:42" ht="11.25" customHeight="1" x14ac:dyDescent="0.2">
      <c r="A6" s="401"/>
      <c r="B6" s="401"/>
      <c r="C6" s="401"/>
      <c r="D6" s="401"/>
      <c r="E6" s="403"/>
      <c r="F6" s="401"/>
      <c r="G6" s="403"/>
      <c r="H6" s="403"/>
      <c r="I6" s="401"/>
      <c r="J6" s="403"/>
      <c r="K6" s="407"/>
      <c r="L6" s="399"/>
      <c r="M6" s="399"/>
      <c r="N6" s="399"/>
      <c r="O6" s="399"/>
      <c r="P6" s="399"/>
      <c r="Q6" s="399"/>
      <c r="R6" s="399"/>
      <c r="S6" s="399"/>
      <c r="T6" s="399"/>
      <c r="U6" s="400"/>
      <c r="V6" s="400"/>
      <c r="W6" s="400"/>
      <c r="X6" s="400"/>
      <c r="Y6" s="400"/>
      <c r="Z6" s="400"/>
      <c r="AA6" s="400"/>
      <c r="AB6" s="399"/>
      <c r="AC6" s="399"/>
      <c r="AD6" s="399"/>
      <c r="AE6" s="399"/>
      <c r="AF6" s="399"/>
      <c r="AG6" s="400"/>
      <c r="AH6" s="392"/>
      <c r="AI6" s="394"/>
      <c r="AJ6" s="396"/>
      <c r="AK6" s="397"/>
      <c r="AL6" s="390"/>
      <c r="AM6" s="390"/>
      <c r="AN6" s="390"/>
      <c r="AO6" s="390"/>
      <c r="AP6" s="390"/>
    </row>
    <row r="7" spans="1:42" ht="10.35" customHeight="1" x14ac:dyDescent="0.2">
      <c r="A7" s="401"/>
      <c r="B7" s="401"/>
      <c r="C7" s="401"/>
      <c r="D7" s="401"/>
      <c r="E7" s="403"/>
      <c r="F7" s="401"/>
      <c r="G7" s="403"/>
      <c r="H7" s="403"/>
      <c r="I7" s="401"/>
      <c r="J7" s="403"/>
      <c r="K7" s="407"/>
      <c r="L7" s="399"/>
      <c r="M7" s="399"/>
      <c r="N7" s="399"/>
      <c r="O7" s="399"/>
      <c r="P7" s="399"/>
      <c r="Q7" s="399"/>
      <c r="R7" s="399"/>
      <c r="S7" s="399"/>
      <c r="T7" s="399"/>
      <c r="U7" s="400"/>
      <c r="V7" s="400"/>
      <c r="W7" s="400"/>
      <c r="X7" s="400"/>
      <c r="Y7" s="400"/>
      <c r="Z7" s="400"/>
      <c r="AA7" s="400"/>
      <c r="AB7" s="399"/>
      <c r="AC7" s="399"/>
      <c r="AD7" s="399"/>
      <c r="AE7" s="399"/>
      <c r="AF7" s="399"/>
      <c r="AG7" s="400"/>
      <c r="AH7" s="392"/>
      <c r="AI7" s="394"/>
      <c r="AJ7" s="396"/>
      <c r="AK7" s="397"/>
      <c r="AL7" s="390"/>
      <c r="AM7" s="390"/>
      <c r="AN7" s="390"/>
      <c r="AO7" s="390"/>
      <c r="AP7" s="390"/>
    </row>
    <row r="8" spans="1:42" ht="11.25" customHeight="1" x14ac:dyDescent="0.2">
      <c r="A8" s="401"/>
      <c r="B8" s="401"/>
      <c r="C8" s="401"/>
      <c r="D8" s="401"/>
      <c r="E8" s="403"/>
      <c r="F8" s="401"/>
      <c r="G8" s="403"/>
      <c r="H8" s="403"/>
      <c r="I8" s="401"/>
      <c r="J8" s="403"/>
      <c r="K8" s="407"/>
      <c r="L8" s="399"/>
      <c r="M8" s="399"/>
      <c r="N8" s="399"/>
      <c r="O8" s="399"/>
      <c r="P8" s="399"/>
      <c r="Q8" s="399"/>
      <c r="R8" s="399"/>
      <c r="S8" s="399"/>
      <c r="T8" s="399"/>
      <c r="U8" s="400"/>
      <c r="V8" s="400"/>
      <c r="W8" s="400"/>
      <c r="X8" s="400"/>
      <c r="Y8" s="400"/>
      <c r="Z8" s="400"/>
      <c r="AA8" s="400"/>
      <c r="AB8" s="399"/>
      <c r="AC8" s="399"/>
      <c r="AD8" s="399"/>
      <c r="AE8" s="399"/>
      <c r="AF8" s="399"/>
      <c r="AG8" s="400"/>
      <c r="AH8" s="392"/>
      <c r="AI8" s="394"/>
      <c r="AJ8" s="396"/>
      <c r="AK8" s="397"/>
      <c r="AL8" s="390"/>
      <c r="AM8" s="390"/>
      <c r="AN8" s="390"/>
      <c r="AO8" s="390"/>
      <c r="AP8" s="390"/>
    </row>
    <row r="9" spans="1:42" ht="43.5" customHeight="1" x14ac:dyDescent="0.2">
      <c r="A9" s="401"/>
      <c r="B9" s="401"/>
      <c r="C9" s="401"/>
      <c r="D9" s="401"/>
      <c r="E9" s="404"/>
      <c r="F9" s="401"/>
      <c r="G9" s="404"/>
      <c r="H9" s="404"/>
      <c r="I9" s="401"/>
      <c r="J9" s="404"/>
      <c r="K9" s="407"/>
      <c r="L9" s="399"/>
      <c r="M9" s="399"/>
      <c r="N9" s="399"/>
      <c r="O9" s="399"/>
      <c r="P9" s="399"/>
      <c r="Q9" s="399"/>
      <c r="R9" s="399"/>
      <c r="S9" s="399"/>
      <c r="T9" s="399"/>
      <c r="U9" s="398"/>
      <c r="V9" s="398"/>
      <c r="W9" s="398"/>
      <c r="X9" s="398"/>
      <c r="Y9" s="398"/>
      <c r="Z9" s="398"/>
      <c r="AA9" s="398"/>
      <c r="AB9" s="399"/>
      <c r="AC9" s="399"/>
      <c r="AD9" s="399"/>
      <c r="AE9" s="399"/>
      <c r="AF9" s="399"/>
      <c r="AG9" s="398"/>
      <c r="AH9" s="392"/>
      <c r="AI9" s="394"/>
      <c r="AJ9" s="396"/>
      <c r="AK9" s="397"/>
      <c r="AL9" s="390"/>
      <c r="AM9" s="390"/>
      <c r="AN9" s="390"/>
      <c r="AO9" s="390"/>
      <c r="AP9" s="390"/>
    </row>
    <row r="10" spans="1:42" ht="15.75" thickBot="1" x14ac:dyDescent="0.3">
      <c r="A10" s="214">
        <v>1</v>
      </c>
      <c r="B10" s="246" t="s">
        <v>170</v>
      </c>
      <c r="C10" s="247" t="s">
        <v>175</v>
      </c>
      <c r="D10" s="248" t="s">
        <v>171</v>
      </c>
      <c r="E10" s="214"/>
      <c r="F10" s="249">
        <v>165</v>
      </c>
      <c r="G10" s="284"/>
      <c r="H10" s="284"/>
      <c r="I10" s="369">
        <v>728000</v>
      </c>
      <c r="J10" s="285"/>
      <c r="K10" s="285"/>
      <c r="L10" s="250"/>
      <c r="M10" s="251"/>
      <c r="N10" s="252"/>
      <c r="O10" s="250"/>
      <c r="P10" s="251"/>
      <c r="Q10" s="252"/>
      <c r="R10" s="250"/>
      <c r="S10" s="251"/>
      <c r="T10" s="252"/>
      <c r="U10" s="253"/>
      <c r="V10" s="254"/>
      <c r="W10" s="255"/>
      <c r="X10" s="253"/>
      <c r="Y10" s="254"/>
      <c r="Z10" s="255"/>
      <c r="AA10" s="256"/>
      <c r="AB10" s="251"/>
      <c r="AC10" s="252"/>
      <c r="AD10" s="257"/>
      <c r="AE10" s="258"/>
      <c r="AF10" s="252"/>
      <c r="AG10" s="257"/>
      <c r="AH10" s="254">
        <f>'[1]Invulblad SV'!$B$10</f>
        <v>0</v>
      </c>
      <c r="AI10" s="255">
        <f t="shared" ref="AI10:AI37" si="0">AG10*AH10</f>
        <v>0</v>
      </c>
      <c r="AJ10" s="259">
        <f t="shared" ref="AJ10:AJ37" ca="1" si="1">INDIRECT("'" &amp; A10 &amp; "'!$L$52")</f>
        <v>0</v>
      </c>
      <c r="AK10" s="260"/>
      <c r="AL10" s="261"/>
      <c r="AM10" s="262"/>
      <c r="AN10" s="261"/>
      <c r="AO10" s="261"/>
      <c r="AP10" s="261"/>
    </row>
    <row r="11" spans="1:42" ht="12.75" hidden="1" x14ac:dyDescent="0.2">
      <c r="A11" s="214">
        <v>2</v>
      </c>
      <c r="B11" s="246" t="s">
        <v>170</v>
      </c>
      <c r="C11" s="263" t="s">
        <v>175</v>
      </c>
      <c r="D11" s="264"/>
      <c r="E11" s="214"/>
      <c r="F11" s="265"/>
      <c r="G11" s="284"/>
      <c r="H11" s="284"/>
      <c r="I11" s="265"/>
      <c r="J11" s="285"/>
      <c r="K11" s="285"/>
      <c r="L11" s="250"/>
      <c r="M11" s="251"/>
      <c r="N11" s="252"/>
      <c r="O11" s="250"/>
      <c r="P11" s="251"/>
      <c r="Q11" s="252"/>
      <c r="R11" s="250"/>
      <c r="S11" s="251"/>
      <c r="T11" s="252"/>
      <c r="U11" s="253"/>
      <c r="V11" s="254"/>
      <c r="W11" s="255"/>
      <c r="X11" s="266"/>
      <c r="Y11" s="254"/>
      <c r="Z11" s="255"/>
      <c r="AA11" s="256"/>
      <c r="AB11" s="251"/>
      <c r="AC11" s="252"/>
      <c r="AD11" s="257"/>
      <c r="AE11" s="258"/>
      <c r="AF11" s="252"/>
      <c r="AG11" s="257"/>
      <c r="AH11" s="254">
        <f>'[1]Invulblad SV'!$B$10</f>
        <v>0</v>
      </c>
      <c r="AI11" s="255">
        <f t="shared" si="0"/>
        <v>0</v>
      </c>
      <c r="AJ11" s="259">
        <f t="shared" ca="1" si="1"/>
        <v>0</v>
      </c>
      <c r="AK11" s="260"/>
      <c r="AL11" s="261"/>
      <c r="AM11" s="262"/>
      <c r="AN11" s="261"/>
      <c r="AO11" s="261"/>
      <c r="AP11" s="261"/>
    </row>
    <row r="12" spans="1:42" ht="15" hidden="1" x14ac:dyDescent="0.25">
      <c r="A12" s="214">
        <v>3</v>
      </c>
      <c r="B12" s="246"/>
      <c r="C12" s="247"/>
      <c r="D12" s="248"/>
      <c r="E12" s="214"/>
      <c r="F12" s="249"/>
      <c r="G12" s="284"/>
      <c r="H12" s="284"/>
      <c r="I12" s="249"/>
      <c r="J12" s="285"/>
      <c r="K12" s="285"/>
      <c r="L12" s="267"/>
      <c r="M12" s="251"/>
      <c r="N12" s="252"/>
      <c r="O12" s="267"/>
      <c r="P12" s="251"/>
      <c r="Q12" s="252"/>
      <c r="R12" s="250"/>
      <c r="S12" s="251"/>
      <c r="T12" s="252"/>
      <c r="U12" s="253"/>
      <c r="V12" s="254"/>
      <c r="W12" s="255"/>
      <c r="X12" s="253"/>
      <c r="Y12" s="254"/>
      <c r="Z12" s="255"/>
      <c r="AA12" s="256"/>
      <c r="AB12" s="251"/>
      <c r="AC12" s="252"/>
      <c r="AD12" s="257"/>
      <c r="AE12" s="258"/>
      <c r="AF12" s="252"/>
      <c r="AG12" s="257"/>
      <c r="AH12" s="254">
        <f>'[1]Invulblad SV'!$B$10</f>
        <v>0</v>
      </c>
      <c r="AI12" s="255">
        <f t="shared" si="0"/>
        <v>0</v>
      </c>
      <c r="AJ12" s="259">
        <f t="shared" ca="1" si="1"/>
        <v>0</v>
      </c>
      <c r="AK12" s="260"/>
      <c r="AL12" s="261"/>
      <c r="AM12" s="262"/>
      <c r="AN12" s="261"/>
      <c r="AO12" s="261"/>
      <c r="AP12" s="261"/>
    </row>
    <row r="13" spans="1:42" ht="12.75" hidden="1" x14ac:dyDescent="0.2">
      <c r="A13" s="214">
        <v>4</v>
      </c>
      <c r="B13" s="246"/>
      <c r="C13" s="247"/>
      <c r="D13" s="248"/>
      <c r="E13" s="214"/>
      <c r="F13" s="250"/>
      <c r="G13" s="284"/>
      <c r="H13" s="284"/>
      <c r="I13" s="250"/>
      <c r="J13" s="285"/>
      <c r="K13" s="285"/>
      <c r="L13" s="250"/>
      <c r="M13" s="251"/>
      <c r="N13" s="252"/>
      <c r="O13" s="250"/>
      <c r="P13" s="251"/>
      <c r="Q13" s="252"/>
      <c r="R13" s="250"/>
      <c r="S13" s="251"/>
      <c r="T13" s="252"/>
      <c r="U13" s="253"/>
      <c r="V13" s="254"/>
      <c r="W13" s="255"/>
      <c r="X13" s="253"/>
      <c r="Y13" s="254"/>
      <c r="Z13" s="255"/>
      <c r="AA13" s="256"/>
      <c r="AB13" s="251"/>
      <c r="AC13" s="252"/>
      <c r="AD13" s="257"/>
      <c r="AE13" s="258"/>
      <c r="AF13" s="252"/>
      <c r="AG13" s="257"/>
      <c r="AH13" s="254">
        <f>'[1]Invulblad SV'!$B$10</f>
        <v>0</v>
      </c>
      <c r="AI13" s="255">
        <f t="shared" si="0"/>
        <v>0</v>
      </c>
      <c r="AJ13" s="259">
        <f t="shared" ca="1" si="1"/>
        <v>0</v>
      </c>
      <c r="AK13" s="260"/>
      <c r="AL13" s="261"/>
      <c r="AM13" s="262"/>
      <c r="AN13" s="261"/>
      <c r="AO13" s="261"/>
      <c r="AP13" s="261"/>
    </row>
    <row r="14" spans="1:42" ht="12.75" hidden="1" x14ac:dyDescent="0.2">
      <c r="A14" s="214">
        <v>5</v>
      </c>
      <c r="B14" s="246"/>
      <c r="C14" s="247"/>
      <c r="D14" s="248"/>
      <c r="E14" s="214"/>
      <c r="F14" s="265"/>
      <c r="G14" s="284"/>
      <c r="H14" s="284"/>
      <c r="I14" s="265"/>
      <c r="J14" s="285"/>
      <c r="K14" s="285"/>
      <c r="L14" s="250"/>
      <c r="M14" s="251"/>
      <c r="N14" s="252"/>
      <c r="O14" s="250"/>
      <c r="P14" s="251"/>
      <c r="Q14" s="252"/>
      <c r="R14" s="250"/>
      <c r="S14" s="251"/>
      <c r="T14" s="252"/>
      <c r="U14" s="253"/>
      <c r="V14" s="254"/>
      <c r="W14" s="255"/>
      <c r="X14" s="266"/>
      <c r="Y14" s="254"/>
      <c r="Z14" s="255"/>
      <c r="AA14" s="256"/>
      <c r="AB14" s="251"/>
      <c r="AC14" s="252"/>
      <c r="AD14" s="257"/>
      <c r="AE14" s="258"/>
      <c r="AF14" s="252"/>
      <c r="AG14" s="257"/>
      <c r="AH14" s="254">
        <f>'[1]Invulblad SV'!$B$10</f>
        <v>0</v>
      </c>
      <c r="AI14" s="255">
        <f t="shared" si="0"/>
        <v>0</v>
      </c>
      <c r="AJ14" s="259">
        <f t="shared" ca="1" si="1"/>
        <v>0</v>
      </c>
      <c r="AK14" s="260"/>
      <c r="AL14" s="261"/>
      <c r="AM14" s="262"/>
      <c r="AN14" s="261"/>
      <c r="AO14" s="261"/>
      <c r="AP14" s="261"/>
    </row>
    <row r="15" spans="1:42" ht="12.75" hidden="1" x14ac:dyDescent="0.2">
      <c r="A15" s="214">
        <v>6</v>
      </c>
      <c r="B15" s="246"/>
      <c r="C15" s="247"/>
      <c r="D15" s="248"/>
      <c r="E15" s="214"/>
      <c r="F15" s="250"/>
      <c r="G15" s="284"/>
      <c r="H15" s="284"/>
      <c r="I15" s="250"/>
      <c r="J15" s="285"/>
      <c r="K15" s="285"/>
      <c r="L15" s="250"/>
      <c r="M15" s="251"/>
      <c r="N15" s="252"/>
      <c r="O15" s="250"/>
      <c r="P15" s="251"/>
      <c r="Q15" s="252"/>
      <c r="R15" s="250"/>
      <c r="S15" s="251"/>
      <c r="T15" s="252"/>
      <c r="U15" s="253"/>
      <c r="V15" s="254"/>
      <c r="W15" s="255"/>
      <c r="X15" s="253"/>
      <c r="Y15" s="254"/>
      <c r="Z15" s="255"/>
      <c r="AA15" s="256"/>
      <c r="AB15" s="251"/>
      <c r="AC15" s="252"/>
      <c r="AD15" s="257"/>
      <c r="AE15" s="258"/>
      <c r="AF15" s="252"/>
      <c r="AG15" s="257"/>
      <c r="AH15" s="254">
        <f>'[1]Invulblad SV'!$B$10</f>
        <v>0</v>
      </c>
      <c r="AI15" s="255">
        <f t="shared" si="0"/>
        <v>0</v>
      </c>
      <c r="AJ15" s="259">
        <f t="shared" ca="1" si="1"/>
        <v>0</v>
      </c>
      <c r="AK15" s="260"/>
      <c r="AL15" s="261"/>
      <c r="AM15" s="262"/>
      <c r="AN15" s="261"/>
      <c r="AO15" s="261"/>
      <c r="AP15" s="261"/>
    </row>
    <row r="16" spans="1:42" ht="12.75" hidden="1" x14ac:dyDescent="0.2">
      <c r="A16" s="214">
        <v>7</v>
      </c>
      <c r="B16" s="246"/>
      <c r="C16" s="268"/>
      <c r="D16" s="248"/>
      <c r="E16" s="214"/>
      <c r="F16" s="250"/>
      <c r="G16" s="284"/>
      <c r="H16" s="284"/>
      <c r="I16" s="250"/>
      <c r="J16" s="285"/>
      <c r="K16" s="285"/>
      <c r="L16" s="250"/>
      <c r="M16" s="251"/>
      <c r="N16" s="252"/>
      <c r="O16" s="250"/>
      <c r="P16" s="251"/>
      <c r="Q16" s="252"/>
      <c r="R16" s="250"/>
      <c r="S16" s="251"/>
      <c r="T16" s="252"/>
      <c r="U16" s="253"/>
      <c r="V16" s="254"/>
      <c r="W16" s="255"/>
      <c r="X16" s="253"/>
      <c r="Y16" s="254"/>
      <c r="Z16" s="255"/>
      <c r="AA16" s="256"/>
      <c r="AB16" s="251"/>
      <c r="AC16" s="252"/>
      <c r="AD16" s="257"/>
      <c r="AE16" s="258"/>
      <c r="AF16" s="252"/>
      <c r="AG16" s="257"/>
      <c r="AH16" s="254">
        <f>'[1]Invulblad SV'!$B$10</f>
        <v>0</v>
      </c>
      <c r="AI16" s="255">
        <f t="shared" si="0"/>
        <v>0</v>
      </c>
      <c r="AJ16" s="259">
        <f t="shared" ca="1" si="1"/>
        <v>0</v>
      </c>
      <c r="AK16" s="260"/>
      <c r="AL16" s="261"/>
      <c r="AM16" s="262"/>
      <c r="AN16" s="261"/>
      <c r="AO16" s="261"/>
      <c r="AP16" s="261"/>
    </row>
    <row r="17" spans="1:42" ht="12.75" hidden="1" x14ac:dyDescent="0.2">
      <c r="A17" s="214">
        <v>8</v>
      </c>
      <c r="B17" s="246"/>
      <c r="C17" s="247"/>
      <c r="D17" s="248"/>
      <c r="E17" s="214"/>
      <c r="F17" s="265"/>
      <c r="G17" s="284"/>
      <c r="H17" s="284"/>
      <c r="I17" s="265"/>
      <c r="J17" s="285"/>
      <c r="K17" s="285"/>
      <c r="L17" s="250"/>
      <c r="M17" s="251"/>
      <c r="N17" s="252"/>
      <c r="O17" s="250"/>
      <c r="P17" s="251"/>
      <c r="Q17" s="252"/>
      <c r="R17" s="250"/>
      <c r="S17" s="251"/>
      <c r="T17" s="252"/>
      <c r="U17" s="253"/>
      <c r="V17" s="254"/>
      <c r="W17" s="255"/>
      <c r="X17" s="266"/>
      <c r="Y17" s="254"/>
      <c r="Z17" s="255"/>
      <c r="AA17" s="256"/>
      <c r="AB17" s="251"/>
      <c r="AC17" s="252"/>
      <c r="AD17" s="257"/>
      <c r="AE17" s="258"/>
      <c r="AF17" s="252"/>
      <c r="AG17" s="257"/>
      <c r="AH17" s="254">
        <f>'[1]Invulblad SV'!$B$10</f>
        <v>0</v>
      </c>
      <c r="AI17" s="255">
        <f t="shared" si="0"/>
        <v>0</v>
      </c>
      <c r="AJ17" s="259">
        <f t="shared" ca="1" si="1"/>
        <v>0</v>
      </c>
      <c r="AK17" s="260"/>
      <c r="AL17" s="261"/>
      <c r="AM17" s="262"/>
      <c r="AN17" s="261"/>
      <c r="AO17" s="261"/>
      <c r="AP17" s="261"/>
    </row>
    <row r="18" spans="1:42" ht="12.75" hidden="1" x14ac:dyDescent="0.2">
      <c r="A18" s="214">
        <v>9</v>
      </c>
      <c r="B18" s="246"/>
      <c r="C18" s="247"/>
      <c r="D18" s="248"/>
      <c r="E18" s="214"/>
      <c r="F18" s="250"/>
      <c r="G18" s="284"/>
      <c r="H18" s="284"/>
      <c r="I18" s="250"/>
      <c r="J18" s="285"/>
      <c r="K18" s="285"/>
      <c r="L18" s="250"/>
      <c r="M18" s="251"/>
      <c r="N18" s="252"/>
      <c r="O18" s="250"/>
      <c r="P18" s="251"/>
      <c r="Q18" s="252"/>
      <c r="R18" s="250"/>
      <c r="S18" s="251"/>
      <c r="T18" s="252"/>
      <c r="U18" s="253"/>
      <c r="V18" s="254"/>
      <c r="W18" s="255"/>
      <c r="X18" s="253"/>
      <c r="Y18" s="254"/>
      <c r="Z18" s="255"/>
      <c r="AA18" s="256"/>
      <c r="AB18" s="251"/>
      <c r="AC18" s="252"/>
      <c r="AD18" s="257"/>
      <c r="AE18" s="258"/>
      <c r="AF18" s="252"/>
      <c r="AG18" s="257"/>
      <c r="AH18" s="254">
        <f>'[1]Invulblad SV'!$B$10</f>
        <v>0</v>
      </c>
      <c r="AI18" s="255">
        <f t="shared" si="0"/>
        <v>0</v>
      </c>
      <c r="AJ18" s="259">
        <f t="shared" ca="1" si="1"/>
        <v>0</v>
      </c>
      <c r="AK18" s="260"/>
      <c r="AL18" s="261"/>
      <c r="AM18" s="262"/>
      <c r="AN18" s="261"/>
      <c r="AO18" s="261"/>
      <c r="AP18" s="261"/>
    </row>
    <row r="19" spans="1:42" ht="12.75" hidden="1" x14ac:dyDescent="0.2">
      <c r="A19" s="214">
        <v>10</v>
      </c>
      <c r="B19" s="246"/>
      <c r="C19" s="247"/>
      <c r="D19" s="248"/>
      <c r="E19" s="214"/>
      <c r="F19" s="250"/>
      <c r="G19" s="284"/>
      <c r="H19" s="284"/>
      <c r="I19" s="250"/>
      <c r="J19" s="285"/>
      <c r="K19" s="285"/>
      <c r="L19" s="250"/>
      <c r="M19" s="251"/>
      <c r="N19" s="252"/>
      <c r="O19" s="250"/>
      <c r="P19" s="251"/>
      <c r="Q19" s="252"/>
      <c r="R19" s="250"/>
      <c r="S19" s="251"/>
      <c r="T19" s="252"/>
      <c r="U19" s="253"/>
      <c r="V19" s="254"/>
      <c r="W19" s="255"/>
      <c r="X19" s="253"/>
      <c r="Y19" s="254"/>
      <c r="Z19" s="255"/>
      <c r="AA19" s="256"/>
      <c r="AB19" s="251"/>
      <c r="AC19" s="252"/>
      <c r="AD19" s="257"/>
      <c r="AE19" s="258"/>
      <c r="AF19" s="252"/>
      <c r="AG19" s="257"/>
      <c r="AH19" s="254">
        <f>'[1]Invulblad SV'!$B$10</f>
        <v>0</v>
      </c>
      <c r="AI19" s="255">
        <f t="shared" si="0"/>
        <v>0</v>
      </c>
      <c r="AJ19" s="259">
        <f t="shared" ca="1" si="1"/>
        <v>0</v>
      </c>
      <c r="AK19" s="260"/>
      <c r="AL19" s="261"/>
      <c r="AM19" s="262"/>
      <c r="AN19" s="261"/>
      <c r="AO19" s="261"/>
      <c r="AP19" s="261"/>
    </row>
    <row r="20" spans="1:42" ht="12.75" hidden="1" x14ac:dyDescent="0.2">
      <c r="A20" s="214">
        <v>11</v>
      </c>
      <c r="B20" s="246"/>
      <c r="C20" s="268"/>
      <c r="D20" s="248"/>
      <c r="E20" s="214"/>
      <c r="F20" s="250"/>
      <c r="G20" s="284"/>
      <c r="H20" s="284"/>
      <c r="I20" s="250"/>
      <c r="J20" s="285"/>
      <c r="K20" s="285"/>
      <c r="L20" s="250"/>
      <c r="M20" s="251"/>
      <c r="N20" s="252"/>
      <c r="O20" s="250"/>
      <c r="P20" s="251"/>
      <c r="Q20" s="252"/>
      <c r="R20" s="250"/>
      <c r="S20" s="251"/>
      <c r="T20" s="252"/>
      <c r="U20" s="253"/>
      <c r="V20" s="254"/>
      <c r="W20" s="255"/>
      <c r="X20" s="253"/>
      <c r="Y20" s="254"/>
      <c r="Z20" s="255"/>
      <c r="AA20" s="256"/>
      <c r="AB20" s="251"/>
      <c r="AC20" s="252"/>
      <c r="AD20" s="257"/>
      <c r="AE20" s="258"/>
      <c r="AF20" s="252"/>
      <c r="AG20" s="257"/>
      <c r="AH20" s="254">
        <f>'[1]Invulblad SV'!$B$10</f>
        <v>0</v>
      </c>
      <c r="AI20" s="255">
        <f t="shared" si="0"/>
        <v>0</v>
      </c>
      <c r="AJ20" s="259">
        <f t="shared" ca="1" si="1"/>
        <v>0</v>
      </c>
      <c r="AK20" s="260"/>
      <c r="AL20" s="261"/>
      <c r="AM20" s="262"/>
      <c r="AN20" s="261"/>
      <c r="AO20" s="261"/>
      <c r="AP20" s="261"/>
    </row>
    <row r="21" spans="1:42" ht="12.75" hidden="1" x14ac:dyDescent="0.2">
      <c r="A21" s="214">
        <v>12</v>
      </c>
      <c r="B21" s="246"/>
      <c r="C21" s="247"/>
      <c r="D21" s="248"/>
      <c r="E21" s="214"/>
      <c r="F21" s="250"/>
      <c r="G21" s="284"/>
      <c r="H21" s="284"/>
      <c r="I21" s="250"/>
      <c r="J21" s="286"/>
      <c r="K21" s="286"/>
      <c r="L21" s="250"/>
      <c r="M21" s="251"/>
      <c r="N21" s="252"/>
      <c r="O21" s="250"/>
      <c r="P21" s="251"/>
      <c r="Q21" s="252"/>
      <c r="R21" s="250"/>
      <c r="S21" s="251"/>
      <c r="T21" s="252"/>
      <c r="U21" s="253"/>
      <c r="V21" s="254"/>
      <c r="W21" s="255"/>
      <c r="X21" s="253"/>
      <c r="Y21" s="254"/>
      <c r="Z21" s="255"/>
      <c r="AA21" s="256"/>
      <c r="AB21" s="251"/>
      <c r="AC21" s="252"/>
      <c r="AD21" s="257"/>
      <c r="AE21" s="258"/>
      <c r="AF21" s="252"/>
      <c r="AG21" s="257"/>
      <c r="AH21" s="254">
        <f>'[1]Invulblad SV'!$B$10</f>
        <v>0</v>
      </c>
      <c r="AI21" s="255">
        <f t="shared" si="0"/>
        <v>0</v>
      </c>
      <c r="AJ21" s="259">
        <f t="shared" ca="1" si="1"/>
        <v>0</v>
      </c>
      <c r="AK21" s="260"/>
      <c r="AL21" s="261"/>
      <c r="AM21" s="262"/>
      <c r="AN21" s="261"/>
      <c r="AO21" s="261"/>
      <c r="AP21" s="261"/>
    </row>
    <row r="22" spans="1:42" ht="12.75" hidden="1" x14ac:dyDescent="0.2">
      <c r="A22" s="214">
        <v>13</v>
      </c>
      <c r="B22" s="246"/>
      <c r="C22" s="247"/>
      <c r="D22" s="248"/>
      <c r="E22" s="214"/>
      <c r="F22" s="250"/>
      <c r="G22" s="284"/>
      <c r="H22" s="284"/>
      <c r="I22" s="250"/>
      <c r="J22" s="286"/>
      <c r="K22" s="286"/>
      <c r="L22" s="250"/>
      <c r="M22" s="251"/>
      <c r="N22" s="252"/>
      <c r="O22" s="250"/>
      <c r="P22" s="251"/>
      <c r="Q22" s="252"/>
      <c r="R22" s="250"/>
      <c r="S22" s="251"/>
      <c r="T22" s="252"/>
      <c r="U22" s="253"/>
      <c r="V22" s="254"/>
      <c r="W22" s="255"/>
      <c r="X22" s="253"/>
      <c r="Y22" s="254"/>
      <c r="Z22" s="255"/>
      <c r="AA22" s="256"/>
      <c r="AB22" s="251"/>
      <c r="AC22" s="252"/>
      <c r="AD22" s="253"/>
      <c r="AE22" s="258"/>
      <c r="AF22" s="252"/>
      <c r="AG22" s="257"/>
      <c r="AH22" s="254">
        <f>'[1]Invulblad SV'!$B$10</f>
        <v>0</v>
      </c>
      <c r="AI22" s="255">
        <f t="shared" si="0"/>
        <v>0</v>
      </c>
      <c r="AJ22" s="259">
        <f t="shared" ca="1" si="1"/>
        <v>0</v>
      </c>
      <c r="AK22" s="260"/>
      <c r="AL22" s="261"/>
      <c r="AM22" s="262"/>
      <c r="AN22" s="261"/>
      <c r="AO22" s="261"/>
      <c r="AP22" s="261"/>
    </row>
    <row r="23" spans="1:42" ht="12.75" hidden="1" x14ac:dyDescent="0.2">
      <c r="A23" s="214">
        <v>14</v>
      </c>
      <c r="B23" s="89"/>
      <c r="C23" s="247"/>
      <c r="D23" s="248"/>
      <c r="E23" s="214"/>
      <c r="F23" s="287"/>
      <c r="G23" s="284"/>
      <c r="H23" s="284"/>
      <c r="I23" s="287"/>
      <c r="J23" s="286"/>
      <c r="K23" s="286"/>
      <c r="L23" s="216"/>
      <c r="M23" s="251"/>
      <c r="N23" s="252"/>
      <c r="O23" s="269"/>
      <c r="P23" s="251"/>
      <c r="Q23" s="252"/>
      <c r="R23" s="269"/>
      <c r="S23" s="251"/>
      <c r="T23" s="252"/>
      <c r="U23" s="216"/>
      <c r="V23" s="254"/>
      <c r="W23" s="255"/>
      <c r="X23" s="216"/>
      <c r="Y23" s="254"/>
      <c r="Z23" s="255"/>
      <c r="AA23" s="269"/>
      <c r="AB23" s="251"/>
      <c r="AC23" s="252"/>
      <c r="AD23" s="270"/>
      <c r="AE23" s="258"/>
      <c r="AF23" s="252">
        <f t="shared" ref="AF23:AF37" si="2">AD23*AE23</f>
        <v>0</v>
      </c>
      <c r="AG23" s="220"/>
      <c r="AH23" s="254">
        <f>'[1]Invulblad SV'!$B$10</f>
        <v>0</v>
      </c>
      <c r="AI23" s="255">
        <f t="shared" si="0"/>
        <v>0</v>
      </c>
      <c r="AJ23" s="259">
        <f t="shared" ca="1" si="1"/>
        <v>0</v>
      </c>
      <c r="AK23" s="260"/>
      <c r="AL23" s="261"/>
      <c r="AM23" s="262"/>
      <c r="AN23" s="261"/>
      <c r="AO23" s="261"/>
      <c r="AP23" s="261"/>
    </row>
    <row r="24" spans="1:42" ht="12.75" hidden="1" x14ac:dyDescent="0.2">
      <c r="A24" s="214">
        <v>15</v>
      </c>
      <c r="B24" s="89"/>
      <c r="C24" s="247"/>
      <c r="D24" s="248"/>
      <c r="E24" s="214"/>
      <c r="F24" s="287"/>
      <c r="G24" s="284"/>
      <c r="H24" s="284"/>
      <c r="I24" s="287"/>
      <c r="J24" s="286"/>
      <c r="K24" s="286"/>
      <c r="L24" s="216"/>
      <c r="M24" s="251"/>
      <c r="N24" s="252"/>
      <c r="O24" s="269"/>
      <c r="P24" s="251"/>
      <c r="Q24" s="252"/>
      <c r="R24" s="269"/>
      <c r="S24" s="251"/>
      <c r="T24" s="252"/>
      <c r="U24" s="216"/>
      <c r="V24" s="254"/>
      <c r="W24" s="255"/>
      <c r="X24" s="216"/>
      <c r="Y24" s="254"/>
      <c r="Z24" s="255"/>
      <c r="AA24" s="269"/>
      <c r="AB24" s="251"/>
      <c r="AC24" s="252"/>
      <c r="AD24" s="270"/>
      <c r="AE24" s="258"/>
      <c r="AF24" s="252">
        <f t="shared" si="2"/>
        <v>0</v>
      </c>
      <c r="AG24" s="220"/>
      <c r="AH24" s="254">
        <f>'[1]Invulblad SV'!$B$10</f>
        <v>0</v>
      </c>
      <c r="AI24" s="255">
        <f t="shared" si="0"/>
        <v>0</v>
      </c>
      <c r="AJ24" s="259">
        <f t="shared" ca="1" si="1"/>
        <v>0</v>
      </c>
      <c r="AK24" s="260"/>
      <c r="AL24" s="261"/>
      <c r="AM24" s="262"/>
      <c r="AN24" s="261"/>
      <c r="AO24" s="261"/>
      <c r="AP24" s="261"/>
    </row>
    <row r="25" spans="1:42" ht="12.75" hidden="1" x14ac:dyDescent="0.2">
      <c r="A25" s="214">
        <v>16</v>
      </c>
      <c r="B25" s="89"/>
      <c r="C25" s="247"/>
      <c r="D25" s="248"/>
      <c r="E25" s="214"/>
      <c r="F25" s="287"/>
      <c r="G25" s="284"/>
      <c r="H25" s="284"/>
      <c r="I25" s="287"/>
      <c r="J25" s="286"/>
      <c r="K25" s="286"/>
      <c r="L25" s="216"/>
      <c r="M25" s="251"/>
      <c r="N25" s="252"/>
      <c r="O25" s="269"/>
      <c r="P25" s="251"/>
      <c r="Q25" s="252"/>
      <c r="R25" s="269"/>
      <c r="S25" s="251"/>
      <c r="T25" s="252"/>
      <c r="U25" s="216"/>
      <c r="V25" s="254"/>
      <c r="W25" s="255"/>
      <c r="X25" s="216"/>
      <c r="Y25" s="254"/>
      <c r="Z25" s="255"/>
      <c r="AA25" s="269"/>
      <c r="AB25" s="251"/>
      <c r="AC25" s="252"/>
      <c r="AD25" s="270"/>
      <c r="AE25" s="258"/>
      <c r="AF25" s="252">
        <f t="shared" si="2"/>
        <v>0</v>
      </c>
      <c r="AG25" s="220"/>
      <c r="AH25" s="254">
        <f>'[1]Invulblad SV'!$B$10</f>
        <v>0</v>
      </c>
      <c r="AI25" s="255">
        <f t="shared" si="0"/>
        <v>0</v>
      </c>
      <c r="AJ25" s="259">
        <f t="shared" ca="1" si="1"/>
        <v>0</v>
      </c>
      <c r="AK25" s="260"/>
      <c r="AL25" s="261"/>
      <c r="AM25" s="262"/>
      <c r="AN25" s="261"/>
      <c r="AO25" s="261"/>
      <c r="AP25" s="261"/>
    </row>
    <row r="26" spans="1:42" ht="12.75" hidden="1" x14ac:dyDescent="0.2">
      <c r="A26" s="214">
        <v>17</v>
      </c>
      <c r="B26" s="90"/>
      <c r="C26" s="247"/>
      <c r="D26" s="91"/>
      <c r="E26" s="83"/>
      <c r="F26" s="287"/>
      <c r="G26" s="284"/>
      <c r="H26" s="284"/>
      <c r="I26" s="287"/>
      <c r="J26" s="286"/>
      <c r="K26" s="286"/>
      <c r="L26" s="216"/>
      <c r="M26" s="251"/>
      <c r="N26" s="252"/>
      <c r="O26" s="269"/>
      <c r="P26" s="251"/>
      <c r="Q26" s="252"/>
      <c r="R26" s="269"/>
      <c r="S26" s="251"/>
      <c r="T26" s="252"/>
      <c r="U26" s="216"/>
      <c r="V26" s="254"/>
      <c r="W26" s="255"/>
      <c r="X26" s="216"/>
      <c r="Y26" s="254"/>
      <c r="Z26" s="255"/>
      <c r="AA26" s="269"/>
      <c r="AB26" s="251"/>
      <c r="AC26" s="252"/>
      <c r="AD26" s="270"/>
      <c r="AE26" s="258"/>
      <c r="AF26" s="252">
        <f t="shared" si="2"/>
        <v>0</v>
      </c>
      <c r="AG26" s="220"/>
      <c r="AH26" s="254">
        <f>'[1]Invulblad SV'!$B$10</f>
        <v>0</v>
      </c>
      <c r="AI26" s="255">
        <f t="shared" si="0"/>
        <v>0</v>
      </c>
      <c r="AJ26" s="259">
        <f t="shared" ca="1" si="1"/>
        <v>0</v>
      </c>
      <c r="AK26" s="260"/>
      <c r="AL26" s="261"/>
      <c r="AM26" s="262"/>
      <c r="AN26" s="261"/>
      <c r="AO26" s="261"/>
      <c r="AP26" s="261"/>
    </row>
    <row r="27" spans="1:42" ht="12.75" hidden="1" x14ac:dyDescent="0.2">
      <c r="A27" s="214">
        <v>18</v>
      </c>
      <c r="B27" s="90"/>
      <c r="C27" s="247"/>
      <c r="D27" s="91"/>
      <c r="E27" s="83"/>
      <c r="F27" s="287"/>
      <c r="G27" s="284"/>
      <c r="H27" s="284"/>
      <c r="I27" s="287"/>
      <c r="J27" s="286"/>
      <c r="K27" s="286"/>
      <c r="L27" s="216"/>
      <c r="M27" s="251"/>
      <c r="N27" s="252"/>
      <c r="O27" s="269"/>
      <c r="P27" s="251"/>
      <c r="Q27" s="252"/>
      <c r="R27" s="269"/>
      <c r="S27" s="251"/>
      <c r="T27" s="252"/>
      <c r="U27" s="216"/>
      <c r="V27" s="254"/>
      <c r="W27" s="255"/>
      <c r="X27" s="216"/>
      <c r="Y27" s="254"/>
      <c r="Z27" s="255"/>
      <c r="AA27" s="269"/>
      <c r="AB27" s="251"/>
      <c r="AC27" s="252"/>
      <c r="AD27" s="270"/>
      <c r="AE27" s="258"/>
      <c r="AF27" s="252">
        <f t="shared" si="2"/>
        <v>0</v>
      </c>
      <c r="AG27" s="220"/>
      <c r="AH27" s="254">
        <f>'[1]Invulblad SV'!$B$10</f>
        <v>0</v>
      </c>
      <c r="AI27" s="255">
        <f t="shared" si="0"/>
        <v>0</v>
      </c>
      <c r="AJ27" s="259">
        <f t="shared" ca="1" si="1"/>
        <v>0</v>
      </c>
      <c r="AK27" s="260"/>
      <c r="AL27" s="261"/>
      <c r="AM27" s="262"/>
      <c r="AN27" s="261"/>
      <c r="AO27" s="261"/>
      <c r="AP27" s="261"/>
    </row>
    <row r="28" spans="1:42" ht="12.75" hidden="1" x14ac:dyDescent="0.2">
      <c r="A28" s="214">
        <v>19</v>
      </c>
      <c r="B28" s="90"/>
      <c r="C28" s="247"/>
      <c r="D28" s="91"/>
      <c r="E28" s="83"/>
      <c r="F28" s="287"/>
      <c r="G28" s="284"/>
      <c r="H28" s="284"/>
      <c r="I28" s="287"/>
      <c r="J28" s="286"/>
      <c r="K28" s="286"/>
      <c r="L28" s="216"/>
      <c r="M28" s="251"/>
      <c r="N28" s="252"/>
      <c r="O28" s="269"/>
      <c r="P28" s="251"/>
      <c r="Q28" s="252"/>
      <c r="R28" s="269"/>
      <c r="S28" s="251"/>
      <c r="T28" s="252"/>
      <c r="U28" s="216"/>
      <c r="V28" s="254"/>
      <c r="W28" s="255"/>
      <c r="X28" s="216"/>
      <c r="Y28" s="254"/>
      <c r="Z28" s="255"/>
      <c r="AA28" s="269"/>
      <c r="AB28" s="251"/>
      <c r="AC28" s="252"/>
      <c r="AD28" s="270"/>
      <c r="AE28" s="258"/>
      <c r="AF28" s="252">
        <f t="shared" si="2"/>
        <v>0</v>
      </c>
      <c r="AG28" s="220"/>
      <c r="AH28" s="254">
        <f>'[1]Invulblad SV'!$B$10</f>
        <v>0</v>
      </c>
      <c r="AI28" s="255">
        <f t="shared" si="0"/>
        <v>0</v>
      </c>
      <c r="AJ28" s="259">
        <f t="shared" ca="1" si="1"/>
        <v>0</v>
      </c>
      <c r="AK28" s="260"/>
      <c r="AL28" s="261"/>
      <c r="AM28" s="262"/>
      <c r="AN28" s="261"/>
      <c r="AO28" s="261"/>
      <c r="AP28" s="261"/>
    </row>
    <row r="29" spans="1:42" ht="12.75" hidden="1" x14ac:dyDescent="0.2">
      <c r="A29" s="214">
        <v>20</v>
      </c>
      <c r="B29" s="90"/>
      <c r="C29" s="247"/>
      <c r="D29" s="91"/>
      <c r="E29" s="83"/>
      <c r="F29" s="287"/>
      <c r="G29" s="284"/>
      <c r="H29" s="284"/>
      <c r="I29" s="287"/>
      <c r="J29" s="286"/>
      <c r="K29" s="286"/>
      <c r="L29" s="216"/>
      <c r="M29" s="251"/>
      <c r="N29" s="252"/>
      <c r="O29" s="269"/>
      <c r="P29" s="251"/>
      <c r="Q29" s="252"/>
      <c r="R29" s="269"/>
      <c r="S29" s="251"/>
      <c r="T29" s="252"/>
      <c r="U29" s="216"/>
      <c r="V29" s="254"/>
      <c r="W29" s="255"/>
      <c r="X29" s="216"/>
      <c r="Y29" s="254"/>
      <c r="Z29" s="255"/>
      <c r="AA29" s="269"/>
      <c r="AB29" s="251"/>
      <c r="AC29" s="252"/>
      <c r="AD29" s="270"/>
      <c r="AE29" s="258"/>
      <c r="AF29" s="252">
        <f t="shared" si="2"/>
        <v>0</v>
      </c>
      <c r="AG29" s="220"/>
      <c r="AH29" s="254">
        <f>'[1]Invulblad SV'!$B$10</f>
        <v>0</v>
      </c>
      <c r="AI29" s="255">
        <f t="shared" si="0"/>
        <v>0</v>
      </c>
      <c r="AJ29" s="259">
        <f t="shared" ca="1" si="1"/>
        <v>0</v>
      </c>
      <c r="AK29" s="260"/>
      <c r="AL29" s="261"/>
      <c r="AM29" s="262"/>
      <c r="AN29" s="261"/>
      <c r="AO29" s="261"/>
      <c r="AP29" s="261"/>
    </row>
    <row r="30" spans="1:42" ht="12.75" hidden="1" x14ac:dyDescent="0.2">
      <c r="A30" s="214">
        <v>21</v>
      </c>
      <c r="B30" s="89"/>
      <c r="C30" s="247"/>
      <c r="D30" s="91"/>
      <c r="E30" s="83"/>
      <c r="F30" s="287"/>
      <c r="G30" s="284"/>
      <c r="H30" s="284"/>
      <c r="I30" s="287"/>
      <c r="J30" s="286"/>
      <c r="K30" s="286"/>
      <c r="L30" s="216"/>
      <c r="M30" s="251"/>
      <c r="N30" s="252"/>
      <c r="O30" s="269"/>
      <c r="P30" s="251"/>
      <c r="Q30" s="252"/>
      <c r="R30" s="269"/>
      <c r="S30" s="251"/>
      <c r="T30" s="252"/>
      <c r="U30" s="216"/>
      <c r="V30" s="254"/>
      <c r="W30" s="255"/>
      <c r="X30" s="216"/>
      <c r="Y30" s="254"/>
      <c r="Z30" s="255"/>
      <c r="AA30" s="269"/>
      <c r="AB30" s="251"/>
      <c r="AC30" s="252"/>
      <c r="AD30" s="270"/>
      <c r="AE30" s="258"/>
      <c r="AF30" s="252">
        <f t="shared" si="2"/>
        <v>0</v>
      </c>
      <c r="AG30" s="220"/>
      <c r="AH30" s="254">
        <f>'[1]Invulblad SV'!$B$10</f>
        <v>0</v>
      </c>
      <c r="AI30" s="255">
        <f t="shared" si="0"/>
        <v>0</v>
      </c>
      <c r="AJ30" s="259">
        <f t="shared" ca="1" si="1"/>
        <v>0</v>
      </c>
      <c r="AK30" s="260"/>
      <c r="AL30" s="261"/>
      <c r="AM30" s="262"/>
      <c r="AN30" s="261"/>
      <c r="AO30" s="261"/>
      <c r="AP30" s="261"/>
    </row>
    <row r="31" spans="1:42" ht="16.5" hidden="1" customHeight="1" x14ac:dyDescent="0.2">
      <c r="A31" s="214">
        <v>22</v>
      </c>
      <c r="B31" s="89"/>
      <c r="C31" s="247"/>
      <c r="D31" s="91"/>
      <c r="E31" s="83"/>
      <c r="F31" s="287"/>
      <c r="G31" s="284"/>
      <c r="H31" s="284"/>
      <c r="I31" s="287"/>
      <c r="J31" s="286"/>
      <c r="K31" s="286"/>
      <c r="L31" s="216"/>
      <c r="M31" s="251"/>
      <c r="N31" s="252"/>
      <c r="O31" s="269"/>
      <c r="P31" s="251"/>
      <c r="Q31" s="252"/>
      <c r="R31" s="269"/>
      <c r="S31" s="251"/>
      <c r="T31" s="252"/>
      <c r="U31" s="216"/>
      <c r="V31" s="254"/>
      <c r="W31" s="255"/>
      <c r="X31" s="216"/>
      <c r="Y31" s="254"/>
      <c r="Z31" s="255"/>
      <c r="AA31" s="269"/>
      <c r="AB31" s="251"/>
      <c r="AC31" s="252"/>
      <c r="AD31" s="270"/>
      <c r="AE31" s="258"/>
      <c r="AF31" s="252">
        <f t="shared" si="2"/>
        <v>0</v>
      </c>
      <c r="AG31" s="220"/>
      <c r="AH31" s="254">
        <f>'[1]Invulblad SV'!$B$10</f>
        <v>0</v>
      </c>
      <c r="AI31" s="255">
        <f t="shared" si="0"/>
        <v>0</v>
      </c>
      <c r="AJ31" s="259">
        <f t="shared" ca="1" si="1"/>
        <v>0</v>
      </c>
      <c r="AK31" s="260"/>
      <c r="AL31" s="261"/>
      <c r="AM31" s="262"/>
      <c r="AN31" s="261"/>
      <c r="AO31" s="261"/>
      <c r="AP31" s="261"/>
    </row>
    <row r="32" spans="1:42" ht="16.5" hidden="1" customHeight="1" x14ac:dyDescent="0.2">
      <c r="A32" s="214">
        <v>23</v>
      </c>
      <c r="B32" s="90"/>
      <c r="C32" s="247"/>
      <c r="D32" s="91"/>
      <c r="E32" s="83"/>
      <c r="F32" s="287"/>
      <c r="G32" s="287"/>
      <c r="H32" s="287"/>
      <c r="I32" s="287"/>
      <c r="J32" s="286"/>
      <c r="K32" s="286"/>
      <c r="L32" s="216"/>
      <c r="M32" s="251"/>
      <c r="N32" s="252"/>
      <c r="O32" s="269"/>
      <c r="P32" s="251"/>
      <c r="Q32" s="252"/>
      <c r="R32" s="269"/>
      <c r="S32" s="251"/>
      <c r="T32" s="252"/>
      <c r="U32" s="216"/>
      <c r="V32" s="254"/>
      <c r="W32" s="255"/>
      <c r="X32" s="216"/>
      <c r="Y32" s="254"/>
      <c r="Z32" s="255"/>
      <c r="AA32" s="269"/>
      <c r="AB32" s="251"/>
      <c r="AC32" s="252"/>
      <c r="AD32" s="270"/>
      <c r="AE32" s="258"/>
      <c r="AF32" s="252">
        <f t="shared" si="2"/>
        <v>0</v>
      </c>
      <c r="AG32" s="220"/>
      <c r="AH32" s="254">
        <f>'[1]Invulblad SV'!$B$10</f>
        <v>0</v>
      </c>
      <c r="AI32" s="255">
        <f t="shared" si="0"/>
        <v>0</v>
      </c>
      <c r="AJ32" s="259">
        <f t="shared" ca="1" si="1"/>
        <v>0</v>
      </c>
      <c r="AK32" s="260"/>
      <c r="AL32" s="261"/>
      <c r="AM32" s="262"/>
      <c r="AN32" s="261"/>
      <c r="AO32" s="261"/>
      <c r="AP32" s="261"/>
    </row>
    <row r="33" spans="1:42" ht="16.5" hidden="1" customHeight="1" x14ac:dyDescent="0.2">
      <c r="A33" s="214">
        <v>24</v>
      </c>
      <c r="B33" s="90"/>
      <c r="C33" s="271"/>
      <c r="D33" s="91"/>
      <c r="E33" s="83"/>
      <c r="F33" s="287"/>
      <c r="G33" s="287"/>
      <c r="H33" s="287"/>
      <c r="I33" s="287"/>
      <c r="J33" s="286"/>
      <c r="K33" s="286"/>
      <c r="L33" s="216"/>
      <c r="M33" s="251"/>
      <c r="N33" s="252"/>
      <c r="O33" s="269"/>
      <c r="P33" s="251"/>
      <c r="Q33" s="252"/>
      <c r="R33" s="269"/>
      <c r="S33" s="251"/>
      <c r="T33" s="252"/>
      <c r="U33" s="216"/>
      <c r="V33" s="254"/>
      <c r="W33" s="255"/>
      <c r="X33" s="216"/>
      <c r="Y33" s="254"/>
      <c r="Z33" s="255"/>
      <c r="AA33" s="269"/>
      <c r="AB33" s="251"/>
      <c r="AC33" s="252"/>
      <c r="AD33" s="270"/>
      <c r="AE33" s="258"/>
      <c r="AF33" s="252">
        <f t="shared" si="2"/>
        <v>0</v>
      </c>
      <c r="AG33" s="220"/>
      <c r="AH33" s="254">
        <f>'[1]Invulblad SV'!$B$10</f>
        <v>0</v>
      </c>
      <c r="AI33" s="255">
        <f t="shared" si="0"/>
        <v>0</v>
      </c>
      <c r="AJ33" s="259">
        <f t="shared" ca="1" si="1"/>
        <v>0</v>
      </c>
      <c r="AK33" s="260"/>
      <c r="AL33" s="261"/>
      <c r="AM33" s="262"/>
      <c r="AN33" s="261"/>
      <c r="AO33" s="261"/>
      <c r="AP33" s="261"/>
    </row>
    <row r="34" spans="1:42" ht="16.5" hidden="1" customHeight="1" x14ac:dyDescent="0.2">
      <c r="A34" s="214">
        <v>25</v>
      </c>
      <c r="B34" s="90"/>
      <c r="C34" s="247"/>
      <c r="D34" s="91"/>
      <c r="E34" s="83"/>
      <c r="F34" s="287"/>
      <c r="G34" s="287"/>
      <c r="H34" s="287"/>
      <c r="I34" s="287"/>
      <c r="J34" s="286"/>
      <c r="K34" s="286"/>
      <c r="L34" s="216"/>
      <c r="M34" s="251"/>
      <c r="N34" s="252"/>
      <c r="O34" s="269"/>
      <c r="P34" s="251"/>
      <c r="Q34" s="252"/>
      <c r="R34" s="269"/>
      <c r="S34" s="251"/>
      <c r="T34" s="252"/>
      <c r="U34" s="216"/>
      <c r="V34" s="254"/>
      <c r="W34" s="255"/>
      <c r="X34" s="216"/>
      <c r="Y34" s="254"/>
      <c r="Z34" s="255"/>
      <c r="AA34" s="269"/>
      <c r="AB34" s="251"/>
      <c r="AC34" s="252"/>
      <c r="AD34" s="270"/>
      <c r="AE34" s="258"/>
      <c r="AF34" s="252">
        <f t="shared" si="2"/>
        <v>0</v>
      </c>
      <c r="AG34" s="220"/>
      <c r="AH34" s="254">
        <f>'[1]Invulblad SV'!$B$10</f>
        <v>0</v>
      </c>
      <c r="AI34" s="255">
        <f t="shared" si="0"/>
        <v>0</v>
      </c>
      <c r="AJ34" s="259">
        <f t="shared" ca="1" si="1"/>
        <v>0</v>
      </c>
      <c r="AK34" s="260"/>
      <c r="AL34" s="261"/>
      <c r="AM34" s="262"/>
      <c r="AN34" s="261"/>
      <c r="AO34" s="261"/>
      <c r="AP34" s="261"/>
    </row>
    <row r="35" spans="1:42" ht="16.5" hidden="1" customHeight="1" x14ac:dyDescent="0.2">
      <c r="A35" s="214">
        <v>26</v>
      </c>
      <c r="B35" s="90"/>
      <c r="C35" s="247"/>
      <c r="D35" s="91"/>
      <c r="E35" s="83"/>
      <c r="F35" s="287"/>
      <c r="G35" s="287"/>
      <c r="H35" s="287"/>
      <c r="I35" s="287"/>
      <c r="J35" s="286"/>
      <c r="K35" s="286"/>
      <c r="L35" s="216"/>
      <c r="M35" s="251"/>
      <c r="N35" s="252"/>
      <c r="O35" s="269"/>
      <c r="P35" s="251"/>
      <c r="Q35" s="252"/>
      <c r="R35" s="269"/>
      <c r="S35" s="251"/>
      <c r="T35" s="252"/>
      <c r="U35" s="216"/>
      <c r="V35" s="254"/>
      <c r="W35" s="255"/>
      <c r="X35" s="216"/>
      <c r="Y35" s="254"/>
      <c r="Z35" s="255"/>
      <c r="AA35" s="269"/>
      <c r="AB35" s="251"/>
      <c r="AC35" s="252"/>
      <c r="AD35" s="270"/>
      <c r="AE35" s="258"/>
      <c r="AF35" s="252">
        <f t="shared" si="2"/>
        <v>0</v>
      </c>
      <c r="AG35" s="220"/>
      <c r="AH35" s="254">
        <f>'[1]Invulblad SV'!$B$10</f>
        <v>0</v>
      </c>
      <c r="AI35" s="255">
        <f t="shared" si="0"/>
        <v>0</v>
      </c>
      <c r="AJ35" s="259">
        <f t="shared" ca="1" si="1"/>
        <v>0</v>
      </c>
      <c r="AK35" s="260"/>
      <c r="AL35" s="261"/>
      <c r="AM35" s="262"/>
      <c r="AN35" s="261"/>
      <c r="AO35" s="261"/>
      <c r="AP35" s="261"/>
    </row>
    <row r="36" spans="1:42" ht="16.5" hidden="1" customHeight="1" x14ac:dyDescent="0.2">
      <c r="A36" s="214">
        <v>27</v>
      </c>
      <c r="B36" s="272"/>
      <c r="C36" s="247"/>
      <c r="D36" s="91"/>
      <c r="E36" s="83"/>
      <c r="F36" s="287"/>
      <c r="G36" s="287"/>
      <c r="H36" s="287"/>
      <c r="I36" s="287"/>
      <c r="J36" s="286"/>
      <c r="K36" s="286"/>
      <c r="L36" s="216"/>
      <c r="M36" s="251"/>
      <c r="N36" s="252"/>
      <c r="O36" s="269"/>
      <c r="P36" s="251"/>
      <c r="Q36" s="252"/>
      <c r="R36" s="269"/>
      <c r="S36" s="251"/>
      <c r="T36" s="252"/>
      <c r="U36" s="216"/>
      <c r="V36" s="254"/>
      <c r="W36" s="255"/>
      <c r="X36" s="216"/>
      <c r="Y36" s="254"/>
      <c r="Z36" s="255"/>
      <c r="AA36" s="269"/>
      <c r="AB36" s="251"/>
      <c r="AC36" s="252"/>
      <c r="AD36" s="270"/>
      <c r="AE36" s="258"/>
      <c r="AF36" s="252">
        <f t="shared" si="2"/>
        <v>0</v>
      </c>
      <c r="AG36" s="220"/>
      <c r="AH36" s="254">
        <f>'[1]Invulblad SV'!$B$10</f>
        <v>0</v>
      </c>
      <c r="AI36" s="255">
        <f t="shared" si="0"/>
        <v>0</v>
      </c>
      <c r="AJ36" s="259">
        <f t="shared" ca="1" si="1"/>
        <v>0</v>
      </c>
      <c r="AK36" s="260"/>
      <c r="AL36" s="261"/>
      <c r="AM36" s="262"/>
      <c r="AN36" s="261"/>
      <c r="AO36" s="261"/>
      <c r="AP36" s="261"/>
    </row>
    <row r="37" spans="1:42" ht="13.5" hidden="1" customHeight="1" thickBot="1" x14ac:dyDescent="0.25">
      <c r="A37" s="214">
        <v>28</v>
      </c>
      <c r="B37" s="272"/>
      <c r="C37" s="273"/>
      <c r="D37" s="97"/>
      <c r="E37" s="83"/>
      <c r="F37" s="287"/>
      <c r="G37" s="287"/>
      <c r="H37" s="287"/>
      <c r="I37" s="287"/>
      <c r="J37" s="286"/>
      <c r="K37" s="286"/>
      <c r="L37" s="216"/>
      <c r="M37" s="251"/>
      <c r="N37" s="252"/>
      <c r="O37" s="269"/>
      <c r="P37" s="251"/>
      <c r="Q37" s="252"/>
      <c r="R37" s="269"/>
      <c r="S37" s="251"/>
      <c r="T37" s="252"/>
      <c r="U37" s="216"/>
      <c r="V37" s="254"/>
      <c r="W37" s="255"/>
      <c r="X37" s="216"/>
      <c r="Y37" s="254"/>
      <c r="Z37" s="255"/>
      <c r="AA37" s="269"/>
      <c r="AB37" s="251"/>
      <c r="AC37" s="252"/>
      <c r="AD37" s="270"/>
      <c r="AE37" s="258"/>
      <c r="AF37" s="252">
        <f t="shared" si="2"/>
        <v>0</v>
      </c>
      <c r="AG37" s="220"/>
      <c r="AH37" s="254">
        <f>'[1]Invulblad SV'!$B$10</f>
        <v>0</v>
      </c>
      <c r="AI37" s="255">
        <f t="shared" si="0"/>
        <v>0</v>
      </c>
      <c r="AJ37" s="259">
        <f t="shared" ca="1" si="1"/>
        <v>0</v>
      </c>
      <c r="AK37" s="260"/>
      <c r="AL37" s="261"/>
      <c r="AM37" s="262"/>
      <c r="AN37" s="261"/>
      <c r="AO37" s="261"/>
      <c r="AP37" s="261"/>
    </row>
    <row r="38" spans="1:42" ht="13.5" thickBot="1" x14ac:dyDescent="0.25">
      <c r="A38" s="343"/>
      <c r="B38" s="344" t="s">
        <v>84</v>
      </c>
      <c r="C38" s="345"/>
      <c r="D38" s="346"/>
      <c r="E38" s="99"/>
      <c r="F38" s="283">
        <f>SUM(F10:F37)</f>
        <v>165</v>
      </c>
      <c r="G38" s="282"/>
      <c r="H38" s="282"/>
      <c r="I38" s="283">
        <f>SUM(I10:I37)</f>
        <v>728000</v>
      </c>
      <c r="J38" s="282"/>
      <c r="K38" s="282"/>
      <c r="L38" s="99">
        <f>SUM(L10:L37)</f>
        <v>0</v>
      </c>
      <c r="M38" s="100"/>
      <c r="N38" s="118">
        <f>SUM(N10:N37)</f>
        <v>0</v>
      </c>
      <c r="O38" s="99">
        <f>SUM(O10:O37)</f>
        <v>0</v>
      </c>
      <c r="P38" s="100"/>
      <c r="Q38" s="118">
        <f>SUM(Q10:Q37)</f>
        <v>0</v>
      </c>
      <c r="R38" s="99">
        <f>SUM(R10:R37)</f>
        <v>0</v>
      </c>
      <c r="S38" s="100"/>
      <c r="T38" s="118">
        <f>SUM(T10:T37)</f>
        <v>0</v>
      </c>
      <c r="U38" s="99">
        <f>SUM(U10:U37)</f>
        <v>0</v>
      </c>
      <c r="V38" s="100"/>
      <c r="W38" s="118">
        <f>SUM(W10:W37)</f>
        <v>0</v>
      </c>
      <c r="X38" s="99">
        <f>SUM(X10:X37)</f>
        <v>0</v>
      </c>
      <c r="Y38" s="100"/>
      <c r="Z38" s="118">
        <f>SUM(Z10:Z37)</f>
        <v>0</v>
      </c>
      <c r="AA38" s="99">
        <f>SUM(AA10:AA37)</f>
        <v>0</v>
      </c>
      <c r="AB38" s="100"/>
      <c r="AC38" s="118">
        <f>SUM(AC10:AC22)</f>
        <v>0</v>
      </c>
      <c r="AD38" s="99">
        <f>SUM(AD10:AD37)</f>
        <v>0</v>
      </c>
      <c r="AE38" s="100"/>
      <c r="AF38" s="118">
        <f>SUM(AF10:AF22)</f>
        <v>0</v>
      </c>
      <c r="AG38" s="274">
        <f>SUM(AG10:AG37)</f>
        <v>0</v>
      </c>
      <c r="AH38" s="100"/>
      <c r="AI38" s="118">
        <f>SUM(AI10:AI22)</f>
        <v>0</v>
      </c>
      <c r="AJ38" s="150">
        <f ca="1">SUM(AJ10:AJ22)</f>
        <v>0</v>
      </c>
      <c r="AK38" s="101"/>
      <c r="AL38" s="149"/>
      <c r="AM38" s="275"/>
      <c r="AN38" s="275"/>
      <c r="AO38" s="149"/>
      <c r="AP38" s="149"/>
    </row>
    <row r="39" spans="1:42" ht="12.75" x14ac:dyDescent="0.2">
      <c r="A39" s="275"/>
      <c r="B39" s="275"/>
      <c r="C39" s="276"/>
      <c r="D39" s="277"/>
      <c r="E39" s="275"/>
      <c r="F39" s="275"/>
      <c r="G39" s="278"/>
      <c r="H39" s="278"/>
      <c r="I39" s="275"/>
      <c r="J39" s="275"/>
      <c r="K39" s="275"/>
      <c r="L39" s="262"/>
      <c r="M39" s="279"/>
      <c r="N39" s="279"/>
      <c r="O39" s="280"/>
      <c r="P39" s="279"/>
      <c r="Q39" s="279"/>
      <c r="R39" s="280"/>
      <c r="S39" s="279"/>
      <c r="T39" s="279"/>
      <c r="U39" s="262"/>
      <c r="V39" s="261"/>
      <c r="W39" s="261"/>
      <c r="X39" s="262"/>
      <c r="Y39" s="261"/>
      <c r="Z39" s="261"/>
      <c r="AA39" s="280"/>
      <c r="AB39" s="279"/>
      <c r="AC39" s="279"/>
      <c r="AD39" s="279"/>
      <c r="AE39" s="279"/>
      <c r="AF39" s="279"/>
      <c r="AG39" s="261"/>
      <c r="AH39" s="261"/>
      <c r="AI39" s="262"/>
      <c r="AJ39" s="261"/>
      <c r="AK39" s="148"/>
    </row>
    <row r="40" spans="1:42" ht="12.75" customHeight="1" x14ac:dyDescent="0.25">
      <c r="A40" s="281" t="s">
        <v>111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79"/>
      <c r="T40" s="279"/>
      <c r="U40" s="262"/>
      <c r="V40" s="261"/>
      <c r="W40" s="261"/>
      <c r="X40" s="262"/>
      <c r="Y40" s="261"/>
      <c r="Z40" s="261"/>
      <c r="AA40" s="280"/>
      <c r="AB40" s="279"/>
      <c r="AC40" s="279"/>
      <c r="AD40" s="279"/>
      <c r="AE40" s="279"/>
      <c r="AF40" s="279"/>
      <c r="AG40" s="261"/>
      <c r="AH40" s="261"/>
      <c r="AI40" s="262"/>
      <c r="AJ40" s="261"/>
      <c r="AK40" s="148"/>
    </row>
    <row r="41" spans="1:42" ht="12.75" x14ac:dyDescent="0.2">
      <c r="A41" s="275"/>
      <c r="B41" s="275"/>
      <c r="C41" s="276"/>
      <c r="D41" s="277"/>
      <c r="E41" s="275"/>
      <c r="F41" s="275"/>
      <c r="G41" s="278"/>
      <c r="H41" s="278"/>
      <c r="I41" s="275"/>
      <c r="J41" s="275"/>
      <c r="K41" s="275"/>
      <c r="L41" s="262"/>
      <c r="M41" s="279"/>
      <c r="N41" s="279"/>
      <c r="O41" s="280"/>
      <c r="P41" s="279"/>
      <c r="Q41" s="279"/>
      <c r="R41" s="280"/>
      <c r="S41" s="279"/>
      <c r="T41" s="279"/>
      <c r="U41" s="262"/>
      <c r="V41" s="261"/>
      <c r="W41" s="261"/>
      <c r="X41" s="262"/>
      <c r="Y41" s="261"/>
      <c r="Z41" s="261"/>
      <c r="AA41" s="280"/>
      <c r="AB41" s="279"/>
      <c r="AC41" s="279"/>
      <c r="AD41" s="279"/>
      <c r="AE41" s="279"/>
      <c r="AF41" s="279"/>
      <c r="AG41" s="261"/>
      <c r="AH41" s="261"/>
      <c r="AI41" s="262"/>
      <c r="AJ41" s="261"/>
      <c r="AK41" s="148"/>
    </row>
    <row r="42" spans="1:42" ht="12.75" x14ac:dyDescent="0.2">
      <c r="A42" s="275"/>
      <c r="B42" s="275"/>
      <c r="C42" s="276"/>
      <c r="D42" s="277"/>
      <c r="E42" s="275"/>
      <c r="F42" s="275"/>
      <c r="G42" s="278"/>
      <c r="H42" s="278"/>
      <c r="I42" s="275"/>
      <c r="J42" s="275"/>
      <c r="K42" s="275"/>
      <c r="L42" s="262"/>
      <c r="M42" s="279"/>
      <c r="N42" s="279"/>
      <c r="O42" s="280"/>
      <c r="P42" s="279"/>
      <c r="Q42" s="279"/>
      <c r="R42" s="280"/>
      <c r="S42" s="279"/>
      <c r="T42" s="279"/>
      <c r="U42" s="262"/>
      <c r="V42" s="261"/>
      <c r="W42" s="261"/>
      <c r="X42" s="262"/>
      <c r="Y42" s="261"/>
      <c r="Z42" s="261"/>
      <c r="AA42" s="280"/>
      <c r="AB42" s="279"/>
      <c r="AC42" s="279"/>
      <c r="AD42" s="279"/>
      <c r="AE42" s="279"/>
      <c r="AF42" s="279"/>
      <c r="AG42" s="261"/>
      <c r="AH42" s="261"/>
      <c r="AI42" s="262"/>
      <c r="AJ42" s="261"/>
    </row>
    <row r="43" spans="1:42" ht="12.75" x14ac:dyDescent="0.2">
      <c r="A43" s="275"/>
      <c r="B43" s="275"/>
      <c r="C43" s="276"/>
      <c r="D43" s="277"/>
      <c r="E43" s="275"/>
      <c r="F43" s="275"/>
      <c r="G43" s="278"/>
      <c r="H43" s="278"/>
      <c r="I43" s="275"/>
      <c r="J43" s="275"/>
      <c r="K43" s="275"/>
      <c r="L43" s="262"/>
      <c r="M43" s="279"/>
      <c r="N43" s="279"/>
      <c r="O43" s="280"/>
      <c r="P43" s="279"/>
      <c r="Q43" s="279"/>
      <c r="R43" s="280"/>
      <c r="S43" s="279"/>
      <c r="T43" s="279"/>
      <c r="U43" s="262"/>
      <c r="V43" s="261"/>
      <c r="W43" s="261"/>
      <c r="X43" s="262"/>
      <c r="Y43" s="261"/>
      <c r="Z43" s="261"/>
      <c r="AA43" s="280"/>
      <c r="AB43" s="279"/>
      <c r="AC43" s="279"/>
      <c r="AD43" s="279"/>
      <c r="AE43" s="279"/>
      <c r="AF43" s="279"/>
      <c r="AG43" s="261"/>
      <c r="AH43" s="261"/>
      <c r="AI43" s="262"/>
      <c r="AJ43" s="261"/>
    </row>
    <row r="44" spans="1:42" ht="12.75" x14ac:dyDescent="0.2">
      <c r="A44" s="275"/>
      <c r="B44" s="275"/>
      <c r="C44" s="276"/>
      <c r="D44" s="277"/>
      <c r="E44" s="275"/>
      <c r="F44" s="275"/>
      <c r="G44" s="278"/>
      <c r="H44" s="278"/>
      <c r="I44" s="275"/>
      <c r="J44" s="275"/>
      <c r="K44" s="275"/>
      <c r="L44" s="262"/>
      <c r="M44" s="279"/>
      <c r="N44" s="279"/>
      <c r="O44" s="280"/>
      <c r="P44" s="279"/>
      <c r="Q44" s="279"/>
      <c r="R44" s="280"/>
      <c r="S44" s="279"/>
      <c r="T44" s="279"/>
      <c r="U44" s="262"/>
      <c r="V44" s="261"/>
      <c r="W44" s="261"/>
      <c r="X44" s="262"/>
      <c r="Y44" s="261"/>
      <c r="Z44" s="261"/>
      <c r="AA44" s="280"/>
      <c r="AB44" s="279"/>
      <c r="AC44" s="279"/>
      <c r="AD44" s="279"/>
      <c r="AE44" s="279"/>
      <c r="AF44" s="279"/>
      <c r="AG44" s="261"/>
      <c r="AH44" s="261"/>
      <c r="AI44" s="262"/>
      <c r="AJ44" s="261"/>
    </row>
    <row r="45" spans="1:42" ht="12.75" x14ac:dyDescent="0.2">
      <c r="A45" s="275"/>
      <c r="B45" s="275"/>
      <c r="C45" s="276"/>
      <c r="D45" s="277"/>
      <c r="E45" s="275"/>
      <c r="F45" s="275"/>
      <c r="G45" s="278"/>
      <c r="H45" s="278"/>
      <c r="I45" s="275"/>
      <c r="J45" s="275"/>
      <c r="K45" s="275"/>
      <c r="L45" s="262"/>
      <c r="M45" s="279"/>
      <c r="N45" s="279"/>
      <c r="O45" s="280"/>
      <c r="P45" s="279"/>
      <c r="Q45" s="279"/>
      <c r="R45" s="280"/>
      <c r="S45" s="279"/>
      <c r="T45" s="279"/>
      <c r="U45" s="262"/>
      <c r="V45" s="261"/>
      <c r="W45" s="261"/>
      <c r="X45" s="262"/>
      <c r="Y45" s="261"/>
      <c r="Z45" s="261"/>
      <c r="AA45" s="280"/>
      <c r="AB45" s="279"/>
      <c r="AC45" s="279"/>
      <c r="AD45" s="279"/>
      <c r="AE45" s="279"/>
      <c r="AF45" s="279"/>
      <c r="AG45" s="261"/>
      <c r="AH45" s="261"/>
      <c r="AI45" s="262"/>
      <c r="AJ45" s="261"/>
    </row>
    <row r="46" spans="1:42" ht="12.75" x14ac:dyDescent="0.2">
      <c r="A46" s="275"/>
      <c r="B46" s="275"/>
      <c r="C46" s="276"/>
      <c r="D46" s="277"/>
      <c r="E46" s="275"/>
      <c r="F46" s="275"/>
      <c r="G46" s="278"/>
      <c r="H46" s="278"/>
      <c r="I46" s="275"/>
      <c r="J46" s="275"/>
      <c r="K46" s="275"/>
      <c r="L46" s="262"/>
      <c r="M46" s="279"/>
      <c r="N46" s="279"/>
      <c r="O46" s="280"/>
      <c r="P46" s="279"/>
      <c r="Q46" s="279"/>
      <c r="R46" s="280"/>
      <c r="S46" s="279"/>
      <c r="T46" s="279"/>
      <c r="U46" s="262"/>
      <c r="V46" s="261"/>
      <c r="W46" s="261"/>
      <c r="X46" s="262"/>
      <c r="Y46" s="261"/>
      <c r="Z46" s="261"/>
      <c r="AA46" s="280"/>
      <c r="AB46" s="279"/>
      <c r="AC46" s="279"/>
      <c r="AD46" s="279"/>
      <c r="AE46" s="279"/>
      <c r="AF46" s="279"/>
      <c r="AG46" s="261"/>
      <c r="AH46" s="261"/>
      <c r="AI46" s="262"/>
      <c r="AJ46" s="261"/>
    </row>
    <row r="47" spans="1:42" ht="12.75" x14ac:dyDescent="0.2">
      <c r="A47" s="275"/>
      <c r="B47" s="275"/>
      <c r="C47" s="276"/>
      <c r="D47" s="277"/>
      <c r="E47" s="275"/>
      <c r="F47" s="275"/>
      <c r="G47" s="278"/>
      <c r="H47" s="278"/>
      <c r="I47" s="275"/>
      <c r="J47" s="275"/>
      <c r="K47" s="275"/>
      <c r="L47" s="262"/>
      <c r="M47" s="279"/>
      <c r="N47" s="279"/>
      <c r="O47" s="280"/>
      <c r="P47" s="279"/>
      <c r="Q47" s="279"/>
      <c r="R47" s="280"/>
      <c r="S47" s="279"/>
      <c r="T47" s="279"/>
      <c r="U47" s="262"/>
      <c r="V47" s="261"/>
      <c r="W47" s="261"/>
      <c r="X47" s="262"/>
      <c r="Y47" s="261"/>
      <c r="Z47" s="261"/>
      <c r="AA47" s="280"/>
      <c r="AB47" s="279"/>
      <c r="AC47" s="279"/>
      <c r="AD47" s="279"/>
      <c r="AE47" s="279"/>
      <c r="AF47" s="279"/>
      <c r="AG47" s="261"/>
      <c r="AH47" s="261"/>
      <c r="AI47" s="262"/>
      <c r="AJ47" s="261"/>
    </row>
    <row r="48" spans="1:42" ht="12.75" x14ac:dyDescent="0.2">
      <c r="A48" s="275"/>
      <c r="B48" s="275"/>
      <c r="C48" s="276"/>
      <c r="D48" s="277"/>
      <c r="E48" s="275"/>
      <c r="F48" s="275"/>
      <c r="G48" s="278"/>
      <c r="H48" s="278"/>
      <c r="I48" s="275"/>
      <c r="J48" s="275"/>
      <c r="K48" s="275"/>
      <c r="L48" s="262"/>
      <c r="M48" s="279"/>
      <c r="N48" s="279"/>
      <c r="O48" s="280"/>
      <c r="P48" s="279"/>
      <c r="Q48" s="279"/>
      <c r="R48" s="280"/>
      <c r="S48" s="279"/>
      <c r="T48" s="279"/>
      <c r="U48" s="262"/>
      <c r="V48" s="261"/>
      <c r="W48" s="261"/>
      <c r="X48" s="262"/>
      <c r="Y48" s="261"/>
      <c r="Z48" s="261"/>
      <c r="AA48" s="280"/>
      <c r="AB48" s="279"/>
      <c r="AC48" s="279"/>
      <c r="AD48" s="279"/>
      <c r="AE48" s="279"/>
      <c r="AF48" s="279"/>
      <c r="AG48" s="261"/>
      <c r="AH48" s="261"/>
      <c r="AI48" s="262"/>
      <c r="AJ48" s="261"/>
    </row>
    <row r="49" spans="1:36" ht="12.75" x14ac:dyDescent="0.2">
      <c r="A49" s="275"/>
      <c r="B49" s="275"/>
      <c r="C49" s="276"/>
      <c r="D49" s="277"/>
      <c r="E49" s="275"/>
      <c r="F49" s="275"/>
      <c r="G49" s="278"/>
      <c r="H49" s="278"/>
      <c r="I49" s="275"/>
      <c r="J49" s="275"/>
      <c r="K49" s="275"/>
      <c r="L49" s="262"/>
      <c r="M49" s="279"/>
      <c r="N49" s="279"/>
      <c r="O49" s="280"/>
      <c r="P49" s="279"/>
      <c r="Q49" s="279"/>
      <c r="R49" s="280"/>
      <c r="S49" s="279"/>
      <c r="T49" s="279"/>
      <c r="U49" s="262"/>
      <c r="V49" s="261"/>
      <c r="W49" s="261"/>
      <c r="X49" s="262"/>
      <c r="Y49" s="261"/>
      <c r="Z49" s="261"/>
      <c r="AA49" s="280"/>
      <c r="AB49" s="279"/>
      <c r="AC49" s="279"/>
      <c r="AD49" s="279"/>
      <c r="AE49" s="279"/>
      <c r="AF49" s="279"/>
      <c r="AG49" s="261"/>
      <c r="AH49" s="261"/>
      <c r="AI49" s="262"/>
      <c r="AJ49" s="261"/>
    </row>
    <row r="50" spans="1:36" ht="12.75" x14ac:dyDescent="0.2">
      <c r="A50" s="275"/>
      <c r="B50" s="275"/>
      <c r="C50" s="276"/>
      <c r="D50" s="277"/>
      <c r="E50" s="275"/>
      <c r="F50" s="275"/>
      <c r="G50" s="278"/>
      <c r="H50" s="278"/>
      <c r="I50" s="275"/>
      <c r="J50" s="275"/>
      <c r="K50" s="275"/>
      <c r="L50" s="262"/>
      <c r="M50" s="279"/>
      <c r="N50" s="279"/>
      <c r="O50" s="280"/>
      <c r="P50" s="279"/>
      <c r="Q50" s="279"/>
      <c r="R50" s="280"/>
      <c r="S50" s="279"/>
      <c r="T50" s="279"/>
      <c r="U50" s="262"/>
      <c r="V50" s="261"/>
      <c r="W50" s="261"/>
      <c r="X50" s="262"/>
      <c r="Y50" s="261"/>
      <c r="Z50" s="261"/>
      <c r="AA50" s="280"/>
      <c r="AB50" s="279"/>
      <c r="AC50" s="279"/>
      <c r="AD50" s="279"/>
      <c r="AE50" s="279"/>
      <c r="AF50" s="279"/>
      <c r="AG50" s="261"/>
      <c r="AH50" s="261"/>
      <c r="AI50" s="262"/>
      <c r="AJ50" s="261"/>
    </row>
    <row r="51" spans="1:36" ht="12.75" x14ac:dyDescent="0.2">
      <c r="A51" s="275"/>
      <c r="B51" s="275"/>
      <c r="C51" s="276"/>
      <c r="D51" s="277"/>
      <c r="E51" s="275"/>
      <c r="F51" s="275"/>
      <c r="G51" s="278"/>
      <c r="H51" s="278"/>
      <c r="I51" s="275"/>
      <c r="J51" s="275"/>
      <c r="K51" s="275"/>
      <c r="L51" s="262"/>
      <c r="M51" s="279"/>
      <c r="N51" s="279"/>
      <c r="O51" s="280"/>
      <c r="P51" s="279"/>
      <c r="Q51" s="279"/>
      <c r="R51" s="280"/>
      <c r="S51" s="279"/>
      <c r="T51" s="279"/>
      <c r="U51" s="262"/>
      <c r="V51" s="261"/>
      <c r="W51" s="261"/>
      <c r="X51" s="262"/>
      <c r="Y51" s="261"/>
      <c r="Z51" s="261"/>
      <c r="AA51" s="280"/>
      <c r="AB51" s="279"/>
      <c r="AC51" s="279"/>
      <c r="AD51" s="279"/>
      <c r="AE51" s="279"/>
      <c r="AF51" s="279"/>
      <c r="AG51" s="261"/>
      <c r="AH51" s="261"/>
      <c r="AI51" s="262"/>
      <c r="AJ51" s="261"/>
    </row>
    <row r="52" spans="1:36" ht="12.75" x14ac:dyDescent="0.2">
      <c r="A52" s="275"/>
      <c r="B52" s="275"/>
      <c r="C52" s="276"/>
      <c r="D52" s="277"/>
      <c r="E52" s="275"/>
      <c r="F52" s="275"/>
      <c r="G52" s="278"/>
      <c r="H52" s="278"/>
      <c r="I52" s="275"/>
      <c r="J52" s="275"/>
      <c r="K52" s="275"/>
      <c r="L52" s="262"/>
      <c r="M52" s="279"/>
      <c r="N52" s="279"/>
      <c r="O52" s="280"/>
      <c r="P52" s="279"/>
      <c r="Q52" s="279"/>
      <c r="R52" s="280"/>
      <c r="S52" s="279"/>
      <c r="T52" s="279"/>
      <c r="U52" s="262"/>
      <c r="V52" s="261"/>
      <c r="W52" s="261"/>
      <c r="X52" s="262"/>
      <c r="Y52" s="261"/>
      <c r="Z52" s="261"/>
      <c r="AA52" s="280"/>
      <c r="AB52" s="279"/>
      <c r="AC52" s="279"/>
      <c r="AD52" s="279"/>
      <c r="AE52" s="279"/>
      <c r="AF52" s="279"/>
      <c r="AG52" s="261"/>
      <c r="AH52" s="261"/>
      <c r="AI52" s="262"/>
      <c r="AJ52" s="261"/>
    </row>
    <row r="53" spans="1:36" ht="12.75" x14ac:dyDescent="0.2">
      <c r="A53" s="275"/>
      <c r="B53" s="275"/>
      <c r="C53" s="276"/>
      <c r="D53" s="277"/>
      <c r="E53" s="275"/>
      <c r="F53" s="275"/>
      <c r="G53" s="278"/>
      <c r="H53" s="278"/>
      <c r="I53" s="275"/>
      <c r="J53" s="275"/>
      <c r="K53" s="275"/>
      <c r="L53" s="262"/>
      <c r="M53" s="279"/>
      <c r="N53" s="279"/>
      <c r="O53" s="280"/>
      <c r="P53" s="279"/>
      <c r="Q53" s="279"/>
      <c r="R53" s="280"/>
      <c r="S53" s="279"/>
      <c r="T53" s="279"/>
      <c r="U53" s="262"/>
      <c r="V53" s="261"/>
      <c r="W53" s="261"/>
      <c r="X53" s="262"/>
      <c r="Y53" s="261"/>
      <c r="Z53" s="261"/>
      <c r="AA53" s="280"/>
      <c r="AB53" s="279"/>
      <c r="AC53" s="279"/>
      <c r="AD53" s="279"/>
      <c r="AE53" s="279"/>
      <c r="AF53" s="279"/>
      <c r="AG53" s="261"/>
      <c r="AH53" s="261"/>
      <c r="AI53" s="262"/>
      <c r="AJ53" s="261"/>
    </row>
    <row r="54" spans="1:36" ht="12.75" x14ac:dyDescent="0.2">
      <c r="A54" s="275"/>
      <c r="B54" s="275"/>
      <c r="C54" s="276"/>
      <c r="D54" s="277"/>
      <c r="E54" s="275"/>
      <c r="F54" s="275"/>
      <c r="G54" s="278"/>
      <c r="H54" s="278"/>
      <c r="I54" s="275"/>
      <c r="J54" s="275"/>
      <c r="K54" s="275"/>
      <c r="L54" s="262"/>
      <c r="M54" s="279"/>
      <c r="N54" s="279"/>
      <c r="O54" s="280"/>
      <c r="P54" s="279"/>
      <c r="Q54" s="279"/>
      <c r="R54" s="280"/>
      <c r="S54" s="279"/>
      <c r="T54" s="279"/>
      <c r="U54" s="262"/>
      <c r="V54" s="261"/>
      <c r="W54" s="261"/>
      <c r="X54" s="262"/>
      <c r="Y54" s="261"/>
      <c r="Z54" s="261"/>
      <c r="AA54" s="280"/>
      <c r="AB54" s="279"/>
      <c r="AC54" s="279"/>
      <c r="AD54" s="279"/>
      <c r="AE54" s="279"/>
      <c r="AF54" s="279"/>
      <c r="AG54" s="261"/>
      <c r="AH54" s="261"/>
      <c r="AI54" s="262"/>
      <c r="AJ54" s="261"/>
    </row>
    <row r="55" spans="1:36" ht="12.75" x14ac:dyDescent="0.2">
      <c r="A55" s="275"/>
      <c r="B55" s="275"/>
      <c r="C55" s="276"/>
      <c r="D55" s="277"/>
      <c r="E55" s="275"/>
      <c r="F55" s="275"/>
      <c r="G55" s="278"/>
      <c r="H55" s="278"/>
      <c r="I55" s="275"/>
      <c r="J55" s="275"/>
      <c r="K55" s="275"/>
      <c r="L55" s="262"/>
      <c r="M55" s="279"/>
      <c r="N55" s="279"/>
      <c r="O55" s="280"/>
      <c r="P55" s="279"/>
      <c r="Q55" s="279"/>
      <c r="R55" s="280"/>
      <c r="S55" s="279"/>
      <c r="T55" s="279"/>
      <c r="U55" s="262"/>
      <c r="V55" s="261"/>
      <c r="W55" s="261"/>
      <c r="X55" s="262"/>
      <c r="Y55" s="261"/>
      <c r="Z55" s="261"/>
      <c r="AA55" s="280"/>
      <c r="AB55" s="279"/>
      <c r="AC55" s="279"/>
      <c r="AD55" s="279"/>
      <c r="AE55" s="279"/>
      <c r="AF55" s="279"/>
      <c r="AG55" s="261"/>
      <c r="AH55" s="261"/>
      <c r="AI55" s="262"/>
      <c r="AJ55" s="261"/>
    </row>
    <row r="56" spans="1:36" ht="12.75" x14ac:dyDescent="0.2">
      <c r="A56" s="275"/>
      <c r="B56" s="275"/>
      <c r="C56" s="276"/>
      <c r="D56" s="277"/>
      <c r="E56" s="275"/>
      <c r="F56" s="275"/>
      <c r="G56" s="278"/>
      <c r="H56" s="278"/>
      <c r="I56" s="275"/>
      <c r="J56" s="275"/>
      <c r="K56" s="275"/>
      <c r="L56" s="262"/>
      <c r="M56" s="279"/>
      <c r="N56" s="279"/>
      <c r="O56" s="280"/>
      <c r="P56" s="279"/>
      <c r="Q56" s="279"/>
      <c r="R56" s="280"/>
      <c r="S56" s="279"/>
      <c r="T56" s="279"/>
      <c r="U56" s="262"/>
      <c r="V56" s="261"/>
      <c r="W56" s="261"/>
      <c r="X56" s="262"/>
      <c r="Y56" s="261"/>
      <c r="Z56" s="261"/>
      <c r="AA56" s="280"/>
      <c r="AB56" s="279"/>
      <c r="AC56" s="279"/>
      <c r="AD56" s="279"/>
      <c r="AE56" s="279"/>
      <c r="AF56" s="279"/>
      <c r="AG56" s="261"/>
      <c r="AH56" s="261"/>
      <c r="AI56" s="262"/>
      <c r="AJ56" s="261"/>
    </row>
    <row r="57" spans="1:36" ht="12.75" x14ac:dyDescent="0.2">
      <c r="A57" s="275"/>
      <c r="B57" s="275"/>
      <c r="C57" s="276"/>
      <c r="D57" s="277"/>
      <c r="E57" s="275"/>
      <c r="F57" s="275"/>
      <c r="G57" s="278"/>
      <c r="H57" s="278"/>
      <c r="I57" s="275"/>
      <c r="J57" s="275"/>
      <c r="K57" s="275"/>
      <c r="L57" s="262"/>
      <c r="M57" s="279"/>
      <c r="N57" s="279"/>
      <c r="O57" s="280"/>
      <c r="P57" s="279"/>
      <c r="Q57" s="279"/>
      <c r="R57" s="280"/>
      <c r="S57" s="279"/>
      <c r="T57" s="279"/>
      <c r="U57" s="262"/>
      <c r="V57" s="261"/>
      <c r="W57" s="261"/>
      <c r="X57" s="262"/>
      <c r="Y57" s="261"/>
      <c r="Z57" s="261"/>
      <c r="AA57" s="280"/>
      <c r="AB57" s="279"/>
      <c r="AC57" s="279"/>
      <c r="AD57" s="279"/>
      <c r="AE57" s="279"/>
      <c r="AF57" s="279"/>
      <c r="AG57" s="261"/>
      <c r="AH57" s="261"/>
      <c r="AI57" s="262"/>
      <c r="AJ57" s="261"/>
    </row>
    <row r="58" spans="1:36" ht="12.75" x14ac:dyDescent="0.2">
      <c r="A58" s="275"/>
      <c r="B58" s="275"/>
      <c r="C58" s="276"/>
      <c r="D58" s="277"/>
      <c r="E58" s="275"/>
      <c r="F58" s="275"/>
      <c r="G58" s="278"/>
      <c r="H58" s="278"/>
      <c r="I58" s="275"/>
      <c r="J58" s="275"/>
      <c r="K58" s="275"/>
      <c r="L58" s="262"/>
      <c r="M58" s="279"/>
      <c r="N58" s="279"/>
      <c r="O58" s="280"/>
      <c r="P58" s="279"/>
      <c r="Q58" s="279"/>
      <c r="R58" s="280"/>
      <c r="S58" s="279"/>
      <c r="T58" s="279"/>
      <c r="U58" s="262"/>
      <c r="V58" s="261"/>
      <c r="W58" s="261"/>
      <c r="X58" s="262"/>
      <c r="Y58" s="261"/>
      <c r="Z58" s="261"/>
      <c r="AA58" s="280"/>
      <c r="AB58" s="279"/>
      <c r="AC58" s="279"/>
      <c r="AD58" s="279"/>
      <c r="AE58" s="279"/>
      <c r="AF58" s="279"/>
      <c r="AG58" s="261"/>
      <c r="AH58" s="261"/>
      <c r="AI58" s="262"/>
      <c r="AJ58" s="261"/>
    </row>
    <row r="59" spans="1:36" x14ac:dyDescent="0.2">
      <c r="A59" s="351"/>
      <c r="B59" s="351"/>
      <c r="C59" s="241"/>
      <c r="D59" s="24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241"/>
      <c r="X59" s="241"/>
      <c r="Y59" s="241"/>
      <c r="Z59" s="351"/>
      <c r="AA59" s="241"/>
      <c r="AB59" s="351"/>
      <c r="AC59" s="351"/>
      <c r="AD59" s="351"/>
      <c r="AE59" s="351"/>
      <c r="AF59" s="351"/>
      <c r="AG59" s="351"/>
      <c r="AH59" s="241"/>
      <c r="AI59" s="241"/>
      <c r="AJ59" s="241"/>
    </row>
    <row r="60" spans="1:36" x14ac:dyDescent="0.2">
      <c r="A60" s="351"/>
      <c r="B60" s="351"/>
      <c r="C60" s="241"/>
      <c r="D60" s="24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241"/>
      <c r="X60" s="241"/>
      <c r="Y60" s="241"/>
      <c r="Z60" s="351"/>
      <c r="AA60" s="241"/>
      <c r="AB60" s="351"/>
      <c r="AC60" s="351"/>
      <c r="AD60" s="351"/>
      <c r="AE60" s="351"/>
      <c r="AF60" s="351"/>
      <c r="AG60" s="351"/>
      <c r="AH60" s="241"/>
      <c r="AI60" s="241"/>
      <c r="AJ60" s="241"/>
    </row>
    <row r="61" spans="1:36" x14ac:dyDescent="0.2">
      <c r="A61" s="351"/>
      <c r="B61" s="351"/>
      <c r="C61" s="241"/>
      <c r="D61" s="24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241"/>
      <c r="X61" s="241"/>
      <c r="Y61" s="241"/>
      <c r="Z61" s="351"/>
      <c r="AA61" s="241"/>
      <c r="AB61" s="351"/>
      <c r="AC61" s="351"/>
      <c r="AD61" s="351"/>
      <c r="AE61" s="351"/>
      <c r="AF61" s="351"/>
      <c r="AG61" s="351"/>
      <c r="AH61" s="241"/>
      <c r="AI61" s="241"/>
      <c r="AJ61" s="241"/>
    </row>
    <row r="62" spans="1:36" x14ac:dyDescent="0.2">
      <c r="A62" s="351"/>
      <c r="B62" s="351"/>
      <c r="C62" s="241"/>
      <c r="D62" s="24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241"/>
      <c r="X62" s="241"/>
      <c r="Y62" s="241"/>
      <c r="Z62" s="351"/>
      <c r="AA62" s="241"/>
      <c r="AB62" s="351"/>
      <c r="AC62" s="351"/>
      <c r="AD62" s="351"/>
      <c r="AE62" s="351"/>
      <c r="AF62" s="351"/>
      <c r="AG62" s="351"/>
      <c r="AH62" s="241"/>
      <c r="AI62" s="241"/>
      <c r="AJ62" s="241"/>
    </row>
    <row r="63" spans="1:36" x14ac:dyDescent="0.2">
      <c r="A63" s="351"/>
      <c r="B63" s="351"/>
      <c r="C63" s="241"/>
      <c r="D63" s="24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241"/>
      <c r="X63" s="241"/>
      <c r="Y63" s="241"/>
      <c r="Z63" s="351"/>
      <c r="AA63" s="241"/>
      <c r="AB63" s="351"/>
      <c r="AC63" s="351"/>
      <c r="AD63" s="351"/>
      <c r="AE63" s="351"/>
      <c r="AF63" s="351"/>
      <c r="AG63" s="351"/>
      <c r="AH63" s="241"/>
      <c r="AI63" s="241"/>
      <c r="AJ63" s="241"/>
    </row>
    <row r="64" spans="1:36" x14ac:dyDescent="0.2">
      <c r="A64" s="351"/>
      <c r="B64" s="351"/>
      <c r="C64" s="241"/>
      <c r="D64" s="24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241"/>
      <c r="X64" s="241"/>
      <c r="Y64" s="241"/>
      <c r="Z64" s="351"/>
      <c r="AA64" s="241"/>
      <c r="AB64" s="351"/>
      <c r="AC64" s="351"/>
      <c r="AD64" s="351"/>
      <c r="AE64" s="351"/>
      <c r="AF64" s="351"/>
      <c r="AG64" s="351"/>
      <c r="AH64" s="241"/>
      <c r="AI64" s="241"/>
      <c r="AJ64" s="241"/>
    </row>
    <row r="65" spans="1:36" x14ac:dyDescent="0.2">
      <c r="A65" s="351"/>
      <c r="B65" s="351"/>
      <c r="C65" s="241"/>
      <c r="D65" s="24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241"/>
      <c r="X65" s="241"/>
      <c r="Y65" s="241"/>
      <c r="Z65" s="351"/>
      <c r="AA65" s="241"/>
      <c r="AB65" s="351"/>
      <c r="AC65" s="351"/>
      <c r="AD65" s="351"/>
      <c r="AE65" s="351"/>
      <c r="AF65" s="351"/>
      <c r="AG65" s="351"/>
      <c r="AH65" s="241"/>
      <c r="AI65" s="241"/>
      <c r="AJ65" s="241"/>
    </row>
    <row r="66" spans="1:36" x14ac:dyDescent="0.2">
      <c r="A66" s="351"/>
      <c r="B66" s="351"/>
      <c r="C66" s="241"/>
      <c r="D66" s="24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241"/>
      <c r="X66" s="241"/>
      <c r="Y66" s="241"/>
      <c r="Z66" s="351"/>
      <c r="AA66" s="241"/>
      <c r="AB66" s="351"/>
      <c r="AC66" s="351"/>
      <c r="AD66" s="351"/>
      <c r="AE66" s="351"/>
      <c r="AF66" s="351"/>
      <c r="AG66" s="351"/>
      <c r="AH66" s="241"/>
      <c r="AI66" s="241"/>
      <c r="AJ66" s="241"/>
    </row>
    <row r="67" spans="1:36" x14ac:dyDescent="0.2">
      <c r="A67" s="351"/>
      <c r="B67" s="351"/>
      <c r="C67" s="241"/>
      <c r="D67" s="24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241"/>
      <c r="X67" s="241"/>
      <c r="Y67" s="241"/>
      <c r="Z67" s="351"/>
      <c r="AA67" s="241"/>
      <c r="AB67" s="351"/>
      <c r="AC67" s="351"/>
      <c r="AD67" s="351"/>
      <c r="AE67" s="351"/>
      <c r="AF67" s="351"/>
      <c r="AG67" s="351"/>
      <c r="AH67" s="241"/>
      <c r="AI67" s="241"/>
      <c r="AJ67" s="241"/>
    </row>
    <row r="68" spans="1:36" x14ac:dyDescent="0.2">
      <c r="A68" s="351"/>
      <c r="B68" s="351"/>
      <c r="C68" s="241"/>
      <c r="D68" s="24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241"/>
      <c r="X68" s="241"/>
      <c r="Y68" s="241"/>
      <c r="Z68" s="351"/>
      <c r="AA68" s="241"/>
      <c r="AB68" s="351"/>
      <c r="AC68" s="351"/>
      <c r="AD68" s="351"/>
      <c r="AE68" s="351"/>
      <c r="AF68" s="351"/>
      <c r="AG68" s="351"/>
      <c r="AH68" s="241"/>
      <c r="AI68" s="241"/>
      <c r="AJ68" s="241"/>
    </row>
    <row r="69" spans="1:36" x14ac:dyDescent="0.2">
      <c r="A69" s="351"/>
      <c r="B69" s="351"/>
      <c r="C69" s="241"/>
      <c r="D69" s="24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241"/>
      <c r="X69" s="241"/>
      <c r="Y69" s="241"/>
      <c r="Z69" s="351"/>
      <c r="AA69" s="241"/>
      <c r="AB69" s="351"/>
      <c r="AC69" s="351"/>
      <c r="AD69" s="351"/>
      <c r="AE69" s="351"/>
      <c r="AF69" s="351"/>
      <c r="AG69" s="351"/>
      <c r="AH69" s="241"/>
      <c r="AI69" s="241"/>
      <c r="AJ69" s="241"/>
    </row>
    <row r="70" spans="1:36" x14ac:dyDescent="0.2">
      <c r="A70" s="351"/>
      <c r="B70" s="351"/>
      <c r="C70" s="241"/>
      <c r="D70" s="24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241"/>
      <c r="X70" s="241"/>
      <c r="Y70" s="241"/>
      <c r="Z70" s="351"/>
      <c r="AA70" s="241"/>
      <c r="AB70" s="351"/>
      <c r="AC70" s="351"/>
      <c r="AD70" s="351"/>
      <c r="AE70" s="351"/>
      <c r="AF70" s="351"/>
      <c r="AG70" s="351"/>
      <c r="AH70" s="241"/>
      <c r="AI70" s="241"/>
      <c r="AJ70" s="241"/>
    </row>
    <row r="71" spans="1:36" x14ac:dyDescent="0.2">
      <c r="A71" s="351"/>
      <c r="B71" s="351"/>
      <c r="C71" s="241"/>
      <c r="D71" s="24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241"/>
      <c r="X71" s="241"/>
      <c r="Y71" s="241"/>
      <c r="Z71" s="351"/>
      <c r="AA71" s="241"/>
      <c r="AB71" s="351"/>
      <c r="AC71" s="351"/>
      <c r="AD71" s="351"/>
      <c r="AE71" s="351"/>
      <c r="AF71" s="351"/>
      <c r="AG71" s="351"/>
      <c r="AH71" s="241"/>
      <c r="AI71" s="241"/>
      <c r="AJ71" s="241"/>
    </row>
    <row r="72" spans="1:36" x14ac:dyDescent="0.2">
      <c r="A72" s="351"/>
      <c r="B72" s="351"/>
      <c r="C72" s="241"/>
      <c r="D72" s="24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241"/>
      <c r="X72" s="241"/>
      <c r="Y72" s="241"/>
      <c r="Z72" s="351"/>
      <c r="AA72" s="241"/>
      <c r="AB72" s="351"/>
      <c r="AC72" s="351"/>
      <c r="AD72" s="351"/>
      <c r="AE72" s="351"/>
      <c r="AF72" s="351"/>
      <c r="AG72" s="351"/>
      <c r="AH72" s="241"/>
      <c r="AI72" s="241"/>
      <c r="AJ72" s="241"/>
    </row>
    <row r="73" spans="1:36" x14ac:dyDescent="0.2">
      <c r="A73" s="351"/>
      <c r="B73" s="351"/>
      <c r="C73" s="241"/>
      <c r="D73" s="24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241"/>
      <c r="X73" s="241"/>
      <c r="Y73" s="241"/>
      <c r="Z73" s="351"/>
      <c r="AA73" s="241"/>
      <c r="AB73" s="351"/>
      <c r="AC73" s="351"/>
      <c r="AD73" s="351"/>
      <c r="AE73" s="351"/>
      <c r="AF73" s="351"/>
      <c r="AG73" s="351"/>
      <c r="AH73" s="241"/>
      <c r="AI73" s="241"/>
      <c r="AJ73" s="241"/>
    </row>
    <row r="74" spans="1:36" x14ac:dyDescent="0.2">
      <c r="A74" s="351"/>
      <c r="B74" s="351"/>
      <c r="C74" s="241"/>
      <c r="D74" s="24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241"/>
      <c r="X74" s="241"/>
      <c r="Y74" s="241"/>
      <c r="Z74" s="351"/>
      <c r="AA74" s="241"/>
      <c r="AB74" s="351"/>
      <c r="AC74" s="351"/>
      <c r="AD74" s="351"/>
      <c r="AE74" s="351"/>
      <c r="AF74" s="351"/>
      <c r="AG74" s="351"/>
      <c r="AH74" s="241"/>
      <c r="AI74" s="241"/>
      <c r="AJ74" s="241"/>
    </row>
    <row r="75" spans="1:36" x14ac:dyDescent="0.2">
      <c r="A75" s="351"/>
      <c r="B75" s="351"/>
      <c r="C75" s="241"/>
      <c r="D75" s="24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241"/>
      <c r="X75" s="241"/>
      <c r="Y75" s="241"/>
      <c r="Z75" s="351"/>
      <c r="AA75" s="241"/>
      <c r="AB75" s="351"/>
      <c r="AC75" s="351"/>
      <c r="AD75" s="351"/>
      <c r="AE75" s="351"/>
      <c r="AF75" s="351"/>
      <c r="AG75" s="351"/>
      <c r="AH75" s="241"/>
      <c r="AI75" s="241"/>
      <c r="AJ75" s="241"/>
    </row>
    <row r="76" spans="1:36" x14ac:dyDescent="0.2">
      <c r="A76" s="351"/>
      <c r="B76" s="351"/>
      <c r="C76" s="241"/>
      <c r="D76" s="24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241"/>
      <c r="X76" s="241"/>
      <c r="Y76" s="241"/>
      <c r="Z76" s="351"/>
      <c r="AA76" s="241"/>
      <c r="AB76" s="351"/>
      <c r="AC76" s="351"/>
      <c r="AD76" s="351"/>
      <c r="AE76" s="351"/>
      <c r="AF76" s="351"/>
      <c r="AG76" s="351"/>
      <c r="AH76" s="241"/>
      <c r="AI76" s="241"/>
      <c r="AJ76" s="241"/>
    </row>
    <row r="77" spans="1:36" x14ac:dyDescent="0.2">
      <c r="A77" s="351"/>
      <c r="B77" s="351"/>
      <c r="C77" s="241"/>
      <c r="D77" s="24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241"/>
      <c r="X77" s="241"/>
      <c r="Y77" s="241"/>
      <c r="Z77" s="351"/>
      <c r="AA77" s="241"/>
      <c r="AB77" s="351"/>
      <c r="AC77" s="351"/>
      <c r="AD77" s="351"/>
      <c r="AE77" s="351"/>
      <c r="AF77" s="351"/>
      <c r="AG77" s="351"/>
      <c r="AH77" s="241"/>
      <c r="AI77" s="241"/>
      <c r="AJ77" s="241"/>
    </row>
    <row r="78" spans="1:36" x14ac:dyDescent="0.2">
      <c r="A78" s="351"/>
      <c r="B78" s="351"/>
      <c r="C78" s="241"/>
      <c r="D78" s="24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241"/>
      <c r="X78" s="241"/>
      <c r="Y78" s="241"/>
      <c r="Z78" s="351"/>
      <c r="AA78" s="241"/>
      <c r="AB78" s="351"/>
      <c r="AC78" s="351"/>
      <c r="AD78" s="351"/>
      <c r="AE78" s="351"/>
      <c r="AF78" s="351"/>
      <c r="AG78" s="351"/>
      <c r="AH78" s="241"/>
      <c r="AI78" s="241"/>
      <c r="AJ78" s="241"/>
    </row>
    <row r="79" spans="1:36" x14ac:dyDescent="0.2">
      <c r="A79" s="351"/>
      <c r="B79" s="351"/>
      <c r="C79" s="241"/>
      <c r="D79" s="24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241"/>
      <c r="X79" s="241"/>
      <c r="Y79" s="241"/>
      <c r="Z79" s="351"/>
      <c r="AA79" s="241"/>
      <c r="AB79" s="351"/>
      <c r="AC79" s="351"/>
      <c r="AD79" s="351"/>
      <c r="AE79" s="351"/>
      <c r="AF79" s="351"/>
      <c r="AG79" s="351"/>
      <c r="AH79" s="241"/>
      <c r="AI79" s="241"/>
      <c r="AJ79" s="241"/>
    </row>
    <row r="80" spans="1:36" x14ac:dyDescent="0.2">
      <c r="A80" s="351"/>
      <c r="B80" s="351"/>
      <c r="C80" s="241"/>
      <c r="D80" s="24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241"/>
      <c r="X80" s="241"/>
      <c r="Y80" s="241"/>
      <c r="Z80" s="351"/>
      <c r="AA80" s="241"/>
      <c r="AB80" s="351"/>
      <c r="AC80" s="351"/>
      <c r="AD80" s="351"/>
      <c r="AE80" s="351"/>
      <c r="AF80" s="351"/>
      <c r="AG80" s="351"/>
      <c r="AH80" s="241"/>
      <c r="AI80" s="241"/>
      <c r="AJ80" s="241"/>
    </row>
    <row r="81" spans="1:36" x14ac:dyDescent="0.2">
      <c r="A81" s="351"/>
      <c r="B81" s="351"/>
      <c r="C81" s="241"/>
      <c r="D81" s="24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241"/>
      <c r="X81" s="241"/>
      <c r="Y81" s="241"/>
      <c r="Z81" s="351"/>
      <c r="AA81" s="241"/>
      <c r="AB81" s="351"/>
      <c r="AC81" s="351"/>
      <c r="AD81" s="351"/>
      <c r="AE81" s="351"/>
      <c r="AF81" s="351"/>
      <c r="AG81" s="351"/>
      <c r="AH81" s="241"/>
      <c r="AI81" s="241"/>
      <c r="AJ81" s="241"/>
    </row>
    <row r="82" spans="1:36" x14ac:dyDescent="0.2">
      <c r="A82" s="351"/>
      <c r="B82" s="351"/>
      <c r="C82" s="241"/>
      <c r="D82" s="24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241"/>
      <c r="X82" s="241"/>
      <c r="Y82" s="241"/>
      <c r="Z82" s="351"/>
      <c r="AA82" s="241"/>
      <c r="AB82" s="351"/>
      <c r="AC82" s="351"/>
      <c r="AD82" s="351"/>
      <c r="AE82" s="351"/>
      <c r="AF82" s="351"/>
      <c r="AG82" s="351"/>
      <c r="AH82" s="241"/>
      <c r="AI82" s="241"/>
      <c r="AJ82" s="241"/>
    </row>
    <row r="83" spans="1:36" x14ac:dyDescent="0.2">
      <c r="A83" s="351"/>
      <c r="B83" s="351"/>
      <c r="C83" s="241"/>
      <c r="D83" s="24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241"/>
      <c r="X83" s="241"/>
      <c r="Y83" s="241"/>
      <c r="Z83" s="351"/>
      <c r="AA83" s="241"/>
      <c r="AB83" s="351"/>
      <c r="AC83" s="351"/>
      <c r="AD83" s="351"/>
      <c r="AE83" s="351"/>
      <c r="AF83" s="351"/>
      <c r="AG83" s="351"/>
      <c r="AH83" s="241"/>
      <c r="AI83" s="241"/>
      <c r="AJ83" s="241"/>
    </row>
    <row r="84" spans="1:36" x14ac:dyDescent="0.2">
      <c r="A84" s="351"/>
      <c r="B84" s="351"/>
      <c r="C84" s="241"/>
      <c r="D84" s="24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241"/>
      <c r="X84" s="241"/>
      <c r="Y84" s="241"/>
      <c r="Z84" s="351"/>
      <c r="AA84" s="241"/>
      <c r="AB84" s="351"/>
      <c r="AC84" s="351"/>
      <c r="AD84" s="351"/>
      <c r="AE84" s="351"/>
      <c r="AF84" s="351"/>
      <c r="AG84" s="351"/>
      <c r="AH84" s="241"/>
      <c r="AI84" s="241"/>
      <c r="AJ84" s="241"/>
    </row>
    <row r="85" spans="1:36" x14ac:dyDescent="0.2">
      <c r="A85" s="351"/>
      <c r="B85" s="351"/>
      <c r="C85" s="241"/>
      <c r="D85" s="24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241"/>
      <c r="X85" s="241"/>
      <c r="Y85" s="241"/>
      <c r="Z85" s="351"/>
      <c r="AA85" s="241"/>
      <c r="AB85" s="351"/>
      <c r="AC85" s="351"/>
      <c r="AD85" s="351"/>
      <c r="AE85" s="351"/>
      <c r="AF85" s="351"/>
      <c r="AG85" s="351"/>
      <c r="AH85" s="241"/>
      <c r="AI85" s="241"/>
      <c r="AJ85" s="241"/>
    </row>
    <row r="86" spans="1:36" x14ac:dyDescent="0.2">
      <c r="A86" s="351"/>
      <c r="B86" s="351"/>
      <c r="C86" s="241"/>
      <c r="D86" s="24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241"/>
      <c r="X86" s="241"/>
      <c r="Y86" s="241"/>
      <c r="Z86" s="351"/>
      <c r="AA86" s="241"/>
      <c r="AB86" s="351"/>
      <c r="AC86" s="351"/>
      <c r="AD86" s="351"/>
      <c r="AE86" s="351"/>
      <c r="AF86" s="351"/>
      <c r="AG86" s="351"/>
      <c r="AH86" s="241"/>
      <c r="AI86" s="241"/>
      <c r="AJ86" s="241"/>
    </row>
    <row r="87" spans="1:36" x14ac:dyDescent="0.2">
      <c r="A87" s="351"/>
      <c r="B87" s="351"/>
      <c r="C87" s="241"/>
      <c r="D87" s="24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241"/>
      <c r="X87" s="241"/>
      <c r="Y87" s="241"/>
      <c r="Z87" s="351"/>
      <c r="AA87" s="241"/>
      <c r="AB87" s="351"/>
      <c r="AC87" s="351"/>
      <c r="AD87" s="351"/>
      <c r="AE87" s="351"/>
      <c r="AF87" s="351"/>
      <c r="AG87" s="351"/>
      <c r="AH87" s="241"/>
      <c r="AI87" s="241"/>
      <c r="AJ87" s="241"/>
    </row>
    <row r="88" spans="1:36" x14ac:dyDescent="0.2">
      <c r="A88" s="351"/>
      <c r="B88" s="351"/>
      <c r="C88" s="241"/>
      <c r="D88" s="24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241"/>
      <c r="X88" s="241"/>
      <c r="Y88" s="241"/>
      <c r="Z88" s="351"/>
      <c r="AA88" s="241"/>
      <c r="AB88" s="351"/>
      <c r="AC88" s="351"/>
      <c r="AD88" s="351"/>
      <c r="AE88" s="351"/>
      <c r="AF88" s="351"/>
      <c r="AG88" s="351"/>
      <c r="AH88" s="241"/>
      <c r="AI88" s="241"/>
      <c r="AJ88" s="241"/>
    </row>
    <row r="89" spans="1:36" x14ac:dyDescent="0.2">
      <c r="A89" s="351"/>
      <c r="B89" s="351"/>
      <c r="C89" s="241"/>
      <c r="D89" s="24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241"/>
      <c r="X89" s="241"/>
      <c r="Y89" s="241"/>
      <c r="Z89" s="351"/>
      <c r="AA89" s="241"/>
      <c r="AB89" s="351"/>
      <c r="AC89" s="351"/>
      <c r="AD89" s="351"/>
      <c r="AE89" s="351"/>
      <c r="AF89" s="351"/>
      <c r="AG89" s="351"/>
      <c r="AH89" s="241"/>
      <c r="AI89" s="241"/>
      <c r="AJ89" s="241"/>
    </row>
    <row r="90" spans="1:36" x14ac:dyDescent="0.2">
      <c r="A90" s="351"/>
      <c r="B90" s="351"/>
      <c r="C90" s="241"/>
      <c r="D90" s="24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241"/>
      <c r="X90" s="241"/>
      <c r="Y90" s="241"/>
      <c r="Z90" s="351"/>
      <c r="AA90" s="241"/>
      <c r="AB90" s="351"/>
      <c r="AC90" s="351"/>
      <c r="AD90" s="351"/>
      <c r="AE90" s="351"/>
      <c r="AF90" s="351"/>
      <c r="AG90" s="351"/>
      <c r="AH90" s="241"/>
      <c r="AI90" s="241"/>
      <c r="AJ90" s="241"/>
    </row>
    <row r="91" spans="1:36" x14ac:dyDescent="0.2">
      <c r="A91" s="351"/>
      <c r="B91" s="351"/>
      <c r="C91" s="241"/>
      <c r="D91" s="241"/>
      <c r="E91" s="351"/>
      <c r="F91" s="351"/>
      <c r="G91" s="351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241"/>
      <c r="X91" s="241"/>
      <c r="Y91" s="241"/>
      <c r="Z91" s="351"/>
      <c r="AA91" s="241"/>
      <c r="AB91" s="351"/>
      <c r="AC91" s="351"/>
      <c r="AD91" s="351"/>
      <c r="AE91" s="351"/>
      <c r="AF91" s="351"/>
      <c r="AG91" s="351"/>
      <c r="AH91" s="241"/>
      <c r="AI91" s="241"/>
      <c r="AJ91" s="241"/>
    </row>
    <row r="92" spans="1:36" x14ac:dyDescent="0.2">
      <c r="A92" s="351"/>
      <c r="B92" s="351"/>
      <c r="C92" s="241"/>
      <c r="D92" s="241"/>
      <c r="E92" s="351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51"/>
      <c r="V92" s="351"/>
      <c r="W92" s="241"/>
      <c r="X92" s="241"/>
      <c r="Y92" s="241"/>
      <c r="Z92" s="351"/>
      <c r="AA92" s="241"/>
      <c r="AB92" s="351"/>
      <c r="AC92" s="351"/>
      <c r="AD92" s="351"/>
      <c r="AE92" s="351"/>
      <c r="AF92" s="351"/>
      <c r="AG92" s="351"/>
      <c r="AH92" s="241"/>
      <c r="AI92" s="241"/>
      <c r="AJ92" s="241"/>
    </row>
    <row r="93" spans="1:36" x14ac:dyDescent="0.2">
      <c r="A93" s="351"/>
      <c r="B93" s="351"/>
      <c r="C93" s="241"/>
      <c r="D93" s="24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241"/>
      <c r="X93" s="241"/>
      <c r="Y93" s="241"/>
      <c r="Z93" s="351"/>
      <c r="AA93" s="241"/>
      <c r="AB93" s="351"/>
      <c r="AC93" s="351"/>
      <c r="AD93" s="351"/>
      <c r="AE93" s="351"/>
      <c r="AF93" s="351"/>
      <c r="AG93" s="351"/>
      <c r="AH93" s="241"/>
      <c r="AI93" s="241"/>
      <c r="AJ93" s="241"/>
    </row>
    <row r="94" spans="1:36" x14ac:dyDescent="0.2">
      <c r="A94" s="351"/>
      <c r="B94" s="351"/>
      <c r="C94" s="241"/>
      <c r="D94" s="241"/>
      <c r="E94" s="351"/>
      <c r="F94" s="351"/>
      <c r="G94" s="351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241"/>
      <c r="X94" s="241"/>
      <c r="Y94" s="241"/>
      <c r="Z94" s="351"/>
      <c r="AA94" s="241"/>
      <c r="AB94" s="351"/>
      <c r="AC94" s="351"/>
      <c r="AD94" s="351"/>
      <c r="AE94" s="351"/>
      <c r="AF94" s="351"/>
      <c r="AG94" s="351"/>
      <c r="AH94" s="241"/>
      <c r="AI94" s="241"/>
      <c r="AJ94" s="241"/>
    </row>
    <row r="95" spans="1:36" x14ac:dyDescent="0.2">
      <c r="A95" s="351"/>
      <c r="B95" s="351"/>
      <c r="C95" s="241"/>
      <c r="D95" s="241"/>
      <c r="E95" s="351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241"/>
      <c r="X95" s="241"/>
      <c r="Y95" s="241"/>
      <c r="Z95" s="351"/>
      <c r="AA95" s="241"/>
      <c r="AB95" s="351"/>
      <c r="AC95" s="351"/>
      <c r="AD95" s="351"/>
      <c r="AE95" s="351"/>
      <c r="AF95" s="351"/>
      <c r="AG95" s="351"/>
      <c r="AH95" s="241"/>
      <c r="AI95" s="241"/>
      <c r="AJ95" s="241"/>
    </row>
    <row r="96" spans="1:36" x14ac:dyDescent="0.2">
      <c r="A96" s="351"/>
      <c r="B96" s="351"/>
      <c r="C96" s="241"/>
      <c r="D96" s="24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241"/>
      <c r="X96" s="241"/>
      <c r="Y96" s="241"/>
      <c r="Z96" s="351"/>
      <c r="AA96" s="241"/>
      <c r="AB96" s="351"/>
      <c r="AC96" s="351"/>
      <c r="AD96" s="351"/>
      <c r="AE96" s="351"/>
      <c r="AF96" s="351"/>
      <c r="AG96" s="351"/>
      <c r="AH96" s="241"/>
      <c r="AI96" s="241"/>
      <c r="AJ96" s="241"/>
    </row>
    <row r="97" spans="1:36" x14ac:dyDescent="0.2">
      <c r="A97" s="351"/>
      <c r="B97" s="351"/>
      <c r="C97" s="241"/>
      <c r="D97" s="241"/>
      <c r="E97" s="351"/>
      <c r="F97" s="351"/>
      <c r="G97" s="351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  <c r="T97" s="351"/>
      <c r="U97" s="351"/>
      <c r="V97" s="351"/>
      <c r="W97" s="241"/>
      <c r="X97" s="241"/>
      <c r="Y97" s="241"/>
      <c r="Z97" s="351"/>
      <c r="AA97" s="241"/>
      <c r="AB97" s="351"/>
      <c r="AC97" s="351"/>
      <c r="AD97" s="351"/>
      <c r="AE97" s="351"/>
      <c r="AF97" s="351"/>
      <c r="AG97" s="351"/>
      <c r="AH97" s="241"/>
      <c r="AI97" s="241"/>
      <c r="AJ97" s="241"/>
    </row>
    <row r="98" spans="1:36" x14ac:dyDescent="0.2">
      <c r="A98" s="351"/>
      <c r="B98" s="351"/>
      <c r="C98" s="241"/>
      <c r="D98" s="241"/>
      <c r="E98" s="351"/>
      <c r="F98" s="351"/>
      <c r="G98" s="351"/>
      <c r="H98" s="351"/>
      <c r="I98" s="351"/>
      <c r="J98" s="351"/>
      <c r="K98" s="351"/>
      <c r="L98" s="351"/>
      <c r="M98" s="351"/>
      <c r="N98" s="351"/>
      <c r="O98" s="351"/>
      <c r="P98" s="351"/>
      <c r="Q98" s="351"/>
      <c r="R98" s="351"/>
      <c r="S98" s="351"/>
      <c r="T98" s="351"/>
      <c r="U98" s="351"/>
      <c r="V98" s="351"/>
      <c r="W98" s="241"/>
      <c r="X98" s="241"/>
      <c r="Y98" s="241"/>
      <c r="Z98" s="351"/>
      <c r="AA98" s="241"/>
      <c r="AB98" s="351"/>
      <c r="AC98" s="351"/>
      <c r="AD98" s="351"/>
      <c r="AE98" s="351"/>
      <c r="AF98" s="351"/>
      <c r="AG98" s="351"/>
      <c r="AH98" s="241"/>
      <c r="AI98" s="241"/>
      <c r="AJ98" s="241"/>
    </row>
    <row r="99" spans="1:36" x14ac:dyDescent="0.2">
      <c r="A99" s="351"/>
      <c r="B99" s="351"/>
      <c r="C99" s="241"/>
      <c r="D99" s="241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351"/>
      <c r="P99" s="351"/>
      <c r="Q99" s="351"/>
      <c r="R99" s="351"/>
      <c r="S99" s="351"/>
      <c r="T99" s="351"/>
      <c r="U99" s="351"/>
      <c r="V99" s="351"/>
      <c r="W99" s="241"/>
      <c r="X99" s="241"/>
      <c r="Y99" s="241"/>
      <c r="Z99" s="351"/>
      <c r="AA99" s="241"/>
      <c r="AB99" s="351"/>
      <c r="AC99" s="351"/>
      <c r="AD99" s="351"/>
      <c r="AE99" s="351"/>
      <c r="AF99" s="351"/>
      <c r="AG99" s="351"/>
      <c r="AH99" s="241"/>
      <c r="AI99" s="241"/>
      <c r="AJ99" s="241"/>
    </row>
    <row r="100" spans="1:36" x14ac:dyDescent="0.2">
      <c r="A100" s="351"/>
      <c r="B100" s="351"/>
      <c r="C100" s="241"/>
      <c r="D100" s="241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1"/>
      <c r="T100" s="351"/>
      <c r="U100" s="351"/>
      <c r="V100" s="351"/>
      <c r="W100" s="241"/>
      <c r="X100" s="241"/>
      <c r="Y100" s="241"/>
      <c r="Z100" s="351"/>
      <c r="AA100" s="241"/>
      <c r="AB100" s="351"/>
      <c r="AC100" s="351"/>
      <c r="AD100" s="351"/>
      <c r="AE100" s="351"/>
      <c r="AF100" s="351"/>
      <c r="AG100" s="351"/>
      <c r="AH100" s="241"/>
      <c r="AI100" s="241"/>
      <c r="AJ100" s="241"/>
    </row>
    <row r="101" spans="1:36" x14ac:dyDescent="0.2">
      <c r="A101" s="351"/>
      <c r="B101" s="351"/>
      <c r="C101" s="241"/>
      <c r="D101" s="241"/>
      <c r="E101" s="351"/>
      <c r="F101" s="351"/>
      <c r="G101" s="351"/>
      <c r="H101" s="351"/>
      <c r="I101" s="351"/>
      <c r="J101" s="351"/>
      <c r="K101" s="351"/>
      <c r="L101" s="351"/>
      <c r="M101" s="351"/>
      <c r="N101" s="351"/>
      <c r="O101" s="351"/>
      <c r="P101" s="351"/>
      <c r="Q101" s="351"/>
      <c r="R101" s="351"/>
      <c r="S101" s="351"/>
      <c r="T101" s="351"/>
      <c r="U101" s="351"/>
      <c r="V101" s="351"/>
      <c r="W101" s="241"/>
      <c r="X101" s="241"/>
      <c r="Y101" s="241"/>
      <c r="Z101" s="351"/>
      <c r="AA101" s="241"/>
      <c r="AB101" s="351"/>
      <c r="AC101" s="351"/>
      <c r="AD101" s="351"/>
      <c r="AE101" s="351"/>
      <c r="AF101" s="351"/>
      <c r="AG101" s="351"/>
      <c r="AH101" s="241"/>
      <c r="AI101" s="241"/>
      <c r="AJ101" s="241"/>
    </row>
    <row r="102" spans="1:36" x14ac:dyDescent="0.2">
      <c r="A102" s="351"/>
      <c r="B102" s="351"/>
      <c r="C102" s="241"/>
      <c r="D102" s="241"/>
      <c r="E102" s="351"/>
      <c r="F102" s="351"/>
      <c r="G102" s="351"/>
      <c r="H102" s="351"/>
      <c r="I102" s="351"/>
      <c r="J102" s="351"/>
      <c r="K102" s="351"/>
      <c r="L102" s="351"/>
      <c r="M102" s="351"/>
      <c r="N102" s="351"/>
      <c r="O102" s="351"/>
      <c r="P102" s="351"/>
      <c r="Q102" s="351"/>
      <c r="R102" s="351"/>
      <c r="S102" s="351"/>
      <c r="T102" s="351"/>
      <c r="U102" s="351"/>
      <c r="V102" s="351"/>
      <c r="W102" s="241"/>
      <c r="X102" s="241"/>
      <c r="Y102" s="241"/>
      <c r="Z102" s="351"/>
      <c r="AA102" s="241"/>
      <c r="AB102" s="351"/>
      <c r="AC102" s="351"/>
      <c r="AD102" s="351"/>
      <c r="AE102" s="351"/>
      <c r="AF102" s="351"/>
      <c r="AG102" s="351"/>
      <c r="AH102" s="241"/>
      <c r="AI102" s="241"/>
      <c r="AJ102" s="241"/>
    </row>
    <row r="103" spans="1:36" x14ac:dyDescent="0.2">
      <c r="A103" s="351"/>
      <c r="B103" s="351"/>
      <c r="C103" s="241"/>
      <c r="D103" s="24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  <c r="S103" s="351"/>
      <c r="T103" s="351"/>
      <c r="U103" s="351"/>
      <c r="V103" s="351"/>
      <c r="W103" s="241"/>
      <c r="X103" s="241"/>
      <c r="Y103" s="241"/>
      <c r="Z103" s="351"/>
      <c r="AA103" s="241"/>
      <c r="AB103" s="351"/>
      <c r="AC103" s="351"/>
      <c r="AD103" s="351"/>
      <c r="AE103" s="351"/>
      <c r="AF103" s="351"/>
      <c r="AG103" s="351"/>
      <c r="AH103" s="241"/>
      <c r="AI103" s="241"/>
      <c r="AJ103" s="241"/>
    </row>
    <row r="104" spans="1:36" x14ac:dyDescent="0.2">
      <c r="A104" s="351"/>
      <c r="B104" s="351"/>
      <c r="C104" s="241"/>
      <c r="D104" s="24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  <c r="S104" s="351"/>
      <c r="T104" s="351"/>
      <c r="U104" s="351"/>
      <c r="V104" s="351"/>
      <c r="W104" s="241"/>
      <c r="X104" s="241"/>
      <c r="Y104" s="241"/>
      <c r="Z104" s="351"/>
      <c r="AA104" s="241"/>
      <c r="AB104" s="351"/>
      <c r="AC104" s="351"/>
      <c r="AD104" s="351"/>
      <c r="AE104" s="351"/>
      <c r="AF104" s="351"/>
      <c r="AG104" s="351"/>
      <c r="AH104" s="241"/>
      <c r="AI104" s="241"/>
      <c r="AJ104" s="241"/>
    </row>
    <row r="105" spans="1:36" x14ac:dyDescent="0.2">
      <c r="A105" s="351"/>
      <c r="B105" s="351"/>
      <c r="C105" s="241"/>
      <c r="D105" s="241"/>
      <c r="E105" s="351"/>
      <c r="F105" s="351"/>
      <c r="G105" s="351"/>
      <c r="H105" s="351"/>
      <c r="I105" s="351"/>
      <c r="J105" s="351"/>
      <c r="K105" s="351"/>
      <c r="L105" s="351"/>
      <c r="M105" s="351"/>
      <c r="N105" s="351"/>
      <c r="O105" s="351"/>
      <c r="P105" s="351"/>
      <c r="Q105" s="351"/>
      <c r="R105" s="351"/>
      <c r="S105" s="351"/>
      <c r="T105" s="351"/>
      <c r="U105" s="351"/>
      <c r="V105" s="351"/>
      <c r="W105" s="241"/>
      <c r="X105" s="241"/>
      <c r="Y105" s="241"/>
      <c r="Z105" s="351"/>
      <c r="AA105" s="241"/>
      <c r="AB105" s="351"/>
      <c r="AC105" s="351"/>
      <c r="AD105" s="351"/>
      <c r="AE105" s="351"/>
      <c r="AF105" s="351"/>
      <c r="AG105" s="351"/>
      <c r="AH105" s="241"/>
      <c r="AI105" s="241"/>
      <c r="AJ105" s="241"/>
    </row>
    <row r="106" spans="1:36" x14ac:dyDescent="0.2">
      <c r="A106" s="351"/>
      <c r="B106" s="351"/>
      <c r="C106" s="241"/>
      <c r="D106" s="241"/>
      <c r="E106" s="351"/>
      <c r="F106" s="351"/>
      <c r="G106" s="351"/>
      <c r="H106" s="351"/>
      <c r="I106" s="351"/>
      <c r="J106" s="351"/>
      <c r="K106" s="351"/>
      <c r="L106" s="351"/>
      <c r="M106" s="351"/>
      <c r="N106" s="351"/>
      <c r="O106" s="351"/>
      <c r="P106" s="351"/>
      <c r="Q106" s="351"/>
      <c r="R106" s="351"/>
      <c r="S106" s="351"/>
      <c r="T106" s="351"/>
      <c r="U106" s="351"/>
      <c r="V106" s="351"/>
      <c r="W106" s="241"/>
      <c r="X106" s="241"/>
      <c r="Y106" s="241"/>
      <c r="Z106" s="351"/>
      <c r="AA106" s="241"/>
      <c r="AB106" s="351"/>
      <c r="AC106" s="351"/>
      <c r="AD106" s="351"/>
      <c r="AE106" s="351"/>
      <c r="AF106" s="351"/>
      <c r="AG106" s="351"/>
      <c r="AH106" s="241"/>
      <c r="AI106" s="241"/>
      <c r="AJ106" s="241"/>
    </row>
    <row r="107" spans="1:36" x14ac:dyDescent="0.2">
      <c r="A107" s="351"/>
      <c r="B107" s="351"/>
      <c r="C107" s="241"/>
      <c r="D107" s="24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1"/>
      <c r="T107" s="351"/>
      <c r="U107" s="351"/>
      <c r="V107" s="351"/>
      <c r="W107" s="241"/>
      <c r="X107" s="241"/>
      <c r="Y107" s="241"/>
      <c r="Z107" s="351"/>
      <c r="AA107" s="241"/>
      <c r="AB107" s="351"/>
      <c r="AC107" s="351"/>
      <c r="AD107" s="351"/>
      <c r="AE107" s="351"/>
      <c r="AF107" s="351"/>
      <c r="AG107" s="351"/>
      <c r="AH107" s="241"/>
      <c r="AI107" s="241"/>
      <c r="AJ107" s="241"/>
    </row>
    <row r="108" spans="1:36" x14ac:dyDescent="0.2">
      <c r="A108" s="351"/>
      <c r="B108" s="351"/>
      <c r="C108" s="241"/>
      <c r="D108" s="241"/>
      <c r="E108" s="351"/>
      <c r="F108" s="351"/>
      <c r="G108" s="351"/>
      <c r="H108" s="351"/>
      <c r="I108" s="351"/>
      <c r="J108" s="351"/>
      <c r="K108" s="351"/>
      <c r="L108" s="351"/>
      <c r="M108" s="351"/>
      <c r="N108" s="351"/>
      <c r="O108" s="351"/>
      <c r="P108" s="351"/>
      <c r="Q108" s="351"/>
      <c r="R108" s="351"/>
      <c r="S108" s="351"/>
      <c r="T108" s="351"/>
      <c r="U108" s="351"/>
      <c r="V108" s="351"/>
      <c r="W108" s="241"/>
      <c r="X108" s="241"/>
      <c r="Y108" s="241"/>
      <c r="Z108" s="351"/>
      <c r="AA108" s="241"/>
      <c r="AB108" s="351"/>
      <c r="AC108" s="351"/>
      <c r="AD108" s="351"/>
      <c r="AE108" s="351"/>
      <c r="AF108" s="351"/>
      <c r="AG108" s="351"/>
      <c r="AH108" s="241"/>
      <c r="AI108" s="241"/>
      <c r="AJ108" s="241"/>
    </row>
    <row r="109" spans="1:36" x14ac:dyDescent="0.2">
      <c r="A109" s="351"/>
      <c r="B109" s="351"/>
      <c r="C109" s="241"/>
      <c r="D109" s="241"/>
      <c r="E109" s="351"/>
      <c r="F109" s="351"/>
      <c r="G109" s="351"/>
      <c r="H109" s="351"/>
      <c r="I109" s="351"/>
      <c r="J109" s="351"/>
      <c r="K109" s="351"/>
      <c r="L109" s="351"/>
      <c r="M109" s="351"/>
      <c r="N109" s="351"/>
      <c r="O109" s="351"/>
      <c r="P109" s="351"/>
      <c r="Q109" s="351"/>
      <c r="R109" s="351"/>
      <c r="S109" s="351"/>
      <c r="T109" s="351"/>
      <c r="U109" s="351"/>
      <c r="V109" s="351"/>
      <c r="W109" s="241"/>
      <c r="X109" s="241"/>
      <c r="Y109" s="241"/>
      <c r="Z109" s="351"/>
      <c r="AA109" s="241"/>
      <c r="AB109" s="351"/>
      <c r="AC109" s="351"/>
      <c r="AD109" s="351"/>
      <c r="AE109" s="351"/>
      <c r="AF109" s="351"/>
      <c r="AG109" s="351"/>
      <c r="AH109" s="241"/>
      <c r="AI109" s="241"/>
      <c r="AJ109" s="241"/>
    </row>
    <row r="110" spans="1:36" x14ac:dyDescent="0.2">
      <c r="A110" s="351"/>
      <c r="B110" s="351"/>
      <c r="C110" s="241"/>
      <c r="D110" s="24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/>
      <c r="T110" s="351"/>
      <c r="U110" s="351"/>
      <c r="V110" s="351"/>
      <c r="W110" s="241"/>
      <c r="X110" s="241"/>
      <c r="Y110" s="241"/>
      <c r="Z110" s="351"/>
      <c r="AA110" s="241"/>
      <c r="AB110" s="351"/>
      <c r="AC110" s="351"/>
      <c r="AD110" s="351"/>
      <c r="AE110" s="351"/>
      <c r="AF110" s="351"/>
      <c r="AG110" s="351"/>
      <c r="AH110" s="241"/>
      <c r="AI110" s="241"/>
      <c r="AJ110" s="241"/>
    </row>
    <row r="111" spans="1:36" x14ac:dyDescent="0.2">
      <c r="A111" s="351"/>
      <c r="B111" s="351"/>
      <c r="C111" s="241"/>
      <c r="D111" s="241"/>
      <c r="E111" s="351"/>
      <c r="F111" s="351"/>
      <c r="G111" s="351"/>
      <c r="H111" s="351"/>
      <c r="I111" s="351"/>
      <c r="J111" s="351"/>
      <c r="K111" s="351"/>
      <c r="L111" s="351"/>
      <c r="M111" s="351"/>
      <c r="N111" s="351"/>
      <c r="O111" s="351"/>
      <c r="P111" s="351"/>
      <c r="Q111" s="351"/>
      <c r="R111" s="351"/>
      <c r="S111" s="351"/>
      <c r="T111" s="351"/>
      <c r="U111" s="351"/>
      <c r="V111" s="351"/>
      <c r="W111" s="241"/>
      <c r="X111" s="241"/>
      <c r="Y111" s="241"/>
      <c r="Z111" s="351"/>
      <c r="AA111" s="241"/>
      <c r="AB111" s="351"/>
      <c r="AC111" s="351"/>
      <c r="AD111" s="351"/>
      <c r="AE111" s="351"/>
      <c r="AF111" s="351"/>
      <c r="AG111" s="351"/>
      <c r="AH111" s="241"/>
      <c r="AI111" s="241"/>
      <c r="AJ111" s="241"/>
    </row>
    <row r="112" spans="1:36" x14ac:dyDescent="0.2">
      <c r="A112" s="351"/>
      <c r="B112" s="351"/>
      <c r="C112" s="241"/>
      <c r="D112" s="24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241"/>
      <c r="X112" s="241"/>
      <c r="Y112" s="241"/>
      <c r="Z112" s="351"/>
      <c r="AA112" s="241"/>
      <c r="AB112" s="351"/>
      <c r="AC112" s="351"/>
      <c r="AD112" s="351"/>
      <c r="AE112" s="351"/>
      <c r="AF112" s="351"/>
      <c r="AG112" s="351"/>
      <c r="AH112" s="241"/>
      <c r="AI112" s="241"/>
      <c r="AJ112" s="241"/>
    </row>
    <row r="113" spans="1:36" x14ac:dyDescent="0.2">
      <c r="A113" s="351"/>
      <c r="B113" s="351"/>
      <c r="C113" s="241"/>
      <c r="D113" s="241"/>
      <c r="E113" s="351"/>
      <c r="F113" s="351"/>
      <c r="G113" s="351"/>
      <c r="H113" s="351"/>
      <c r="I113" s="351"/>
      <c r="J113" s="351"/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241"/>
      <c r="X113" s="241"/>
      <c r="Y113" s="241"/>
      <c r="Z113" s="351"/>
      <c r="AA113" s="241"/>
      <c r="AB113" s="351"/>
      <c r="AC113" s="351"/>
      <c r="AD113" s="351"/>
      <c r="AE113" s="351"/>
      <c r="AF113" s="351"/>
      <c r="AG113" s="351"/>
      <c r="AH113" s="241"/>
      <c r="AI113" s="241"/>
      <c r="AJ113" s="241"/>
    </row>
    <row r="114" spans="1:36" x14ac:dyDescent="0.2">
      <c r="A114" s="351"/>
      <c r="B114" s="351"/>
      <c r="C114" s="241"/>
      <c r="D114" s="241"/>
      <c r="E114" s="351"/>
      <c r="F114" s="351"/>
      <c r="G114" s="351"/>
      <c r="H114" s="351"/>
      <c r="I114" s="351"/>
      <c r="J114" s="351"/>
      <c r="K114" s="351"/>
      <c r="L114" s="351"/>
      <c r="M114" s="351"/>
      <c r="N114" s="351"/>
      <c r="O114" s="351"/>
      <c r="P114" s="351"/>
      <c r="Q114" s="351"/>
      <c r="R114" s="351"/>
      <c r="S114" s="351"/>
      <c r="T114" s="351"/>
      <c r="U114" s="351"/>
      <c r="V114" s="351"/>
      <c r="W114" s="241"/>
      <c r="X114" s="241"/>
      <c r="Y114" s="241"/>
      <c r="Z114" s="351"/>
      <c r="AA114" s="241"/>
      <c r="AB114" s="351"/>
      <c r="AC114" s="351"/>
      <c r="AD114" s="351"/>
      <c r="AE114" s="351"/>
      <c r="AF114" s="351"/>
      <c r="AG114" s="351"/>
      <c r="AH114" s="241"/>
      <c r="AI114" s="241"/>
      <c r="AJ114" s="241"/>
    </row>
    <row r="115" spans="1:36" x14ac:dyDescent="0.2">
      <c r="A115" s="351"/>
      <c r="B115" s="351"/>
      <c r="C115" s="241"/>
      <c r="D115" s="241"/>
      <c r="E115" s="351"/>
      <c r="F115" s="351"/>
      <c r="G115" s="351"/>
      <c r="H115" s="351"/>
      <c r="I115" s="351"/>
      <c r="J115" s="351"/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351"/>
      <c r="W115" s="241"/>
      <c r="X115" s="241"/>
      <c r="Y115" s="241"/>
      <c r="Z115" s="351"/>
      <c r="AA115" s="241"/>
      <c r="AB115" s="351"/>
      <c r="AC115" s="351"/>
      <c r="AD115" s="351"/>
      <c r="AE115" s="351"/>
      <c r="AF115" s="351"/>
      <c r="AG115" s="351"/>
      <c r="AH115" s="241"/>
      <c r="AI115" s="241"/>
      <c r="AJ115" s="241"/>
    </row>
    <row r="116" spans="1:36" x14ac:dyDescent="0.2">
      <c r="A116" s="351"/>
      <c r="B116" s="351"/>
      <c r="C116" s="241"/>
      <c r="D116" s="24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351"/>
      <c r="W116" s="241"/>
      <c r="X116" s="241"/>
      <c r="Y116" s="241"/>
      <c r="Z116" s="351"/>
      <c r="AA116" s="241"/>
      <c r="AB116" s="351"/>
      <c r="AC116" s="351"/>
      <c r="AD116" s="351"/>
      <c r="AE116" s="351"/>
      <c r="AF116" s="351"/>
      <c r="AG116" s="351"/>
      <c r="AH116" s="241"/>
      <c r="AI116" s="241"/>
      <c r="AJ116" s="241"/>
    </row>
    <row r="117" spans="1:36" x14ac:dyDescent="0.2">
      <c r="A117" s="351"/>
      <c r="B117" s="351"/>
      <c r="C117" s="241"/>
      <c r="D117" s="241"/>
      <c r="E117" s="351"/>
      <c r="F117" s="351"/>
      <c r="G117" s="351"/>
      <c r="H117" s="351"/>
      <c r="I117" s="351"/>
      <c r="J117" s="351"/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351"/>
      <c r="W117" s="241"/>
      <c r="X117" s="241"/>
      <c r="Y117" s="241"/>
      <c r="Z117" s="351"/>
      <c r="AA117" s="241"/>
      <c r="AB117" s="351"/>
      <c r="AC117" s="351"/>
      <c r="AD117" s="351"/>
      <c r="AE117" s="351"/>
      <c r="AF117" s="351"/>
      <c r="AG117" s="351"/>
      <c r="AH117" s="241"/>
      <c r="AI117" s="241"/>
      <c r="AJ117" s="241"/>
    </row>
    <row r="118" spans="1:36" x14ac:dyDescent="0.2">
      <c r="A118" s="351"/>
      <c r="B118" s="351"/>
      <c r="C118" s="241"/>
      <c r="D118" s="241"/>
      <c r="E118" s="351"/>
      <c r="F118" s="351"/>
      <c r="G118" s="351"/>
      <c r="H118" s="351"/>
      <c r="I118" s="351"/>
      <c r="J118" s="351"/>
      <c r="K118" s="351"/>
      <c r="L118" s="351"/>
      <c r="M118" s="351"/>
      <c r="N118" s="351"/>
      <c r="O118" s="351"/>
      <c r="P118" s="351"/>
      <c r="Q118" s="351"/>
      <c r="R118" s="351"/>
      <c r="S118" s="351"/>
      <c r="T118" s="351"/>
      <c r="U118" s="351"/>
      <c r="V118" s="351"/>
      <c r="W118" s="241"/>
      <c r="X118" s="241"/>
      <c r="Y118" s="241"/>
      <c r="Z118" s="351"/>
      <c r="AA118" s="241"/>
      <c r="AB118" s="351"/>
      <c r="AC118" s="351"/>
      <c r="AD118" s="351"/>
      <c r="AE118" s="351"/>
      <c r="AF118" s="351"/>
      <c r="AG118" s="351"/>
      <c r="AH118" s="241"/>
      <c r="AI118" s="241"/>
      <c r="AJ118" s="241"/>
    </row>
    <row r="119" spans="1:36" x14ac:dyDescent="0.2">
      <c r="A119" s="351"/>
      <c r="B119" s="351"/>
      <c r="C119" s="241"/>
      <c r="D119" s="241"/>
      <c r="E119" s="351"/>
      <c r="F119" s="351"/>
      <c r="G119" s="351"/>
      <c r="H119" s="351"/>
      <c r="I119" s="351"/>
      <c r="J119" s="351"/>
      <c r="K119" s="351"/>
      <c r="L119" s="351"/>
      <c r="M119" s="351"/>
      <c r="N119" s="351"/>
      <c r="O119" s="351"/>
      <c r="P119" s="351"/>
      <c r="Q119" s="351"/>
      <c r="R119" s="351"/>
      <c r="S119" s="351"/>
      <c r="T119" s="351"/>
      <c r="U119" s="351"/>
      <c r="V119" s="351"/>
      <c r="W119" s="241"/>
      <c r="X119" s="241"/>
      <c r="Y119" s="241"/>
      <c r="Z119" s="351"/>
      <c r="AA119" s="241"/>
      <c r="AB119" s="351"/>
      <c r="AC119" s="351"/>
      <c r="AD119" s="351"/>
      <c r="AE119" s="351"/>
      <c r="AF119" s="351"/>
      <c r="AG119" s="351"/>
      <c r="AH119" s="241"/>
      <c r="AI119" s="241"/>
      <c r="AJ119" s="241"/>
    </row>
    <row r="120" spans="1:36" x14ac:dyDescent="0.2">
      <c r="A120" s="351"/>
      <c r="B120" s="351"/>
      <c r="C120" s="241"/>
      <c r="D120" s="24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  <c r="S120" s="351"/>
      <c r="T120" s="351"/>
      <c r="U120" s="351"/>
      <c r="V120" s="351"/>
      <c r="W120" s="241"/>
      <c r="X120" s="241"/>
      <c r="Y120" s="241"/>
      <c r="Z120" s="351"/>
      <c r="AA120" s="241"/>
      <c r="AB120" s="351"/>
      <c r="AC120" s="351"/>
      <c r="AD120" s="351"/>
      <c r="AE120" s="351"/>
      <c r="AF120" s="351"/>
      <c r="AG120" s="351"/>
      <c r="AH120" s="241"/>
      <c r="AI120" s="241"/>
      <c r="AJ120" s="241"/>
    </row>
    <row r="121" spans="1:36" x14ac:dyDescent="0.2">
      <c r="A121" s="351"/>
      <c r="B121" s="351"/>
      <c r="C121" s="241"/>
      <c r="D121" s="24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  <c r="S121" s="351"/>
      <c r="T121" s="351"/>
      <c r="U121" s="351"/>
      <c r="V121" s="351"/>
      <c r="W121" s="241"/>
      <c r="X121" s="241"/>
      <c r="Y121" s="241"/>
      <c r="Z121" s="351"/>
      <c r="AA121" s="241"/>
      <c r="AB121" s="351"/>
      <c r="AC121" s="351"/>
      <c r="AD121" s="351"/>
      <c r="AE121" s="351"/>
      <c r="AF121" s="351"/>
      <c r="AG121" s="351"/>
      <c r="AH121" s="241"/>
      <c r="AI121" s="241"/>
      <c r="AJ121" s="241"/>
    </row>
    <row r="122" spans="1:36" x14ac:dyDescent="0.2">
      <c r="A122" s="351"/>
      <c r="B122" s="351"/>
      <c r="C122" s="241"/>
      <c r="D122" s="24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1"/>
      <c r="Q122" s="351"/>
      <c r="R122" s="351"/>
      <c r="S122" s="351"/>
      <c r="T122" s="351"/>
      <c r="U122" s="351"/>
      <c r="V122" s="351"/>
      <c r="W122" s="241"/>
      <c r="X122" s="241"/>
      <c r="Y122" s="241"/>
      <c r="Z122" s="351"/>
      <c r="AA122" s="241"/>
      <c r="AB122" s="351"/>
      <c r="AC122" s="351"/>
      <c r="AD122" s="351"/>
      <c r="AE122" s="351"/>
      <c r="AF122" s="351"/>
      <c r="AG122" s="351"/>
      <c r="AH122" s="241"/>
      <c r="AI122" s="241"/>
      <c r="AJ122" s="241"/>
    </row>
    <row r="123" spans="1:36" x14ac:dyDescent="0.2">
      <c r="A123" s="351"/>
      <c r="B123" s="351"/>
      <c r="C123" s="241"/>
      <c r="D123" s="241"/>
      <c r="E123" s="351"/>
      <c r="F123" s="351"/>
      <c r="G123" s="351"/>
      <c r="H123" s="351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  <c r="T123" s="351"/>
      <c r="U123" s="351"/>
      <c r="V123" s="351"/>
      <c r="W123" s="241"/>
      <c r="X123" s="241"/>
      <c r="Y123" s="241"/>
      <c r="Z123" s="351"/>
      <c r="AA123" s="241"/>
      <c r="AB123" s="351"/>
      <c r="AC123" s="351"/>
      <c r="AD123" s="351"/>
      <c r="AE123" s="351"/>
      <c r="AF123" s="351"/>
      <c r="AG123" s="351"/>
      <c r="AH123" s="241"/>
      <c r="AI123" s="241"/>
      <c r="AJ123" s="241"/>
    </row>
    <row r="124" spans="1:36" x14ac:dyDescent="0.2">
      <c r="A124" s="351"/>
      <c r="B124" s="351"/>
      <c r="C124" s="241"/>
      <c r="D124" s="241"/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1"/>
      <c r="Q124" s="351"/>
      <c r="R124" s="351"/>
      <c r="S124" s="351"/>
      <c r="T124" s="351"/>
      <c r="U124" s="351"/>
      <c r="V124" s="351"/>
      <c r="W124" s="241"/>
      <c r="X124" s="241"/>
      <c r="Y124" s="241"/>
      <c r="Z124" s="351"/>
      <c r="AA124" s="241"/>
      <c r="AB124" s="351"/>
      <c r="AC124" s="351"/>
      <c r="AD124" s="351"/>
      <c r="AE124" s="351"/>
      <c r="AF124" s="351"/>
      <c r="AG124" s="351"/>
      <c r="AH124" s="241"/>
      <c r="AI124" s="241"/>
      <c r="AJ124" s="241"/>
    </row>
    <row r="125" spans="1:36" x14ac:dyDescent="0.2">
      <c r="A125" s="351"/>
      <c r="B125" s="351"/>
      <c r="C125" s="241"/>
      <c r="D125" s="24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1"/>
      <c r="O125" s="351"/>
      <c r="P125" s="351"/>
      <c r="Q125" s="351"/>
      <c r="R125" s="351"/>
      <c r="S125" s="351"/>
      <c r="T125" s="351"/>
      <c r="U125" s="351"/>
      <c r="V125" s="351"/>
      <c r="W125" s="241"/>
      <c r="X125" s="241"/>
      <c r="Y125" s="241"/>
      <c r="Z125" s="351"/>
      <c r="AA125" s="241"/>
      <c r="AB125" s="351"/>
      <c r="AC125" s="351"/>
      <c r="AD125" s="351"/>
      <c r="AE125" s="351"/>
      <c r="AF125" s="351"/>
      <c r="AG125" s="351"/>
      <c r="AH125" s="241"/>
      <c r="AI125" s="241"/>
      <c r="AJ125" s="241"/>
    </row>
    <row r="126" spans="1:36" x14ac:dyDescent="0.2">
      <c r="A126" s="351"/>
      <c r="B126" s="351"/>
      <c r="C126" s="241"/>
      <c r="D126" s="241"/>
      <c r="E126" s="351"/>
      <c r="F126" s="351"/>
      <c r="G126" s="351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351"/>
      <c r="U126" s="351"/>
      <c r="V126" s="351"/>
      <c r="W126" s="241"/>
      <c r="X126" s="241"/>
      <c r="Y126" s="241"/>
      <c r="Z126" s="351"/>
      <c r="AA126" s="241"/>
      <c r="AB126" s="351"/>
      <c r="AC126" s="351"/>
      <c r="AD126" s="351"/>
      <c r="AE126" s="351"/>
      <c r="AF126" s="351"/>
      <c r="AG126" s="351"/>
      <c r="AH126" s="241"/>
      <c r="AI126" s="241"/>
      <c r="AJ126" s="241"/>
    </row>
    <row r="127" spans="1:36" x14ac:dyDescent="0.2">
      <c r="A127" s="351"/>
      <c r="B127" s="351"/>
      <c r="C127" s="241"/>
      <c r="D127" s="241"/>
      <c r="E127" s="351"/>
      <c r="F127" s="351"/>
      <c r="G127" s="351"/>
      <c r="H127" s="351"/>
      <c r="I127" s="351"/>
      <c r="J127" s="351"/>
      <c r="K127" s="351"/>
      <c r="L127" s="351"/>
      <c r="M127" s="351"/>
      <c r="N127" s="351"/>
      <c r="O127" s="351"/>
      <c r="P127" s="351"/>
      <c r="Q127" s="351"/>
      <c r="R127" s="351"/>
      <c r="S127" s="351"/>
      <c r="T127" s="351"/>
      <c r="U127" s="351"/>
      <c r="V127" s="351"/>
      <c r="W127" s="241"/>
      <c r="X127" s="241"/>
      <c r="Y127" s="241"/>
      <c r="Z127" s="351"/>
      <c r="AA127" s="241"/>
      <c r="AB127" s="351"/>
      <c r="AC127" s="351"/>
      <c r="AD127" s="351"/>
      <c r="AE127" s="351"/>
      <c r="AF127" s="351"/>
      <c r="AG127" s="351"/>
      <c r="AH127" s="241"/>
      <c r="AI127" s="241"/>
      <c r="AJ127" s="241"/>
    </row>
    <row r="128" spans="1:36" x14ac:dyDescent="0.2">
      <c r="A128" s="351"/>
      <c r="B128" s="351"/>
      <c r="C128" s="241"/>
      <c r="D128" s="241"/>
      <c r="E128" s="351"/>
      <c r="F128" s="351"/>
      <c r="G128" s="351"/>
      <c r="H128" s="351"/>
      <c r="I128" s="351"/>
      <c r="J128" s="351"/>
      <c r="K128" s="351"/>
      <c r="L128" s="351"/>
      <c r="M128" s="351"/>
      <c r="N128" s="351"/>
      <c r="O128" s="351"/>
      <c r="P128" s="351"/>
      <c r="Q128" s="351"/>
      <c r="R128" s="351"/>
      <c r="S128" s="351"/>
      <c r="T128" s="351"/>
      <c r="U128" s="351"/>
      <c r="V128" s="351"/>
      <c r="W128" s="241"/>
      <c r="X128" s="241"/>
      <c r="Y128" s="241"/>
      <c r="Z128" s="351"/>
      <c r="AA128" s="241"/>
      <c r="AB128" s="351"/>
      <c r="AC128" s="351"/>
      <c r="AD128" s="351"/>
      <c r="AE128" s="351"/>
      <c r="AF128" s="351"/>
      <c r="AG128" s="351"/>
      <c r="AH128" s="241"/>
      <c r="AI128" s="241"/>
      <c r="AJ128" s="241"/>
    </row>
    <row r="129" spans="1:36" x14ac:dyDescent="0.2">
      <c r="A129" s="351"/>
      <c r="B129" s="351"/>
      <c r="C129" s="241"/>
      <c r="D129" s="241"/>
      <c r="E129" s="351"/>
      <c r="F129" s="351"/>
      <c r="G129" s="351"/>
      <c r="H129" s="351"/>
      <c r="I129" s="351"/>
      <c r="J129" s="351"/>
      <c r="K129" s="351"/>
      <c r="L129" s="351"/>
      <c r="M129" s="351"/>
      <c r="N129" s="351"/>
      <c r="O129" s="351"/>
      <c r="P129" s="351"/>
      <c r="Q129" s="351"/>
      <c r="R129" s="351"/>
      <c r="S129" s="351"/>
      <c r="T129" s="351"/>
      <c r="U129" s="351"/>
      <c r="V129" s="351"/>
      <c r="W129" s="241"/>
      <c r="X129" s="241"/>
      <c r="Y129" s="241"/>
      <c r="Z129" s="351"/>
      <c r="AA129" s="241"/>
      <c r="AB129" s="351"/>
      <c r="AC129" s="351"/>
      <c r="AD129" s="351"/>
      <c r="AE129" s="351"/>
      <c r="AF129" s="351"/>
      <c r="AG129" s="351"/>
      <c r="AH129" s="241"/>
      <c r="AI129" s="241"/>
      <c r="AJ129" s="241"/>
    </row>
    <row r="130" spans="1:36" x14ac:dyDescent="0.2">
      <c r="A130" s="351"/>
      <c r="B130" s="351"/>
      <c r="C130" s="241"/>
      <c r="D130" s="241"/>
      <c r="E130" s="351"/>
      <c r="F130" s="351"/>
      <c r="G130" s="351"/>
      <c r="H130" s="351"/>
      <c r="I130" s="351"/>
      <c r="J130" s="351"/>
      <c r="K130" s="351"/>
      <c r="L130" s="351"/>
      <c r="M130" s="351"/>
      <c r="N130" s="351"/>
      <c r="O130" s="351"/>
      <c r="P130" s="351"/>
      <c r="Q130" s="351"/>
      <c r="R130" s="351"/>
      <c r="S130" s="351"/>
      <c r="T130" s="351"/>
      <c r="U130" s="351"/>
      <c r="V130" s="351"/>
      <c r="W130" s="241"/>
      <c r="X130" s="241"/>
      <c r="Y130" s="241"/>
      <c r="Z130" s="351"/>
      <c r="AA130" s="241"/>
      <c r="AB130" s="351"/>
      <c r="AC130" s="351"/>
      <c r="AD130" s="351"/>
      <c r="AE130" s="351"/>
      <c r="AF130" s="351"/>
      <c r="AG130" s="351"/>
      <c r="AH130" s="241"/>
      <c r="AI130" s="241"/>
      <c r="AJ130" s="241"/>
    </row>
    <row r="131" spans="1:36" x14ac:dyDescent="0.2">
      <c r="A131" s="351"/>
      <c r="B131" s="351"/>
      <c r="C131" s="241"/>
      <c r="D131" s="241"/>
      <c r="E131" s="351"/>
      <c r="F131" s="351"/>
      <c r="G131" s="351"/>
      <c r="H131" s="351"/>
      <c r="I131" s="351"/>
      <c r="J131" s="351"/>
      <c r="K131" s="351"/>
      <c r="L131" s="351"/>
      <c r="M131" s="351"/>
      <c r="N131" s="351"/>
      <c r="O131" s="351"/>
      <c r="P131" s="351"/>
      <c r="Q131" s="351"/>
      <c r="R131" s="351"/>
      <c r="S131" s="351"/>
      <c r="T131" s="351"/>
      <c r="U131" s="351"/>
      <c r="V131" s="351"/>
      <c r="W131" s="241"/>
      <c r="X131" s="241"/>
      <c r="Y131" s="241"/>
      <c r="Z131" s="351"/>
      <c r="AA131" s="241"/>
      <c r="AB131" s="351"/>
      <c r="AC131" s="351"/>
      <c r="AD131" s="351"/>
      <c r="AE131" s="351"/>
      <c r="AF131" s="351"/>
      <c r="AG131" s="351"/>
      <c r="AH131" s="241"/>
      <c r="AI131" s="241"/>
      <c r="AJ131" s="241"/>
    </row>
    <row r="132" spans="1:36" x14ac:dyDescent="0.2">
      <c r="A132" s="351"/>
      <c r="B132" s="351"/>
      <c r="C132" s="241"/>
      <c r="D132" s="241"/>
      <c r="E132" s="351"/>
      <c r="F132" s="351"/>
      <c r="G132" s="351"/>
      <c r="H132" s="351"/>
      <c r="I132" s="351"/>
      <c r="J132" s="351"/>
      <c r="K132" s="351"/>
      <c r="L132" s="351"/>
      <c r="M132" s="351"/>
      <c r="N132" s="351"/>
      <c r="O132" s="351"/>
      <c r="P132" s="351"/>
      <c r="Q132" s="351"/>
      <c r="R132" s="351"/>
      <c r="S132" s="351"/>
      <c r="T132" s="351"/>
      <c r="U132" s="351"/>
      <c r="V132" s="351"/>
      <c r="W132" s="241"/>
      <c r="X132" s="241"/>
      <c r="Y132" s="241"/>
      <c r="Z132" s="351"/>
      <c r="AA132" s="241"/>
      <c r="AB132" s="351"/>
      <c r="AC132" s="351"/>
      <c r="AD132" s="351"/>
      <c r="AE132" s="351"/>
      <c r="AF132" s="351"/>
      <c r="AG132" s="351"/>
      <c r="AH132" s="241"/>
      <c r="AI132" s="241"/>
      <c r="AJ132" s="241"/>
    </row>
    <row r="133" spans="1:36" x14ac:dyDescent="0.2">
      <c r="A133" s="351"/>
      <c r="B133" s="351"/>
      <c r="C133" s="241"/>
      <c r="D133" s="241"/>
      <c r="E133" s="351"/>
      <c r="F133" s="351"/>
      <c r="G133" s="351"/>
      <c r="H133" s="351"/>
      <c r="I133" s="351"/>
      <c r="J133" s="351"/>
      <c r="K133" s="351"/>
      <c r="L133" s="351"/>
      <c r="M133" s="351"/>
      <c r="N133" s="351"/>
      <c r="O133" s="351"/>
      <c r="P133" s="351"/>
      <c r="Q133" s="351"/>
      <c r="R133" s="351"/>
      <c r="S133" s="351"/>
      <c r="T133" s="351"/>
      <c r="U133" s="351"/>
      <c r="V133" s="351"/>
      <c r="W133" s="241"/>
      <c r="X133" s="241"/>
      <c r="Y133" s="241"/>
      <c r="Z133" s="351"/>
      <c r="AA133" s="241"/>
      <c r="AB133" s="351"/>
      <c r="AC133" s="351"/>
      <c r="AD133" s="351"/>
      <c r="AE133" s="351"/>
      <c r="AF133" s="351"/>
      <c r="AG133" s="351"/>
      <c r="AH133" s="241"/>
      <c r="AI133" s="241"/>
      <c r="AJ133" s="241"/>
    </row>
    <row r="134" spans="1:36" x14ac:dyDescent="0.2">
      <c r="A134" s="351"/>
      <c r="B134" s="351"/>
      <c r="C134" s="241"/>
      <c r="D134" s="241"/>
      <c r="E134" s="351"/>
      <c r="F134" s="351"/>
      <c r="G134" s="351"/>
      <c r="H134" s="351"/>
      <c r="I134" s="351"/>
      <c r="J134" s="351"/>
      <c r="K134" s="351"/>
      <c r="L134" s="351"/>
      <c r="M134" s="351"/>
      <c r="N134" s="351"/>
      <c r="O134" s="351"/>
      <c r="P134" s="351"/>
      <c r="Q134" s="351"/>
      <c r="R134" s="351"/>
      <c r="S134" s="351"/>
      <c r="T134" s="351"/>
      <c r="U134" s="351"/>
      <c r="V134" s="351"/>
      <c r="W134" s="241"/>
      <c r="X134" s="241"/>
      <c r="Y134" s="241"/>
      <c r="Z134" s="351"/>
      <c r="AA134" s="241"/>
      <c r="AB134" s="351"/>
      <c r="AC134" s="351"/>
      <c r="AD134" s="351"/>
      <c r="AE134" s="351"/>
      <c r="AF134" s="351"/>
      <c r="AG134" s="351"/>
      <c r="AH134" s="241"/>
      <c r="AI134" s="241"/>
      <c r="AJ134" s="241"/>
    </row>
    <row r="135" spans="1:36" x14ac:dyDescent="0.2">
      <c r="A135" s="351"/>
      <c r="B135" s="351"/>
      <c r="C135" s="241"/>
      <c r="D135" s="24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351"/>
      <c r="R135" s="351"/>
      <c r="S135" s="351"/>
      <c r="T135" s="351"/>
      <c r="U135" s="351"/>
      <c r="V135" s="351"/>
      <c r="W135" s="241"/>
      <c r="X135" s="241"/>
      <c r="Y135" s="241"/>
      <c r="Z135" s="351"/>
      <c r="AA135" s="241"/>
      <c r="AB135" s="351"/>
      <c r="AC135" s="351"/>
      <c r="AD135" s="351"/>
      <c r="AE135" s="351"/>
      <c r="AF135" s="351"/>
      <c r="AG135" s="351"/>
      <c r="AH135" s="241"/>
      <c r="AI135" s="241"/>
      <c r="AJ135" s="241"/>
    </row>
    <row r="136" spans="1:36" x14ac:dyDescent="0.2">
      <c r="A136" s="351"/>
      <c r="B136" s="351"/>
      <c r="C136" s="241"/>
      <c r="D136" s="24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1"/>
      <c r="R136" s="351"/>
      <c r="S136" s="351"/>
      <c r="T136" s="351"/>
      <c r="U136" s="351"/>
      <c r="V136" s="351"/>
      <c r="W136" s="241"/>
      <c r="X136" s="241"/>
      <c r="Y136" s="241"/>
      <c r="Z136" s="351"/>
      <c r="AA136" s="241"/>
      <c r="AB136" s="351"/>
      <c r="AC136" s="351"/>
      <c r="AD136" s="351"/>
      <c r="AE136" s="351"/>
      <c r="AF136" s="351"/>
      <c r="AG136" s="351"/>
      <c r="AH136" s="241"/>
      <c r="AI136" s="241"/>
      <c r="AJ136" s="241"/>
    </row>
    <row r="137" spans="1:36" x14ac:dyDescent="0.2">
      <c r="A137" s="351"/>
      <c r="B137" s="351"/>
      <c r="C137" s="241"/>
      <c r="D137" s="24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Q137" s="351"/>
      <c r="R137" s="351"/>
      <c r="S137" s="351"/>
      <c r="T137" s="351"/>
      <c r="U137" s="351"/>
      <c r="V137" s="351"/>
      <c r="W137" s="241"/>
      <c r="X137" s="241"/>
      <c r="Y137" s="241"/>
      <c r="Z137" s="351"/>
      <c r="AA137" s="241"/>
      <c r="AB137" s="351"/>
      <c r="AC137" s="351"/>
      <c r="AD137" s="351"/>
      <c r="AE137" s="351"/>
      <c r="AF137" s="351"/>
      <c r="AG137" s="351"/>
      <c r="AH137" s="241"/>
      <c r="AI137" s="241"/>
      <c r="AJ137" s="241"/>
    </row>
    <row r="138" spans="1:36" x14ac:dyDescent="0.2">
      <c r="A138" s="351"/>
      <c r="B138" s="351"/>
      <c r="C138" s="241"/>
      <c r="D138" s="24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1"/>
      <c r="U138" s="351"/>
      <c r="V138" s="351"/>
      <c r="W138" s="241"/>
      <c r="X138" s="241"/>
      <c r="Y138" s="241"/>
      <c r="Z138" s="351"/>
      <c r="AA138" s="241"/>
      <c r="AB138" s="351"/>
      <c r="AC138" s="351"/>
      <c r="AD138" s="351"/>
      <c r="AE138" s="351"/>
      <c r="AF138" s="351"/>
      <c r="AG138" s="351"/>
      <c r="AH138" s="241"/>
      <c r="AI138" s="241"/>
      <c r="AJ138" s="241"/>
    </row>
    <row r="139" spans="1:36" x14ac:dyDescent="0.2">
      <c r="A139" s="351"/>
      <c r="B139" s="351"/>
      <c r="C139" s="241"/>
      <c r="D139" s="241"/>
      <c r="E139" s="351"/>
      <c r="F139" s="351"/>
      <c r="G139" s="351"/>
      <c r="H139" s="351"/>
      <c r="I139" s="351"/>
      <c r="J139" s="351"/>
      <c r="K139" s="351"/>
      <c r="L139" s="351"/>
      <c r="M139" s="351"/>
      <c r="N139" s="351"/>
      <c r="O139" s="351"/>
      <c r="P139" s="351"/>
      <c r="Q139" s="351"/>
      <c r="R139" s="351"/>
      <c r="S139" s="351"/>
      <c r="T139" s="351"/>
      <c r="U139" s="351"/>
      <c r="V139" s="351"/>
      <c r="W139" s="241"/>
      <c r="X139" s="241"/>
      <c r="Y139" s="241"/>
      <c r="Z139" s="351"/>
      <c r="AA139" s="241"/>
      <c r="AB139" s="351"/>
      <c r="AC139" s="351"/>
      <c r="AD139" s="351"/>
      <c r="AE139" s="351"/>
      <c r="AF139" s="351"/>
      <c r="AG139" s="351"/>
      <c r="AH139" s="241"/>
      <c r="AI139" s="241"/>
      <c r="AJ139" s="241"/>
    </row>
    <row r="140" spans="1:36" x14ac:dyDescent="0.2">
      <c r="A140" s="351"/>
      <c r="B140" s="351"/>
      <c r="C140" s="241"/>
      <c r="D140" s="241"/>
      <c r="E140" s="351"/>
      <c r="F140" s="351"/>
      <c r="G140" s="351"/>
      <c r="H140" s="351"/>
      <c r="I140" s="351"/>
      <c r="J140" s="351"/>
      <c r="K140" s="351"/>
      <c r="L140" s="351"/>
      <c r="M140" s="351"/>
      <c r="N140" s="351"/>
      <c r="O140" s="351"/>
      <c r="P140" s="351"/>
      <c r="Q140" s="351"/>
      <c r="R140" s="351"/>
      <c r="S140" s="351"/>
      <c r="T140" s="351"/>
      <c r="U140" s="351"/>
      <c r="V140" s="351"/>
      <c r="W140" s="241"/>
      <c r="X140" s="241"/>
      <c r="Y140" s="241"/>
      <c r="Z140" s="351"/>
      <c r="AA140" s="241"/>
      <c r="AB140" s="351"/>
      <c r="AC140" s="351"/>
      <c r="AD140" s="351"/>
      <c r="AE140" s="351"/>
      <c r="AF140" s="351"/>
      <c r="AG140" s="351"/>
      <c r="AH140" s="241"/>
      <c r="AI140" s="241"/>
      <c r="AJ140" s="241"/>
    </row>
    <row r="141" spans="1:36" x14ac:dyDescent="0.2">
      <c r="A141" s="351"/>
      <c r="B141" s="351"/>
      <c r="C141" s="241"/>
      <c r="D141" s="241"/>
      <c r="E141" s="351"/>
      <c r="F141" s="351"/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  <c r="T141" s="351"/>
      <c r="U141" s="351"/>
      <c r="V141" s="351"/>
      <c r="W141" s="241"/>
      <c r="X141" s="241"/>
      <c r="Y141" s="241"/>
      <c r="Z141" s="351"/>
      <c r="AA141" s="241"/>
      <c r="AB141" s="351"/>
      <c r="AC141" s="351"/>
      <c r="AD141" s="351"/>
      <c r="AE141" s="351"/>
      <c r="AF141" s="351"/>
      <c r="AG141" s="351"/>
      <c r="AH141" s="241"/>
      <c r="AI141" s="241"/>
      <c r="AJ141" s="241"/>
    </row>
    <row r="142" spans="1:36" x14ac:dyDescent="0.2">
      <c r="A142" s="351"/>
      <c r="B142" s="351"/>
      <c r="C142" s="241"/>
      <c r="D142" s="241"/>
      <c r="E142" s="351"/>
      <c r="F142" s="351"/>
      <c r="G142" s="351"/>
      <c r="H142" s="351"/>
      <c r="I142" s="351"/>
      <c r="J142" s="351"/>
      <c r="K142" s="351"/>
      <c r="L142" s="351"/>
      <c r="M142" s="351"/>
      <c r="N142" s="351"/>
      <c r="O142" s="351"/>
      <c r="P142" s="351"/>
      <c r="Q142" s="351"/>
      <c r="R142" s="351"/>
      <c r="S142" s="351"/>
      <c r="T142" s="351"/>
      <c r="U142" s="351"/>
      <c r="V142" s="351"/>
      <c r="W142" s="241"/>
      <c r="X142" s="241"/>
      <c r="Y142" s="241"/>
      <c r="Z142" s="351"/>
      <c r="AA142" s="241"/>
      <c r="AB142" s="351"/>
      <c r="AC142" s="351"/>
      <c r="AD142" s="351"/>
      <c r="AE142" s="351"/>
      <c r="AF142" s="351"/>
      <c r="AG142" s="351"/>
      <c r="AH142" s="241"/>
      <c r="AI142" s="241"/>
      <c r="AJ142" s="241"/>
    </row>
    <row r="143" spans="1:36" x14ac:dyDescent="0.2">
      <c r="A143" s="351"/>
      <c r="B143" s="351"/>
      <c r="C143" s="241"/>
      <c r="D143" s="241"/>
      <c r="E143" s="351"/>
      <c r="F143" s="351"/>
      <c r="G143" s="351"/>
      <c r="H143" s="351"/>
      <c r="I143" s="351"/>
      <c r="J143" s="351"/>
      <c r="K143" s="351"/>
      <c r="L143" s="351"/>
      <c r="M143" s="351"/>
      <c r="N143" s="351"/>
      <c r="O143" s="351"/>
      <c r="P143" s="351"/>
      <c r="Q143" s="351"/>
      <c r="R143" s="351"/>
      <c r="S143" s="351"/>
      <c r="T143" s="351"/>
      <c r="U143" s="351"/>
      <c r="V143" s="351"/>
      <c r="W143" s="241"/>
      <c r="X143" s="241"/>
      <c r="Y143" s="241"/>
      <c r="Z143" s="351"/>
      <c r="AA143" s="241"/>
      <c r="AB143" s="351"/>
      <c r="AC143" s="351"/>
      <c r="AD143" s="351"/>
      <c r="AE143" s="351"/>
      <c r="AF143" s="351"/>
      <c r="AG143" s="351"/>
      <c r="AH143" s="241"/>
      <c r="AI143" s="241"/>
      <c r="AJ143" s="241"/>
    </row>
    <row r="144" spans="1:36" x14ac:dyDescent="0.2">
      <c r="A144" s="351"/>
      <c r="B144" s="351"/>
      <c r="C144" s="241"/>
      <c r="D144" s="241"/>
      <c r="E144" s="351"/>
      <c r="F144" s="351"/>
      <c r="G144" s="351"/>
      <c r="H144" s="351"/>
      <c r="I144" s="351"/>
      <c r="J144" s="351"/>
      <c r="K144" s="351"/>
      <c r="L144" s="351"/>
      <c r="M144" s="351"/>
      <c r="N144" s="351"/>
      <c r="O144" s="351"/>
      <c r="P144" s="351"/>
      <c r="Q144" s="351"/>
      <c r="R144" s="351"/>
      <c r="S144" s="351"/>
      <c r="T144" s="351"/>
      <c r="U144" s="351"/>
      <c r="V144" s="351"/>
      <c r="W144" s="241"/>
      <c r="X144" s="241"/>
      <c r="Y144" s="241"/>
      <c r="Z144" s="351"/>
      <c r="AA144" s="241"/>
      <c r="AB144" s="351"/>
      <c r="AC144" s="351"/>
      <c r="AD144" s="351"/>
      <c r="AE144" s="351"/>
      <c r="AF144" s="351"/>
      <c r="AG144" s="351"/>
      <c r="AH144" s="241"/>
      <c r="AI144" s="241"/>
      <c r="AJ144" s="241"/>
    </row>
    <row r="145" spans="1:36" x14ac:dyDescent="0.2">
      <c r="A145" s="351"/>
      <c r="B145" s="351"/>
      <c r="C145" s="241"/>
      <c r="D145" s="241"/>
      <c r="E145" s="351"/>
      <c r="F145" s="351"/>
      <c r="G145" s="351"/>
      <c r="H145" s="351"/>
      <c r="I145" s="351"/>
      <c r="J145" s="351"/>
      <c r="K145" s="351"/>
      <c r="L145" s="351"/>
      <c r="M145" s="351"/>
      <c r="N145" s="351"/>
      <c r="O145" s="351"/>
      <c r="P145" s="351"/>
      <c r="Q145" s="351"/>
      <c r="R145" s="351"/>
      <c r="S145" s="351"/>
      <c r="T145" s="351"/>
      <c r="U145" s="351"/>
      <c r="V145" s="351"/>
      <c r="W145" s="241"/>
      <c r="X145" s="241"/>
      <c r="Y145" s="241"/>
      <c r="Z145" s="351"/>
      <c r="AA145" s="241"/>
      <c r="AB145" s="351"/>
      <c r="AC145" s="351"/>
      <c r="AD145" s="351"/>
      <c r="AE145" s="351"/>
      <c r="AF145" s="351"/>
      <c r="AG145" s="351"/>
      <c r="AH145" s="241"/>
      <c r="AI145" s="241"/>
      <c r="AJ145" s="241"/>
    </row>
    <row r="146" spans="1:36" x14ac:dyDescent="0.2">
      <c r="A146" s="351"/>
      <c r="B146" s="351"/>
      <c r="C146" s="241"/>
      <c r="D146" s="241"/>
      <c r="E146" s="351"/>
      <c r="F146" s="351"/>
      <c r="G146" s="351"/>
      <c r="H146" s="351"/>
      <c r="I146" s="351"/>
      <c r="J146" s="351"/>
      <c r="K146" s="351"/>
      <c r="L146" s="351"/>
      <c r="M146" s="351"/>
      <c r="N146" s="351"/>
      <c r="O146" s="351"/>
      <c r="P146" s="351"/>
      <c r="Q146" s="351"/>
      <c r="R146" s="351"/>
      <c r="S146" s="351"/>
      <c r="T146" s="351"/>
      <c r="U146" s="351"/>
      <c r="V146" s="351"/>
      <c r="W146" s="241"/>
      <c r="X146" s="241"/>
      <c r="Y146" s="241"/>
      <c r="Z146" s="351"/>
      <c r="AA146" s="241"/>
      <c r="AB146" s="351"/>
      <c r="AC146" s="351"/>
      <c r="AD146" s="351"/>
      <c r="AE146" s="351"/>
      <c r="AF146" s="351"/>
      <c r="AG146" s="351"/>
      <c r="AH146" s="241"/>
      <c r="AI146" s="241"/>
      <c r="AJ146" s="241"/>
    </row>
    <row r="147" spans="1:36" x14ac:dyDescent="0.2">
      <c r="A147" s="351"/>
      <c r="B147" s="351"/>
      <c r="C147" s="241"/>
      <c r="D147" s="241"/>
      <c r="E147" s="351"/>
      <c r="F147" s="351"/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  <c r="S147" s="351"/>
      <c r="T147" s="351"/>
      <c r="U147" s="351"/>
      <c r="V147" s="351"/>
      <c r="W147" s="241"/>
      <c r="X147" s="241"/>
      <c r="Y147" s="241"/>
      <c r="Z147" s="351"/>
      <c r="AA147" s="241"/>
      <c r="AB147" s="351"/>
      <c r="AC147" s="351"/>
      <c r="AD147" s="351"/>
      <c r="AE147" s="351"/>
      <c r="AF147" s="351"/>
      <c r="AG147" s="351"/>
      <c r="AH147" s="241"/>
      <c r="AI147" s="241"/>
      <c r="AJ147" s="241"/>
    </row>
    <row r="148" spans="1:36" x14ac:dyDescent="0.2">
      <c r="A148" s="351"/>
      <c r="B148" s="351"/>
      <c r="C148" s="241"/>
      <c r="D148" s="24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1"/>
      <c r="Q148" s="351"/>
      <c r="R148" s="351"/>
      <c r="S148" s="351"/>
      <c r="T148" s="351"/>
      <c r="U148" s="351"/>
      <c r="V148" s="351"/>
      <c r="W148" s="241"/>
      <c r="X148" s="241"/>
      <c r="Y148" s="241"/>
      <c r="Z148" s="351"/>
      <c r="AA148" s="241"/>
      <c r="AB148" s="351"/>
      <c r="AC148" s="351"/>
      <c r="AD148" s="351"/>
      <c r="AE148" s="351"/>
      <c r="AF148" s="351"/>
      <c r="AG148" s="351"/>
      <c r="AH148" s="241"/>
      <c r="AI148" s="241"/>
      <c r="AJ148" s="241"/>
    </row>
    <row r="149" spans="1:36" x14ac:dyDescent="0.2">
      <c r="A149" s="351"/>
      <c r="B149" s="351"/>
      <c r="C149" s="241"/>
      <c r="D149" s="241"/>
      <c r="E149" s="351"/>
      <c r="F149" s="351"/>
      <c r="G149" s="351"/>
      <c r="H149" s="351"/>
      <c r="I149" s="351"/>
      <c r="J149" s="351"/>
      <c r="K149" s="351"/>
      <c r="L149" s="351"/>
      <c r="M149" s="351"/>
      <c r="N149" s="351"/>
      <c r="O149" s="351"/>
      <c r="P149" s="351"/>
      <c r="Q149" s="351"/>
      <c r="R149" s="351"/>
      <c r="S149" s="351"/>
      <c r="T149" s="351"/>
      <c r="U149" s="351"/>
      <c r="V149" s="351"/>
      <c r="W149" s="241"/>
      <c r="X149" s="241"/>
      <c r="Y149" s="241"/>
      <c r="Z149" s="351"/>
      <c r="AA149" s="241"/>
      <c r="AB149" s="351"/>
      <c r="AC149" s="351"/>
      <c r="AD149" s="351"/>
      <c r="AE149" s="351"/>
      <c r="AF149" s="351"/>
      <c r="AG149" s="351"/>
      <c r="AH149" s="241"/>
      <c r="AI149" s="241"/>
      <c r="AJ149" s="241"/>
    </row>
    <row r="150" spans="1:36" x14ac:dyDescent="0.2">
      <c r="A150" s="351"/>
      <c r="B150" s="351"/>
      <c r="C150" s="241"/>
      <c r="D150" s="241"/>
      <c r="E150" s="351"/>
      <c r="F150" s="351"/>
      <c r="G150" s="351"/>
      <c r="H150" s="351"/>
      <c r="I150" s="351"/>
      <c r="J150" s="351"/>
      <c r="K150" s="351"/>
      <c r="L150" s="351"/>
      <c r="M150" s="351"/>
      <c r="N150" s="351"/>
      <c r="O150" s="351"/>
      <c r="P150" s="351"/>
      <c r="Q150" s="351"/>
      <c r="R150" s="351"/>
      <c r="S150" s="351"/>
      <c r="T150" s="351"/>
      <c r="U150" s="351"/>
      <c r="V150" s="351"/>
      <c r="W150" s="241"/>
      <c r="X150" s="241"/>
      <c r="Y150" s="241"/>
      <c r="Z150" s="351"/>
      <c r="AA150" s="241"/>
      <c r="AB150" s="351"/>
      <c r="AC150" s="351"/>
      <c r="AD150" s="351"/>
      <c r="AE150" s="351"/>
      <c r="AF150" s="351"/>
      <c r="AG150" s="351"/>
      <c r="AH150" s="241"/>
      <c r="AI150" s="241"/>
      <c r="AJ150" s="241"/>
    </row>
    <row r="151" spans="1:36" x14ac:dyDescent="0.2">
      <c r="A151" s="351"/>
      <c r="B151" s="351"/>
      <c r="C151" s="241"/>
      <c r="D151" s="241"/>
      <c r="E151" s="351"/>
      <c r="F151" s="351"/>
      <c r="G151" s="351"/>
      <c r="H151" s="351"/>
      <c r="I151" s="351"/>
      <c r="J151" s="351"/>
      <c r="K151" s="351"/>
      <c r="L151" s="351"/>
      <c r="M151" s="351"/>
      <c r="N151" s="351"/>
      <c r="O151" s="351"/>
      <c r="P151" s="351"/>
      <c r="Q151" s="351"/>
      <c r="R151" s="351"/>
      <c r="S151" s="351"/>
      <c r="T151" s="351"/>
      <c r="U151" s="351"/>
      <c r="V151" s="351"/>
      <c r="W151" s="241"/>
      <c r="X151" s="241"/>
      <c r="Y151" s="241"/>
      <c r="Z151" s="351"/>
      <c r="AA151" s="241"/>
      <c r="AB151" s="351"/>
      <c r="AC151" s="351"/>
      <c r="AD151" s="351"/>
      <c r="AE151" s="351"/>
      <c r="AF151" s="351"/>
      <c r="AG151" s="351"/>
      <c r="AH151" s="241"/>
      <c r="AI151" s="241"/>
      <c r="AJ151" s="241"/>
    </row>
    <row r="152" spans="1:36" x14ac:dyDescent="0.2">
      <c r="A152" s="351"/>
      <c r="B152" s="351"/>
      <c r="C152" s="241"/>
      <c r="D152" s="241"/>
      <c r="E152" s="351"/>
      <c r="F152" s="351"/>
      <c r="G152" s="351"/>
      <c r="H152" s="351"/>
      <c r="I152" s="351"/>
      <c r="J152" s="351"/>
      <c r="K152" s="351"/>
      <c r="L152" s="351"/>
      <c r="M152" s="351"/>
      <c r="N152" s="351"/>
      <c r="O152" s="351"/>
      <c r="P152" s="351"/>
      <c r="Q152" s="351"/>
      <c r="R152" s="351"/>
      <c r="S152" s="351"/>
      <c r="T152" s="351"/>
      <c r="U152" s="351"/>
      <c r="V152" s="351"/>
      <c r="W152" s="241"/>
      <c r="X152" s="241"/>
      <c r="Y152" s="241"/>
      <c r="Z152" s="351"/>
      <c r="AA152" s="241"/>
      <c r="AB152" s="351"/>
      <c r="AC152" s="351"/>
      <c r="AD152" s="351"/>
      <c r="AE152" s="351"/>
      <c r="AF152" s="351"/>
      <c r="AG152" s="351"/>
      <c r="AH152" s="241"/>
      <c r="AI152" s="241"/>
      <c r="AJ152" s="241"/>
    </row>
    <row r="153" spans="1:36" x14ac:dyDescent="0.2">
      <c r="A153" s="351"/>
      <c r="B153" s="351"/>
      <c r="C153" s="241"/>
      <c r="D153" s="241"/>
      <c r="E153" s="351"/>
      <c r="F153" s="351"/>
      <c r="G153" s="351"/>
      <c r="H153" s="351"/>
      <c r="I153" s="351"/>
      <c r="J153" s="351"/>
      <c r="K153" s="351"/>
      <c r="L153" s="351"/>
      <c r="M153" s="351"/>
      <c r="N153" s="351"/>
      <c r="O153" s="351"/>
      <c r="P153" s="351"/>
      <c r="Q153" s="351"/>
      <c r="R153" s="351"/>
      <c r="S153" s="351"/>
      <c r="T153" s="351"/>
      <c r="U153" s="351"/>
      <c r="V153" s="351"/>
      <c r="W153" s="241"/>
      <c r="X153" s="241"/>
      <c r="Y153" s="241"/>
      <c r="Z153" s="351"/>
      <c r="AA153" s="241"/>
      <c r="AB153" s="351"/>
      <c r="AC153" s="351"/>
      <c r="AD153" s="351"/>
      <c r="AE153" s="351"/>
      <c r="AF153" s="351"/>
      <c r="AG153" s="351"/>
      <c r="AH153" s="241"/>
      <c r="AI153" s="241"/>
      <c r="AJ153" s="241"/>
    </row>
    <row r="154" spans="1:36" x14ac:dyDescent="0.2">
      <c r="A154" s="351"/>
      <c r="B154" s="351"/>
      <c r="C154" s="241"/>
      <c r="D154" s="241"/>
      <c r="E154" s="351"/>
      <c r="F154" s="351"/>
      <c r="G154" s="351"/>
      <c r="H154" s="351"/>
      <c r="I154" s="351"/>
      <c r="J154" s="351"/>
      <c r="K154" s="351"/>
      <c r="L154" s="351"/>
      <c r="M154" s="351"/>
      <c r="N154" s="351"/>
      <c r="O154" s="351"/>
      <c r="P154" s="351"/>
      <c r="Q154" s="351"/>
      <c r="R154" s="351"/>
      <c r="S154" s="351"/>
      <c r="T154" s="351"/>
      <c r="U154" s="351"/>
      <c r="V154" s="351"/>
      <c r="W154" s="241"/>
      <c r="X154" s="241"/>
      <c r="Y154" s="241"/>
      <c r="Z154" s="351"/>
      <c r="AA154" s="241"/>
      <c r="AB154" s="351"/>
      <c r="AC154" s="351"/>
      <c r="AD154" s="351"/>
      <c r="AE154" s="351"/>
      <c r="AF154" s="351"/>
      <c r="AG154" s="351"/>
      <c r="AH154" s="241"/>
      <c r="AI154" s="241"/>
      <c r="AJ154" s="241"/>
    </row>
    <row r="155" spans="1:36" x14ac:dyDescent="0.2">
      <c r="A155" s="351"/>
      <c r="B155" s="351"/>
      <c r="C155" s="241"/>
      <c r="D155" s="241"/>
      <c r="E155" s="351"/>
      <c r="F155" s="351"/>
      <c r="G155" s="351"/>
      <c r="H155" s="351"/>
      <c r="I155" s="351"/>
      <c r="J155" s="351"/>
      <c r="K155" s="351"/>
      <c r="L155" s="351"/>
      <c r="M155" s="351"/>
      <c r="N155" s="351"/>
      <c r="O155" s="351"/>
      <c r="P155" s="351"/>
      <c r="Q155" s="351"/>
      <c r="R155" s="351"/>
      <c r="S155" s="351"/>
      <c r="T155" s="351"/>
      <c r="U155" s="351"/>
      <c r="V155" s="351"/>
      <c r="W155" s="241"/>
      <c r="X155" s="241"/>
      <c r="Y155" s="241"/>
      <c r="Z155" s="351"/>
      <c r="AA155" s="241"/>
      <c r="AB155" s="351"/>
      <c r="AC155" s="351"/>
      <c r="AD155" s="351"/>
      <c r="AE155" s="351"/>
      <c r="AF155" s="351"/>
      <c r="AG155" s="351"/>
      <c r="AH155" s="241"/>
      <c r="AI155" s="241"/>
      <c r="AJ155" s="241"/>
    </row>
    <row r="156" spans="1:36" x14ac:dyDescent="0.2">
      <c r="A156" s="351"/>
      <c r="B156" s="351"/>
      <c r="C156" s="241"/>
      <c r="D156" s="241"/>
      <c r="E156" s="351"/>
      <c r="F156" s="351"/>
      <c r="G156" s="351"/>
      <c r="H156" s="351"/>
      <c r="I156" s="351"/>
      <c r="J156" s="351"/>
      <c r="K156" s="351"/>
      <c r="L156" s="351"/>
      <c r="M156" s="351"/>
      <c r="N156" s="351"/>
      <c r="O156" s="351"/>
      <c r="P156" s="351"/>
      <c r="Q156" s="351"/>
      <c r="R156" s="351"/>
      <c r="S156" s="351"/>
      <c r="T156" s="351"/>
      <c r="U156" s="351"/>
      <c r="V156" s="351"/>
      <c r="W156" s="241"/>
      <c r="X156" s="241"/>
      <c r="Y156" s="241"/>
      <c r="Z156" s="351"/>
      <c r="AA156" s="241"/>
      <c r="AB156" s="351"/>
      <c r="AC156" s="351"/>
      <c r="AD156" s="351"/>
      <c r="AE156" s="351"/>
      <c r="AF156" s="351"/>
      <c r="AG156" s="351"/>
      <c r="AH156" s="241"/>
      <c r="AI156" s="241"/>
      <c r="AJ156" s="241"/>
    </row>
    <row r="157" spans="1:36" x14ac:dyDescent="0.2">
      <c r="A157" s="351"/>
      <c r="B157" s="351"/>
      <c r="C157" s="241"/>
      <c r="D157" s="241"/>
      <c r="E157" s="351"/>
      <c r="F157" s="351"/>
      <c r="G157" s="351"/>
      <c r="H157" s="351"/>
      <c r="I157" s="351"/>
      <c r="J157" s="351"/>
      <c r="K157" s="351"/>
      <c r="L157" s="351"/>
      <c r="M157" s="351"/>
      <c r="N157" s="351"/>
      <c r="O157" s="351"/>
      <c r="P157" s="351"/>
      <c r="Q157" s="351"/>
      <c r="R157" s="351"/>
      <c r="S157" s="351"/>
      <c r="T157" s="351"/>
      <c r="U157" s="351"/>
      <c r="V157" s="351"/>
      <c r="W157" s="241"/>
      <c r="X157" s="241"/>
      <c r="Y157" s="241"/>
      <c r="Z157" s="351"/>
      <c r="AA157" s="241"/>
      <c r="AB157" s="351"/>
      <c r="AC157" s="351"/>
      <c r="AD157" s="351"/>
      <c r="AE157" s="351"/>
      <c r="AF157" s="351"/>
      <c r="AG157" s="351"/>
      <c r="AH157" s="241"/>
      <c r="AI157" s="241"/>
      <c r="AJ157" s="241"/>
    </row>
    <row r="158" spans="1:36" x14ac:dyDescent="0.2">
      <c r="A158" s="351"/>
      <c r="B158" s="351"/>
      <c r="C158" s="241"/>
      <c r="D158" s="241"/>
      <c r="E158" s="351"/>
      <c r="F158" s="351"/>
      <c r="G158" s="351"/>
      <c r="H158" s="351"/>
      <c r="I158" s="351"/>
      <c r="J158" s="351"/>
      <c r="K158" s="351"/>
      <c r="L158" s="351"/>
      <c r="M158" s="351"/>
      <c r="N158" s="351"/>
      <c r="O158" s="351"/>
      <c r="P158" s="351"/>
      <c r="Q158" s="351"/>
      <c r="R158" s="351"/>
      <c r="S158" s="351"/>
      <c r="T158" s="351"/>
      <c r="U158" s="351"/>
      <c r="V158" s="351"/>
      <c r="W158" s="241"/>
      <c r="X158" s="241"/>
      <c r="Y158" s="241"/>
      <c r="Z158" s="351"/>
      <c r="AA158" s="241"/>
      <c r="AB158" s="351"/>
      <c r="AC158" s="351"/>
      <c r="AD158" s="351"/>
      <c r="AE158" s="351"/>
      <c r="AF158" s="351"/>
      <c r="AG158" s="351"/>
      <c r="AH158" s="241"/>
      <c r="AI158" s="241"/>
      <c r="AJ158" s="241"/>
    </row>
    <row r="159" spans="1:36" x14ac:dyDescent="0.2">
      <c r="A159" s="351"/>
      <c r="B159" s="351"/>
      <c r="C159" s="241"/>
      <c r="D159" s="241"/>
      <c r="E159" s="351"/>
      <c r="F159" s="351"/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1"/>
      <c r="V159" s="351"/>
      <c r="W159" s="241"/>
      <c r="X159" s="241"/>
      <c r="Y159" s="241"/>
      <c r="Z159" s="351"/>
      <c r="AA159" s="241"/>
      <c r="AB159" s="351"/>
      <c r="AC159" s="351"/>
      <c r="AD159" s="351"/>
      <c r="AE159" s="351"/>
      <c r="AF159" s="351"/>
      <c r="AG159" s="351"/>
      <c r="AH159" s="241"/>
      <c r="AI159" s="241"/>
      <c r="AJ159" s="241"/>
    </row>
    <row r="160" spans="1:36" x14ac:dyDescent="0.2">
      <c r="A160" s="351"/>
      <c r="B160" s="351"/>
      <c r="C160" s="241"/>
      <c r="D160" s="241"/>
      <c r="E160" s="351"/>
      <c r="F160" s="351"/>
      <c r="G160" s="351"/>
      <c r="H160" s="351"/>
      <c r="I160" s="351"/>
      <c r="J160" s="351"/>
      <c r="K160" s="351"/>
      <c r="L160" s="351"/>
      <c r="M160" s="351"/>
      <c r="N160" s="351"/>
      <c r="O160" s="351"/>
      <c r="P160" s="351"/>
      <c r="Q160" s="351"/>
      <c r="R160" s="351"/>
      <c r="S160" s="351"/>
      <c r="T160" s="351"/>
      <c r="U160" s="351"/>
      <c r="V160" s="351"/>
      <c r="W160" s="241"/>
      <c r="X160" s="241"/>
      <c r="Y160" s="241"/>
      <c r="Z160" s="351"/>
      <c r="AA160" s="241"/>
      <c r="AB160" s="351"/>
      <c r="AC160" s="351"/>
      <c r="AD160" s="351"/>
      <c r="AE160" s="351"/>
      <c r="AF160" s="351"/>
      <c r="AG160" s="351"/>
      <c r="AH160" s="241"/>
      <c r="AI160" s="241"/>
      <c r="AJ160" s="241"/>
    </row>
    <row r="161" spans="1:36" x14ac:dyDescent="0.2">
      <c r="A161" s="351"/>
      <c r="B161" s="351"/>
      <c r="C161" s="241"/>
      <c r="D161" s="241"/>
      <c r="E161" s="351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1"/>
      <c r="Q161" s="351"/>
      <c r="R161" s="351"/>
      <c r="S161" s="351"/>
      <c r="T161" s="351"/>
      <c r="U161" s="351"/>
      <c r="V161" s="351"/>
      <c r="W161" s="241"/>
      <c r="X161" s="241"/>
      <c r="Y161" s="241"/>
      <c r="Z161" s="351"/>
      <c r="AA161" s="241"/>
      <c r="AB161" s="351"/>
      <c r="AC161" s="351"/>
      <c r="AD161" s="351"/>
      <c r="AE161" s="351"/>
      <c r="AF161" s="351"/>
      <c r="AG161" s="351"/>
      <c r="AH161" s="241"/>
      <c r="AI161" s="241"/>
      <c r="AJ161" s="241"/>
    </row>
    <row r="162" spans="1:36" x14ac:dyDescent="0.2">
      <c r="A162" s="351"/>
      <c r="B162" s="351"/>
      <c r="C162" s="241"/>
      <c r="D162" s="241"/>
      <c r="E162" s="351"/>
      <c r="F162" s="351"/>
      <c r="G162" s="351"/>
      <c r="H162" s="351"/>
      <c r="I162" s="351"/>
      <c r="J162" s="351"/>
      <c r="K162" s="351"/>
      <c r="L162" s="351"/>
      <c r="M162" s="351"/>
      <c r="N162" s="351"/>
      <c r="O162" s="351"/>
      <c r="P162" s="351"/>
      <c r="Q162" s="351"/>
      <c r="R162" s="351"/>
      <c r="S162" s="351"/>
      <c r="T162" s="351"/>
      <c r="U162" s="351"/>
      <c r="V162" s="351"/>
      <c r="W162" s="241"/>
      <c r="X162" s="241"/>
      <c r="Y162" s="241"/>
      <c r="Z162" s="351"/>
      <c r="AA162" s="241"/>
      <c r="AB162" s="351"/>
      <c r="AC162" s="351"/>
      <c r="AD162" s="351"/>
      <c r="AE162" s="351"/>
      <c r="AF162" s="351"/>
      <c r="AG162" s="351"/>
      <c r="AH162" s="241"/>
      <c r="AI162" s="241"/>
      <c r="AJ162" s="241"/>
    </row>
    <row r="163" spans="1:36" x14ac:dyDescent="0.2">
      <c r="A163" s="351"/>
      <c r="B163" s="351"/>
      <c r="C163" s="241"/>
      <c r="D163" s="241"/>
      <c r="E163" s="351"/>
      <c r="F163" s="351"/>
      <c r="G163" s="351"/>
      <c r="H163" s="351"/>
      <c r="I163" s="351"/>
      <c r="J163" s="351"/>
      <c r="K163" s="351"/>
      <c r="L163" s="351"/>
      <c r="M163" s="351"/>
      <c r="N163" s="351"/>
      <c r="O163" s="351"/>
      <c r="P163" s="351"/>
      <c r="Q163" s="351"/>
      <c r="R163" s="351"/>
      <c r="S163" s="351"/>
      <c r="T163" s="351"/>
      <c r="U163" s="351"/>
      <c r="V163" s="351"/>
      <c r="W163" s="241"/>
      <c r="X163" s="241"/>
      <c r="Y163" s="241"/>
      <c r="Z163" s="351"/>
      <c r="AA163" s="241"/>
      <c r="AB163" s="351"/>
      <c r="AC163" s="351"/>
      <c r="AD163" s="351"/>
      <c r="AE163" s="351"/>
      <c r="AF163" s="351"/>
      <c r="AG163" s="351"/>
      <c r="AH163" s="241"/>
      <c r="AI163" s="241"/>
      <c r="AJ163" s="241"/>
    </row>
    <row r="164" spans="1:36" x14ac:dyDescent="0.2">
      <c r="A164" s="351"/>
      <c r="B164" s="351"/>
      <c r="C164" s="241"/>
      <c r="D164" s="241"/>
      <c r="E164" s="351"/>
      <c r="F164" s="351"/>
      <c r="G164" s="351"/>
      <c r="H164" s="351"/>
      <c r="I164" s="351"/>
      <c r="J164" s="351"/>
      <c r="K164" s="351"/>
      <c r="L164" s="351"/>
      <c r="M164" s="351"/>
      <c r="N164" s="351"/>
      <c r="O164" s="351"/>
      <c r="P164" s="351"/>
      <c r="Q164" s="351"/>
      <c r="R164" s="351"/>
      <c r="S164" s="351"/>
      <c r="T164" s="351"/>
      <c r="U164" s="351"/>
      <c r="V164" s="351"/>
      <c r="W164" s="241"/>
      <c r="X164" s="241"/>
      <c r="Y164" s="241"/>
      <c r="Z164" s="351"/>
      <c r="AA164" s="241"/>
      <c r="AB164" s="351"/>
      <c r="AC164" s="351"/>
      <c r="AD164" s="351"/>
      <c r="AE164" s="351"/>
      <c r="AF164" s="351"/>
      <c r="AG164" s="351"/>
      <c r="AH164" s="241"/>
      <c r="AI164" s="241"/>
      <c r="AJ164" s="241"/>
    </row>
    <row r="165" spans="1:36" x14ac:dyDescent="0.2">
      <c r="A165" s="351"/>
      <c r="B165" s="351"/>
      <c r="C165" s="241"/>
      <c r="D165" s="241"/>
      <c r="E165" s="351"/>
      <c r="F165" s="351"/>
      <c r="G165" s="351"/>
      <c r="H165" s="351"/>
      <c r="I165" s="351"/>
      <c r="J165" s="351"/>
      <c r="K165" s="351"/>
      <c r="L165" s="351"/>
      <c r="M165" s="351"/>
      <c r="N165" s="351"/>
      <c r="O165" s="351"/>
      <c r="P165" s="351"/>
      <c r="Q165" s="351"/>
      <c r="R165" s="351"/>
      <c r="S165" s="351"/>
      <c r="T165" s="351"/>
      <c r="U165" s="351"/>
      <c r="V165" s="351"/>
      <c r="W165" s="241"/>
      <c r="X165" s="241"/>
      <c r="Y165" s="241"/>
      <c r="Z165" s="351"/>
      <c r="AA165" s="241"/>
      <c r="AB165" s="351"/>
      <c r="AC165" s="351"/>
      <c r="AD165" s="351"/>
      <c r="AE165" s="351"/>
      <c r="AF165" s="351"/>
      <c r="AG165" s="351"/>
      <c r="AH165" s="241"/>
      <c r="AI165" s="241"/>
      <c r="AJ165" s="241"/>
    </row>
    <row r="166" spans="1:36" x14ac:dyDescent="0.2">
      <c r="A166" s="351"/>
      <c r="B166" s="351"/>
      <c r="C166" s="241"/>
      <c r="D166" s="241"/>
      <c r="E166" s="351"/>
      <c r="F166" s="351"/>
      <c r="G166" s="351"/>
      <c r="H166" s="351"/>
      <c r="I166" s="351"/>
      <c r="J166" s="351"/>
      <c r="K166" s="351"/>
      <c r="L166" s="351"/>
      <c r="M166" s="351"/>
      <c r="N166" s="351"/>
      <c r="O166" s="351"/>
      <c r="P166" s="351"/>
      <c r="Q166" s="351"/>
      <c r="R166" s="351"/>
      <c r="S166" s="351"/>
      <c r="T166" s="351"/>
      <c r="U166" s="351"/>
      <c r="V166" s="351"/>
      <c r="W166" s="241"/>
      <c r="X166" s="241"/>
      <c r="Y166" s="241"/>
      <c r="Z166" s="351"/>
      <c r="AA166" s="241"/>
      <c r="AB166" s="351"/>
      <c r="AC166" s="351"/>
      <c r="AD166" s="351"/>
      <c r="AE166" s="351"/>
      <c r="AF166" s="351"/>
      <c r="AG166" s="351"/>
      <c r="AH166" s="241"/>
      <c r="AI166" s="241"/>
      <c r="AJ166" s="241"/>
    </row>
    <row r="167" spans="1:36" x14ac:dyDescent="0.2">
      <c r="A167" s="351"/>
      <c r="B167" s="351"/>
      <c r="C167" s="241"/>
      <c r="D167" s="241"/>
      <c r="E167" s="351"/>
      <c r="F167" s="351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  <c r="T167" s="351"/>
      <c r="U167" s="351"/>
      <c r="V167" s="351"/>
      <c r="W167" s="241"/>
      <c r="X167" s="241"/>
      <c r="Y167" s="241"/>
      <c r="Z167" s="351"/>
      <c r="AA167" s="241"/>
      <c r="AB167" s="351"/>
      <c r="AC167" s="351"/>
      <c r="AD167" s="351"/>
      <c r="AE167" s="351"/>
      <c r="AF167" s="351"/>
      <c r="AG167" s="351"/>
      <c r="AH167" s="241"/>
      <c r="AI167" s="241"/>
      <c r="AJ167" s="241"/>
    </row>
    <row r="168" spans="1:36" x14ac:dyDescent="0.2">
      <c r="A168" s="351"/>
      <c r="B168" s="351"/>
      <c r="C168" s="241"/>
      <c r="D168" s="241"/>
      <c r="E168" s="351"/>
      <c r="F168" s="351"/>
      <c r="G168" s="351"/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  <c r="T168" s="351"/>
      <c r="U168" s="351"/>
      <c r="V168" s="351"/>
      <c r="W168" s="241"/>
      <c r="X168" s="241"/>
      <c r="Y168" s="241"/>
      <c r="Z168" s="351"/>
      <c r="AA168" s="241"/>
      <c r="AB168" s="351"/>
      <c r="AC168" s="351"/>
      <c r="AD168" s="351"/>
      <c r="AE168" s="351"/>
      <c r="AF168" s="351"/>
      <c r="AG168" s="351"/>
      <c r="AH168" s="241"/>
      <c r="AI168" s="241"/>
      <c r="AJ168" s="241"/>
    </row>
    <row r="169" spans="1:36" x14ac:dyDescent="0.2">
      <c r="A169" s="351"/>
      <c r="B169" s="351"/>
      <c r="C169" s="241"/>
      <c r="D169" s="241"/>
      <c r="E169" s="351"/>
      <c r="F169" s="351"/>
      <c r="G169" s="351"/>
      <c r="H169" s="351"/>
      <c r="I169" s="351"/>
      <c r="J169" s="351"/>
      <c r="K169" s="351"/>
      <c r="L169" s="351"/>
      <c r="M169" s="351"/>
      <c r="N169" s="351"/>
      <c r="O169" s="351"/>
      <c r="P169" s="351"/>
      <c r="Q169" s="351"/>
      <c r="R169" s="351"/>
      <c r="S169" s="351"/>
      <c r="T169" s="351"/>
      <c r="U169" s="351"/>
      <c r="V169" s="351"/>
      <c r="W169" s="241"/>
      <c r="X169" s="241"/>
      <c r="Y169" s="241"/>
      <c r="Z169" s="351"/>
      <c r="AA169" s="241"/>
      <c r="AB169" s="351"/>
      <c r="AC169" s="351"/>
      <c r="AD169" s="351"/>
      <c r="AE169" s="351"/>
      <c r="AF169" s="351"/>
      <c r="AG169" s="351"/>
      <c r="AH169" s="241"/>
      <c r="AI169" s="241"/>
      <c r="AJ169" s="241"/>
    </row>
    <row r="170" spans="1:36" x14ac:dyDescent="0.2">
      <c r="A170" s="351"/>
      <c r="B170" s="351"/>
      <c r="C170" s="241"/>
      <c r="D170" s="241"/>
      <c r="E170" s="351"/>
      <c r="F170" s="351"/>
      <c r="G170" s="351"/>
      <c r="H170" s="351"/>
      <c r="I170" s="351"/>
      <c r="J170" s="351"/>
      <c r="K170" s="351"/>
      <c r="L170" s="351"/>
      <c r="M170" s="351"/>
      <c r="N170" s="351"/>
      <c r="O170" s="351"/>
      <c r="P170" s="351"/>
      <c r="Q170" s="351"/>
      <c r="R170" s="351"/>
      <c r="S170" s="351"/>
      <c r="T170" s="351"/>
      <c r="U170" s="351"/>
      <c r="V170" s="351"/>
      <c r="W170" s="241"/>
      <c r="X170" s="241"/>
      <c r="Y170" s="241"/>
      <c r="Z170" s="351"/>
      <c r="AA170" s="241"/>
      <c r="AB170" s="351"/>
      <c r="AC170" s="351"/>
      <c r="AD170" s="351"/>
      <c r="AE170" s="351"/>
      <c r="AF170" s="351"/>
      <c r="AG170" s="351"/>
      <c r="AH170" s="241"/>
      <c r="AI170" s="241"/>
      <c r="AJ170" s="241"/>
    </row>
    <row r="171" spans="1:36" x14ac:dyDescent="0.2">
      <c r="A171" s="351"/>
      <c r="B171" s="351"/>
      <c r="C171" s="241"/>
      <c r="D171" s="241"/>
      <c r="E171" s="351"/>
      <c r="F171" s="351"/>
      <c r="G171" s="351"/>
      <c r="H171" s="351"/>
      <c r="I171" s="351"/>
      <c r="J171" s="351"/>
      <c r="K171" s="351"/>
      <c r="L171" s="351"/>
      <c r="M171" s="351"/>
      <c r="N171" s="351"/>
      <c r="O171" s="351"/>
      <c r="P171" s="351"/>
      <c r="Q171" s="351"/>
      <c r="R171" s="351"/>
      <c r="S171" s="351"/>
      <c r="T171" s="351"/>
      <c r="U171" s="351"/>
      <c r="V171" s="351"/>
      <c r="W171" s="241"/>
      <c r="X171" s="241"/>
      <c r="Y171" s="241"/>
      <c r="Z171" s="351"/>
      <c r="AA171" s="241"/>
      <c r="AB171" s="351"/>
      <c r="AC171" s="351"/>
      <c r="AD171" s="351"/>
      <c r="AE171" s="351"/>
      <c r="AF171" s="351"/>
      <c r="AG171" s="351"/>
      <c r="AH171" s="241"/>
      <c r="AI171" s="241"/>
      <c r="AJ171" s="241"/>
    </row>
    <row r="172" spans="1:36" x14ac:dyDescent="0.2">
      <c r="A172" s="351"/>
      <c r="B172" s="351"/>
      <c r="C172" s="241"/>
      <c r="D172" s="241"/>
      <c r="E172" s="351"/>
      <c r="F172" s="351"/>
      <c r="G172" s="351"/>
      <c r="H172" s="351"/>
      <c r="I172" s="351"/>
      <c r="J172" s="351"/>
      <c r="K172" s="351"/>
      <c r="L172" s="351"/>
      <c r="M172" s="351"/>
      <c r="N172" s="351"/>
      <c r="O172" s="351"/>
      <c r="P172" s="351"/>
      <c r="Q172" s="351"/>
      <c r="R172" s="351"/>
      <c r="S172" s="351"/>
      <c r="T172" s="351"/>
      <c r="U172" s="351"/>
      <c r="V172" s="351"/>
      <c r="W172" s="241"/>
      <c r="X172" s="241"/>
      <c r="Y172" s="241"/>
      <c r="Z172" s="351"/>
      <c r="AA172" s="241"/>
      <c r="AB172" s="351"/>
      <c r="AC172" s="351"/>
      <c r="AD172" s="351"/>
      <c r="AE172" s="351"/>
      <c r="AF172" s="351"/>
      <c r="AG172" s="351"/>
      <c r="AH172" s="241"/>
      <c r="AI172" s="241"/>
      <c r="AJ172" s="241"/>
    </row>
    <row r="173" spans="1:36" x14ac:dyDescent="0.2">
      <c r="A173" s="351"/>
      <c r="B173" s="351"/>
      <c r="C173" s="241"/>
      <c r="D173" s="241"/>
      <c r="E173" s="351"/>
      <c r="F173" s="351"/>
      <c r="G173" s="351"/>
      <c r="H173" s="351"/>
      <c r="I173" s="351"/>
      <c r="J173" s="351"/>
      <c r="K173" s="351"/>
      <c r="L173" s="351"/>
      <c r="M173" s="351"/>
      <c r="N173" s="351"/>
      <c r="O173" s="351"/>
      <c r="P173" s="351"/>
      <c r="Q173" s="351"/>
      <c r="R173" s="351"/>
      <c r="S173" s="351"/>
      <c r="T173" s="351"/>
      <c r="U173" s="351"/>
      <c r="V173" s="351"/>
      <c r="W173" s="241"/>
      <c r="X173" s="241"/>
      <c r="Y173" s="241"/>
      <c r="Z173" s="351"/>
      <c r="AA173" s="241"/>
      <c r="AB173" s="351"/>
      <c r="AC173" s="351"/>
      <c r="AD173" s="351"/>
      <c r="AE173" s="351"/>
      <c r="AF173" s="351"/>
      <c r="AG173" s="351"/>
      <c r="AH173" s="241"/>
      <c r="AI173" s="241"/>
      <c r="AJ173" s="241"/>
    </row>
    <row r="174" spans="1:36" x14ac:dyDescent="0.2">
      <c r="A174" s="351"/>
      <c r="B174" s="351"/>
      <c r="C174" s="241"/>
      <c r="D174" s="241"/>
      <c r="E174" s="351"/>
      <c r="F174" s="351"/>
      <c r="G174" s="351"/>
      <c r="H174" s="351"/>
      <c r="I174" s="351"/>
      <c r="J174" s="351"/>
      <c r="K174" s="351"/>
      <c r="L174" s="351"/>
      <c r="M174" s="351"/>
      <c r="N174" s="351"/>
      <c r="O174" s="351"/>
      <c r="P174" s="351"/>
      <c r="Q174" s="351"/>
      <c r="R174" s="351"/>
      <c r="S174" s="351"/>
      <c r="T174" s="351"/>
      <c r="U174" s="351"/>
      <c r="V174" s="351"/>
      <c r="W174" s="241"/>
      <c r="X174" s="241"/>
      <c r="Y174" s="241"/>
      <c r="Z174" s="351"/>
      <c r="AA174" s="241"/>
      <c r="AB174" s="351"/>
      <c r="AC174" s="351"/>
      <c r="AD174" s="351"/>
      <c r="AE174" s="351"/>
      <c r="AF174" s="351"/>
      <c r="AG174" s="351"/>
      <c r="AH174" s="241"/>
      <c r="AI174" s="241"/>
      <c r="AJ174" s="241"/>
    </row>
    <row r="175" spans="1:36" x14ac:dyDescent="0.2">
      <c r="A175" s="351"/>
      <c r="B175" s="351"/>
      <c r="C175" s="241"/>
      <c r="D175" s="241"/>
      <c r="E175" s="351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  <c r="P175" s="351"/>
      <c r="Q175" s="351"/>
      <c r="R175" s="351"/>
      <c r="S175" s="351"/>
      <c r="T175" s="351"/>
      <c r="U175" s="351"/>
      <c r="V175" s="351"/>
      <c r="W175" s="241"/>
      <c r="X175" s="241"/>
      <c r="Y175" s="241"/>
      <c r="Z175" s="351"/>
      <c r="AA175" s="241"/>
      <c r="AB175" s="351"/>
      <c r="AC175" s="351"/>
      <c r="AD175" s="351"/>
      <c r="AE175" s="351"/>
      <c r="AF175" s="351"/>
      <c r="AG175" s="351"/>
      <c r="AH175" s="241"/>
      <c r="AI175" s="241"/>
      <c r="AJ175" s="241"/>
    </row>
    <row r="176" spans="1:36" x14ac:dyDescent="0.2">
      <c r="A176" s="351"/>
      <c r="B176" s="351"/>
      <c r="C176" s="241"/>
      <c r="D176" s="241"/>
      <c r="E176" s="351"/>
      <c r="F176" s="351"/>
      <c r="G176" s="351"/>
      <c r="H176" s="351"/>
      <c r="I176" s="351"/>
      <c r="J176" s="351"/>
      <c r="K176" s="351"/>
      <c r="L176" s="351"/>
      <c r="M176" s="351"/>
      <c r="N176" s="351"/>
      <c r="O176" s="351"/>
      <c r="P176" s="351"/>
      <c r="Q176" s="351"/>
      <c r="R176" s="351"/>
      <c r="S176" s="351"/>
      <c r="T176" s="351"/>
      <c r="U176" s="351"/>
      <c r="V176" s="351"/>
      <c r="W176" s="241"/>
      <c r="X176" s="241"/>
      <c r="Y176" s="241"/>
      <c r="Z176" s="351"/>
      <c r="AA176" s="241"/>
      <c r="AB176" s="351"/>
      <c r="AC176" s="351"/>
      <c r="AD176" s="351"/>
      <c r="AE176" s="351"/>
      <c r="AF176" s="351"/>
      <c r="AG176" s="351"/>
      <c r="AH176" s="241"/>
      <c r="AI176" s="241"/>
      <c r="AJ176" s="241"/>
    </row>
    <row r="177" spans="1:36" x14ac:dyDescent="0.2">
      <c r="A177" s="351"/>
      <c r="B177" s="351"/>
      <c r="C177" s="241"/>
      <c r="D177" s="241"/>
      <c r="E177" s="351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  <c r="P177" s="351"/>
      <c r="Q177" s="351"/>
      <c r="R177" s="351"/>
      <c r="S177" s="351"/>
      <c r="T177" s="351"/>
      <c r="U177" s="351"/>
      <c r="V177" s="351"/>
      <c r="W177" s="241"/>
      <c r="X177" s="241"/>
      <c r="Y177" s="241"/>
      <c r="Z177" s="351"/>
      <c r="AA177" s="241"/>
      <c r="AB177" s="351"/>
      <c r="AC177" s="351"/>
      <c r="AD177" s="351"/>
      <c r="AE177" s="351"/>
      <c r="AF177" s="351"/>
      <c r="AG177" s="351"/>
      <c r="AH177" s="241"/>
      <c r="AI177" s="241"/>
      <c r="AJ177" s="241"/>
    </row>
    <row r="178" spans="1:36" x14ac:dyDescent="0.2">
      <c r="A178" s="351"/>
      <c r="B178" s="351"/>
      <c r="C178" s="241"/>
      <c r="D178" s="241"/>
      <c r="E178" s="351"/>
      <c r="F178" s="351"/>
      <c r="G178" s="351"/>
      <c r="H178" s="351"/>
      <c r="I178" s="351"/>
      <c r="J178" s="351"/>
      <c r="K178" s="351"/>
      <c r="L178" s="351"/>
      <c r="M178" s="351"/>
      <c r="N178" s="351"/>
      <c r="O178" s="351"/>
      <c r="P178" s="351"/>
      <c r="Q178" s="351"/>
      <c r="R178" s="351"/>
      <c r="S178" s="351"/>
      <c r="T178" s="351"/>
      <c r="U178" s="351"/>
      <c r="V178" s="351"/>
      <c r="W178" s="241"/>
      <c r="X178" s="241"/>
      <c r="Y178" s="241"/>
      <c r="Z178" s="351"/>
      <c r="AA178" s="241"/>
      <c r="AB178" s="351"/>
      <c r="AC178" s="351"/>
      <c r="AD178" s="351"/>
      <c r="AE178" s="351"/>
      <c r="AF178" s="351"/>
      <c r="AG178" s="351"/>
      <c r="AH178" s="241"/>
      <c r="AI178" s="241"/>
      <c r="AJ178" s="241"/>
    </row>
    <row r="179" spans="1:36" x14ac:dyDescent="0.2">
      <c r="A179" s="351"/>
      <c r="B179" s="351"/>
      <c r="C179" s="241"/>
      <c r="D179" s="241"/>
      <c r="E179" s="351"/>
      <c r="F179" s="351"/>
      <c r="G179" s="351"/>
      <c r="H179" s="351"/>
      <c r="I179" s="351"/>
      <c r="J179" s="351"/>
      <c r="K179" s="351"/>
      <c r="L179" s="351"/>
      <c r="M179" s="351"/>
      <c r="N179" s="351"/>
      <c r="O179" s="351"/>
      <c r="P179" s="351"/>
      <c r="Q179" s="351"/>
      <c r="R179" s="351"/>
      <c r="S179" s="351"/>
      <c r="T179" s="351"/>
      <c r="U179" s="351"/>
      <c r="V179" s="351"/>
      <c r="W179" s="241"/>
      <c r="X179" s="241"/>
      <c r="Y179" s="241"/>
      <c r="Z179" s="351"/>
      <c r="AA179" s="241"/>
      <c r="AB179" s="351"/>
      <c r="AC179" s="351"/>
      <c r="AD179" s="351"/>
      <c r="AE179" s="351"/>
      <c r="AF179" s="351"/>
      <c r="AG179" s="351"/>
      <c r="AH179" s="241"/>
      <c r="AI179" s="241"/>
      <c r="AJ179" s="241"/>
    </row>
    <row r="180" spans="1:36" x14ac:dyDescent="0.2">
      <c r="A180" s="351"/>
      <c r="B180" s="351"/>
      <c r="C180" s="241"/>
      <c r="D180" s="241"/>
      <c r="E180" s="351"/>
      <c r="F180" s="351"/>
      <c r="G180" s="351"/>
      <c r="H180" s="351"/>
      <c r="I180" s="351"/>
      <c r="J180" s="351"/>
      <c r="K180" s="351"/>
      <c r="L180" s="351"/>
      <c r="M180" s="351"/>
      <c r="N180" s="351"/>
      <c r="O180" s="351"/>
      <c r="P180" s="351"/>
      <c r="Q180" s="351"/>
      <c r="R180" s="351"/>
      <c r="S180" s="351"/>
      <c r="T180" s="351"/>
      <c r="U180" s="351"/>
      <c r="V180" s="351"/>
      <c r="W180" s="241"/>
      <c r="X180" s="241"/>
      <c r="Y180" s="241"/>
      <c r="Z180" s="351"/>
      <c r="AA180" s="241"/>
      <c r="AB180" s="351"/>
      <c r="AC180" s="351"/>
      <c r="AD180" s="351"/>
      <c r="AE180" s="351"/>
      <c r="AF180" s="351"/>
      <c r="AG180" s="351"/>
      <c r="AH180" s="241"/>
      <c r="AI180" s="241"/>
      <c r="AJ180" s="241"/>
    </row>
    <row r="181" spans="1:36" x14ac:dyDescent="0.2">
      <c r="A181" s="351"/>
      <c r="B181" s="351"/>
      <c r="C181" s="241"/>
      <c r="D181" s="241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  <c r="S181" s="351"/>
      <c r="T181" s="351"/>
      <c r="U181" s="351"/>
      <c r="V181" s="351"/>
      <c r="W181" s="241"/>
      <c r="X181" s="241"/>
      <c r="Y181" s="241"/>
      <c r="Z181" s="351"/>
      <c r="AA181" s="241"/>
      <c r="AB181" s="351"/>
      <c r="AC181" s="351"/>
      <c r="AD181" s="351"/>
      <c r="AE181" s="351"/>
      <c r="AF181" s="351"/>
      <c r="AG181" s="351"/>
      <c r="AH181" s="241"/>
      <c r="AI181" s="241"/>
      <c r="AJ181" s="241"/>
    </row>
    <row r="182" spans="1:36" x14ac:dyDescent="0.2">
      <c r="A182" s="351"/>
      <c r="B182" s="351"/>
      <c r="C182" s="241"/>
      <c r="D182" s="241"/>
      <c r="E182" s="351"/>
      <c r="F182" s="351"/>
      <c r="G182" s="351"/>
      <c r="H182" s="351"/>
      <c r="I182" s="351"/>
      <c r="J182" s="351"/>
      <c r="K182" s="351"/>
      <c r="L182" s="351"/>
      <c r="M182" s="351"/>
      <c r="N182" s="351"/>
      <c r="O182" s="351"/>
      <c r="P182" s="351"/>
      <c r="Q182" s="351"/>
      <c r="R182" s="351"/>
      <c r="S182" s="351"/>
      <c r="T182" s="351"/>
      <c r="U182" s="351"/>
      <c r="V182" s="351"/>
      <c r="W182" s="241"/>
      <c r="X182" s="241"/>
      <c r="Y182" s="241"/>
      <c r="Z182" s="351"/>
      <c r="AA182" s="241"/>
      <c r="AB182" s="351"/>
      <c r="AC182" s="351"/>
      <c r="AD182" s="351"/>
      <c r="AE182" s="351"/>
      <c r="AF182" s="351"/>
      <c r="AG182" s="351"/>
      <c r="AH182" s="241"/>
      <c r="AI182" s="241"/>
      <c r="AJ182" s="241"/>
    </row>
    <row r="183" spans="1:36" x14ac:dyDescent="0.2">
      <c r="A183" s="351"/>
      <c r="B183" s="351"/>
      <c r="C183" s="241"/>
      <c r="D183" s="241"/>
      <c r="E183" s="351"/>
      <c r="F183" s="351"/>
      <c r="G183" s="351"/>
      <c r="H183" s="351"/>
      <c r="I183" s="351"/>
      <c r="J183" s="351"/>
      <c r="K183" s="351"/>
      <c r="L183" s="351"/>
      <c r="M183" s="351"/>
      <c r="N183" s="351"/>
      <c r="O183" s="351"/>
      <c r="P183" s="351"/>
      <c r="Q183" s="351"/>
      <c r="R183" s="351"/>
      <c r="S183" s="351"/>
      <c r="T183" s="351"/>
      <c r="U183" s="351"/>
      <c r="V183" s="351"/>
      <c r="W183" s="241"/>
      <c r="X183" s="241"/>
      <c r="Y183" s="241"/>
      <c r="Z183" s="351"/>
      <c r="AA183" s="241"/>
      <c r="AB183" s="351"/>
      <c r="AC183" s="351"/>
      <c r="AD183" s="351"/>
      <c r="AE183" s="351"/>
      <c r="AF183" s="351"/>
      <c r="AG183" s="351"/>
      <c r="AH183" s="241"/>
      <c r="AI183" s="241"/>
      <c r="AJ183" s="241"/>
    </row>
    <row r="184" spans="1:36" x14ac:dyDescent="0.2">
      <c r="A184" s="351"/>
      <c r="B184" s="351"/>
      <c r="C184" s="241"/>
      <c r="D184" s="241"/>
      <c r="E184" s="351"/>
      <c r="F184" s="351"/>
      <c r="G184" s="351"/>
      <c r="H184" s="351"/>
      <c r="I184" s="351"/>
      <c r="J184" s="351"/>
      <c r="K184" s="351"/>
      <c r="L184" s="351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241"/>
      <c r="X184" s="241"/>
      <c r="Y184" s="241"/>
      <c r="Z184" s="351"/>
      <c r="AA184" s="241"/>
      <c r="AB184" s="351"/>
      <c r="AC184" s="351"/>
      <c r="AD184" s="351"/>
      <c r="AE184" s="351"/>
      <c r="AF184" s="351"/>
      <c r="AG184" s="351"/>
      <c r="AH184" s="241"/>
      <c r="AI184" s="241"/>
      <c r="AJ184" s="241"/>
    </row>
    <row r="185" spans="1:36" x14ac:dyDescent="0.2">
      <c r="A185" s="351"/>
      <c r="B185" s="351"/>
      <c r="C185" s="241"/>
      <c r="D185" s="241"/>
      <c r="E185" s="351"/>
      <c r="F185" s="351"/>
      <c r="G185" s="351"/>
      <c r="H185" s="351"/>
      <c r="I185" s="351"/>
      <c r="J185" s="351"/>
      <c r="K185" s="351"/>
      <c r="L185" s="351"/>
      <c r="M185" s="351"/>
      <c r="N185" s="351"/>
      <c r="O185" s="351"/>
      <c r="P185" s="351"/>
      <c r="Q185" s="351"/>
      <c r="R185" s="351"/>
      <c r="S185" s="351"/>
      <c r="T185" s="351"/>
      <c r="U185" s="351"/>
      <c r="V185" s="351"/>
      <c r="W185" s="241"/>
      <c r="X185" s="241"/>
      <c r="Y185" s="241"/>
      <c r="Z185" s="351"/>
      <c r="AA185" s="241"/>
      <c r="AB185" s="351"/>
      <c r="AC185" s="351"/>
      <c r="AD185" s="351"/>
      <c r="AE185" s="351"/>
      <c r="AF185" s="351"/>
      <c r="AG185" s="351"/>
      <c r="AH185" s="241"/>
      <c r="AI185" s="241"/>
      <c r="AJ185" s="241"/>
    </row>
    <row r="186" spans="1:36" x14ac:dyDescent="0.2">
      <c r="A186" s="351"/>
      <c r="B186" s="351"/>
      <c r="C186" s="241"/>
      <c r="D186" s="241"/>
      <c r="E186" s="351"/>
      <c r="F186" s="351"/>
      <c r="G186" s="351"/>
      <c r="H186" s="351"/>
      <c r="I186" s="351"/>
      <c r="J186" s="351"/>
      <c r="K186" s="351"/>
      <c r="L186" s="351"/>
      <c r="M186" s="351"/>
      <c r="N186" s="351"/>
      <c r="O186" s="351"/>
      <c r="P186" s="351"/>
      <c r="Q186" s="351"/>
      <c r="R186" s="351"/>
      <c r="S186" s="351"/>
      <c r="T186" s="351"/>
      <c r="U186" s="351"/>
      <c r="V186" s="351"/>
      <c r="W186" s="241"/>
      <c r="X186" s="241"/>
      <c r="Y186" s="241"/>
      <c r="Z186" s="351"/>
      <c r="AA186" s="241"/>
      <c r="AB186" s="351"/>
      <c r="AC186" s="351"/>
      <c r="AD186" s="351"/>
      <c r="AE186" s="351"/>
      <c r="AF186" s="351"/>
      <c r="AG186" s="351"/>
      <c r="AH186" s="241"/>
      <c r="AI186" s="241"/>
      <c r="AJ186" s="241"/>
    </row>
    <row r="187" spans="1:36" x14ac:dyDescent="0.2">
      <c r="A187" s="351"/>
      <c r="B187" s="351"/>
      <c r="C187" s="241"/>
      <c r="D187" s="241"/>
      <c r="E187" s="351"/>
      <c r="F187" s="351"/>
      <c r="G187" s="351"/>
      <c r="H187" s="351"/>
      <c r="I187" s="351"/>
      <c r="J187" s="351"/>
      <c r="K187" s="351"/>
      <c r="L187" s="351"/>
      <c r="M187" s="351"/>
      <c r="N187" s="351"/>
      <c r="O187" s="351"/>
      <c r="P187" s="351"/>
      <c r="Q187" s="351"/>
      <c r="R187" s="351"/>
      <c r="S187" s="351"/>
      <c r="T187" s="351"/>
      <c r="U187" s="351"/>
      <c r="V187" s="351"/>
      <c r="W187" s="241"/>
      <c r="X187" s="241"/>
      <c r="Y187" s="241"/>
      <c r="Z187" s="351"/>
      <c r="AA187" s="241"/>
      <c r="AB187" s="351"/>
      <c r="AC187" s="351"/>
      <c r="AD187" s="351"/>
      <c r="AE187" s="351"/>
      <c r="AF187" s="351"/>
      <c r="AG187" s="351"/>
      <c r="AH187" s="241"/>
      <c r="AI187" s="241"/>
      <c r="AJ187" s="241"/>
    </row>
    <row r="188" spans="1:36" x14ac:dyDescent="0.2">
      <c r="A188" s="351"/>
      <c r="B188" s="351"/>
      <c r="C188" s="241"/>
      <c r="D188" s="241"/>
      <c r="E188" s="351"/>
      <c r="F188" s="351"/>
      <c r="G188" s="351"/>
      <c r="H188" s="351"/>
      <c r="I188" s="351"/>
      <c r="J188" s="351"/>
      <c r="K188" s="351"/>
      <c r="L188" s="351"/>
      <c r="M188" s="351"/>
      <c r="N188" s="351"/>
      <c r="O188" s="351"/>
      <c r="P188" s="351"/>
      <c r="Q188" s="351"/>
      <c r="R188" s="351"/>
      <c r="S188" s="351"/>
      <c r="T188" s="351"/>
      <c r="U188" s="351"/>
      <c r="V188" s="351"/>
      <c r="W188" s="241"/>
      <c r="X188" s="241"/>
      <c r="Y188" s="241"/>
      <c r="Z188" s="351"/>
      <c r="AA188" s="241"/>
      <c r="AB188" s="351"/>
      <c r="AC188" s="351"/>
      <c r="AD188" s="351"/>
      <c r="AE188" s="351"/>
      <c r="AF188" s="351"/>
      <c r="AG188" s="351"/>
      <c r="AH188" s="241"/>
      <c r="AI188" s="241"/>
      <c r="AJ188" s="241"/>
    </row>
    <row r="189" spans="1:36" x14ac:dyDescent="0.2">
      <c r="A189" s="351"/>
      <c r="B189" s="351"/>
      <c r="C189" s="241"/>
      <c r="D189" s="241"/>
      <c r="E189" s="351"/>
      <c r="F189" s="351"/>
      <c r="G189" s="351"/>
      <c r="H189" s="351"/>
      <c r="I189" s="351"/>
      <c r="J189" s="351"/>
      <c r="K189" s="351"/>
      <c r="L189" s="351"/>
      <c r="M189" s="351"/>
      <c r="N189" s="351"/>
      <c r="O189" s="351"/>
      <c r="P189" s="351"/>
      <c r="Q189" s="351"/>
      <c r="R189" s="351"/>
      <c r="S189" s="351"/>
      <c r="T189" s="351"/>
      <c r="U189" s="351"/>
      <c r="V189" s="351"/>
      <c r="W189" s="241"/>
      <c r="X189" s="241"/>
      <c r="Y189" s="241"/>
      <c r="Z189" s="351"/>
      <c r="AA189" s="241"/>
      <c r="AB189" s="351"/>
      <c r="AC189" s="351"/>
      <c r="AD189" s="351"/>
      <c r="AE189" s="351"/>
      <c r="AF189" s="351"/>
      <c r="AG189" s="351"/>
      <c r="AH189" s="241"/>
      <c r="AI189" s="241"/>
      <c r="AJ189" s="241"/>
    </row>
    <row r="190" spans="1:36" x14ac:dyDescent="0.2">
      <c r="A190" s="351"/>
      <c r="B190" s="351"/>
      <c r="C190" s="241"/>
      <c r="D190" s="241"/>
      <c r="E190" s="351"/>
      <c r="F190" s="351"/>
      <c r="G190" s="351"/>
      <c r="H190" s="351"/>
      <c r="I190" s="351"/>
      <c r="J190" s="351"/>
      <c r="K190" s="351"/>
      <c r="L190" s="351"/>
      <c r="M190" s="351"/>
      <c r="N190" s="351"/>
      <c r="O190" s="351"/>
      <c r="P190" s="351"/>
      <c r="Q190" s="351"/>
      <c r="R190" s="351"/>
      <c r="S190" s="351"/>
      <c r="T190" s="351"/>
      <c r="U190" s="351"/>
      <c r="V190" s="351"/>
      <c r="W190" s="241"/>
      <c r="X190" s="241"/>
      <c r="Y190" s="241"/>
      <c r="Z190" s="351"/>
      <c r="AA190" s="241"/>
      <c r="AB190" s="351"/>
      <c r="AC190" s="351"/>
      <c r="AD190" s="351"/>
      <c r="AE190" s="351"/>
      <c r="AF190" s="351"/>
      <c r="AG190" s="351"/>
      <c r="AH190" s="241"/>
      <c r="AI190" s="241"/>
      <c r="AJ190" s="241"/>
    </row>
    <row r="191" spans="1:36" x14ac:dyDescent="0.2">
      <c r="A191" s="351"/>
      <c r="B191" s="351"/>
      <c r="C191" s="241"/>
      <c r="D191" s="241"/>
      <c r="E191" s="351"/>
      <c r="F191" s="351"/>
      <c r="G191" s="351"/>
      <c r="H191" s="351"/>
      <c r="I191" s="351"/>
      <c r="J191" s="351"/>
      <c r="K191" s="351"/>
      <c r="L191" s="351"/>
      <c r="M191" s="351"/>
      <c r="N191" s="351"/>
      <c r="O191" s="351"/>
      <c r="P191" s="351"/>
      <c r="Q191" s="351"/>
      <c r="R191" s="351"/>
      <c r="S191" s="351"/>
      <c r="T191" s="351"/>
      <c r="U191" s="351"/>
      <c r="V191" s="351"/>
      <c r="W191" s="241"/>
      <c r="X191" s="241"/>
      <c r="Y191" s="241"/>
      <c r="Z191" s="351"/>
      <c r="AA191" s="241"/>
      <c r="AB191" s="351"/>
      <c r="AC191" s="351"/>
      <c r="AD191" s="351"/>
      <c r="AE191" s="351"/>
      <c r="AF191" s="351"/>
      <c r="AG191" s="351"/>
      <c r="AH191" s="241"/>
      <c r="AI191" s="241"/>
      <c r="AJ191" s="241"/>
    </row>
    <row r="192" spans="1:36" x14ac:dyDescent="0.2">
      <c r="A192" s="351"/>
      <c r="B192" s="351"/>
      <c r="C192" s="241"/>
      <c r="D192" s="241"/>
      <c r="E192" s="351"/>
      <c r="F192" s="351"/>
      <c r="G192" s="351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1"/>
      <c r="T192" s="351"/>
      <c r="U192" s="351"/>
      <c r="V192" s="351"/>
      <c r="W192" s="241"/>
      <c r="X192" s="241"/>
      <c r="Y192" s="241"/>
      <c r="Z192" s="351"/>
      <c r="AA192" s="241"/>
      <c r="AB192" s="351"/>
      <c r="AC192" s="351"/>
      <c r="AD192" s="351"/>
      <c r="AE192" s="351"/>
      <c r="AF192" s="351"/>
      <c r="AG192" s="351"/>
      <c r="AH192" s="241"/>
      <c r="AI192" s="241"/>
      <c r="AJ192" s="241"/>
    </row>
    <row r="193" spans="1:36" x14ac:dyDescent="0.2">
      <c r="A193" s="351"/>
      <c r="B193" s="351"/>
      <c r="C193" s="241"/>
      <c r="D193" s="241"/>
      <c r="E193" s="351"/>
      <c r="F193" s="351"/>
      <c r="G193" s="351"/>
      <c r="H193" s="351"/>
      <c r="I193" s="351"/>
      <c r="J193" s="351"/>
      <c r="K193" s="351"/>
      <c r="L193" s="351"/>
      <c r="M193" s="351"/>
      <c r="N193" s="351"/>
      <c r="O193" s="351"/>
      <c r="P193" s="351"/>
      <c r="Q193" s="351"/>
      <c r="R193" s="351"/>
      <c r="S193" s="351"/>
      <c r="T193" s="351"/>
      <c r="U193" s="351"/>
      <c r="V193" s="351"/>
      <c r="W193" s="241"/>
      <c r="X193" s="241"/>
      <c r="Y193" s="241"/>
      <c r="Z193" s="351"/>
      <c r="AA193" s="241"/>
      <c r="AB193" s="351"/>
      <c r="AC193" s="351"/>
      <c r="AD193" s="351"/>
      <c r="AE193" s="351"/>
      <c r="AF193" s="351"/>
      <c r="AG193" s="351"/>
      <c r="AH193" s="241"/>
      <c r="AI193" s="241"/>
      <c r="AJ193" s="241"/>
    </row>
    <row r="194" spans="1:36" x14ac:dyDescent="0.2">
      <c r="A194" s="351"/>
      <c r="B194" s="351"/>
      <c r="C194" s="241"/>
      <c r="D194" s="241"/>
      <c r="E194" s="351"/>
      <c r="F194" s="351"/>
      <c r="G194" s="351"/>
      <c r="H194" s="351"/>
      <c r="I194" s="351"/>
      <c r="J194" s="351"/>
      <c r="K194" s="351"/>
      <c r="L194" s="351"/>
      <c r="M194" s="351"/>
      <c r="N194" s="351"/>
      <c r="O194" s="351"/>
      <c r="P194" s="351"/>
      <c r="Q194" s="351"/>
      <c r="R194" s="351"/>
      <c r="S194" s="351"/>
      <c r="T194" s="351"/>
      <c r="U194" s="351"/>
      <c r="V194" s="351"/>
      <c r="W194" s="241"/>
      <c r="X194" s="241"/>
      <c r="Y194" s="241"/>
      <c r="Z194" s="351"/>
      <c r="AA194" s="241"/>
      <c r="AB194" s="351"/>
      <c r="AC194" s="351"/>
      <c r="AD194" s="351"/>
      <c r="AE194" s="351"/>
      <c r="AF194" s="351"/>
      <c r="AG194" s="351"/>
      <c r="AH194" s="241"/>
      <c r="AI194" s="241"/>
      <c r="AJ194" s="241"/>
    </row>
    <row r="195" spans="1:36" x14ac:dyDescent="0.2">
      <c r="A195" s="351"/>
      <c r="B195" s="351"/>
      <c r="C195" s="241"/>
      <c r="D195" s="241"/>
      <c r="E195" s="351"/>
      <c r="F195" s="351"/>
      <c r="G195" s="351"/>
      <c r="H195" s="351"/>
      <c r="I195" s="351"/>
      <c r="J195" s="351"/>
      <c r="K195" s="351"/>
      <c r="L195" s="351"/>
      <c r="M195" s="351"/>
      <c r="N195" s="351"/>
      <c r="O195" s="351"/>
      <c r="P195" s="351"/>
      <c r="Q195" s="351"/>
      <c r="R195" s="351"/>
      <c r="S195" s="351"/>
      <c r="T195" s="351"/>
      <c r="U195" s="351"/>
      <c r="V195" s="351"/>
      <c r="W195" s="241"/>
      <c r="X195" s="241"/>
      <c r="Y195" s="241"/>
      <c r="Z195" s="351"/>
      <c r="AA195" s="241"/>
      <c r="AB195" s="351"/>
      <c r="AC195" s="351"/>
      <c r="AD195" s="351"/>
      <c r="AE195" s="351"/>
      <c r="AF195" s="351"/>
      <c r="AG195" s="351"/>
      <c r="AH195" s="241"/>
      <c r="AI195" s="241"/>
      <c r="AJ195" s="241"/>
    </row>
    <row r="196" spans="1:36" x14ac:dyDescent="0.2">
      <c r="A196" s="351"/>
      <c r="B196" s="351"/>
      <c r="C196" s="241"/>
      <c r="D196" s="241"/>
      <c r="E196" s="351"/>
      <c r="F196" s="351"/>
      <c r="G196" s="351"/>
      <c r="H196" s="351"/>
      <c r="I196" s="351"/>
      <c r="J196" s="351"/>
      <c r="K196" s="351"/>
      <c r="L196" s="351"/>
      <c r="M196" s="351"/>
      <c r="N196" s="351"/>
      <c r="O196" s="351"/>
      <c r="P196" s="351"/>
      <c r="Q196" s="351"/>
      <c r="R196" s="351"/>
      <c r="S196" s="351"/>
      <c r="T196" s="351"/>
      <c r="U196" s="351"/>
      <c r="V196" s="351"/>
      <c r="W196" s="241"/>
      <c r="X196" s="241"/>
      <c r="Y196" s="241"/>
      <c r="Z196" s="351"/>
      <c r="AA196" s="241"/>
      <c r="AB196" s="351"/>
      <c r="AC196" s="351"/>
      <c r="AD196" s="351"/>
      <c r="AE196" s="351"/>
      <c r="AF196" s="351"/>
      <c r="AG196" s="351"/>
      <c r="AH196" s="241"/>
      <c r="AI196" s="241"/>
      <c r="AJ196" s="241"/>
    </row>
    <row r="197" spans="1:36" x14ac:dyDescent="0.2">
      <c r="A197" s="351"/>
      <c r="B197" s="351"/>
      <c r="C197" s="241"/>
      <c r="D197" s="241"/>
      <c r="E197" s="351"/>
      <c r="F197" s="351"/>
      <c r="G197" s="351"/>
      <c r="H197" s="351"/>
      <c r="I197" s="351"/>
      <c r="J197" s="351"/>
      <c r="K197" s="351"/>
      <c r="L197" s="351"/>
      <c r="M197" s="351"/>
      <c r="N197" s="351"/>
      <c r="O197" s="351"/>
      <c r="P197" s="351"/>
      <c r="Q197" s="351"/>
      <c r="R197" s="351"/>
      <c r="S197" s="351"/>
      <c r="T197" s="351"/>
      <c r="U197" s="351"/>
      <c r="V197" s="351"/>
      <c r="W197" s="241"/>
      <c r="X197" s="241"/>
      <c r="Y197" s="241"/>
      <c r="Z197" s="351"/>
      <c r="AA197" s="241"/>
      <c r="AB197" s="351"/>
      <c r="AC197" s="351"/>
      <c r="AD197" s="351"/>
      <c r="AE197" s="351"/>
      <c r="AF197" s="351"/>
      <c r="AG197" s="351"/>
      <c r="AH197" s="241"/>
      <c r="AI197" s="241"/>
      <c r="AJ197" s="241"/>
    </row>
    <row r="198" spans="1:36" x14ac:dyDescent="0.2">
      <c r="A198" s="351"/>
      <c r="B198" s="351"/>
      <c r="C198" s="241"/>
      <c r="D198" s="241"/>
      <c r="E198" s="351"/>
      <c r="F198" s="351"/>
      <c r="G198" s="351"/>
      <c r="H198" s="351"/>
      <c r="I198" s="351"/>
      <c r="J198" s="351"/>
      <c r="K198" s="351"/>
      <c r="L198" s="351"/>
      <c r="M198" s="351"/>
      <c r="N198" s="351"/>
      <c r="O198" s="351"/>
      <c r="P198" s="351"/>
      <c r="Q198" s="351"/>
      <c r="R198" s="351"/>
      <c r="S198" s="351"/>
      <c r="T198" s="351"/>
      <c r="U198" s="351"/>
      <c r="V198" s="351"/>
      <c r="W198" s="241"/>
      <c r="X198" s="241"/>
      <c r="Y198" s="241"/>
      <c r="Z198" s="351"/>
      <c r="AA198" s="241"/>
      <c r="AB198" s="351"/>
      <c r="AC198" s="351"/>
      <c r="AD198" s="351"/>
      <c r="AE198" s="351"/>
      <c r="AF198" s="351"/>
      <c r="AG198" s="351"/>
      <c r="AH198" s="241"/>
      <c r="AI198" s="241"/>
      <c r="AJ198" s="241"/>
    </row>
    <row r="199" spans="1:36" x14ac:dyDescent="0.2">
      <c r="A199" s="351"/>
      <c r="B199" s="351"/>
      <c r="C199" s="241"/>
      <c r="D199" s="241"/>
      <c r="E199" s="351"/>
      <c r="F199" s="351"/>
      <c r="G199" s="351"/>
      <c r="H199" s="351"/>
      <c r="I199" s="351"/>
      <c r="J199" s="351"/>
      <c r="K199" s="351"/>
      <c r="L199" s="351"/>
      <c r="M199" s="351"/>
      <c r="N199" s="351"/>
      <c r="O199" s="351"/>
      <c r="P199" s="351"/>
      <c r="Q199" s="351"/>
      <c r="R199" s="351"/>
      <c r="S199" s="351"/>
      <c r="T199" s="351"/>
      <c r="U199" s="351"/>
      <c r="V199" s="351"/>
      <c r="W199" s="241"/>
      <c r="X199" s="241"/>
      <c r="Y199" s="241"/>
      <c r="Z199" s="351"/>
      <c r="AA199" s="241"/>
      <c r="AB199" s="351"/>
      <c r="AC199" s="351"/>
      <c r="AD199" s="351"/>
      <c r="AE199" s="351"/>
      <c r="AF199" s="351"/>
      <c r="AG199" s="351"/>
      <c r="AH199" s="241"/>
      <c r="AI199" s="241"/>
      <c r="AJ199" s="241"/>
    </row>
    <row r="200" spans="1:36" x14ac:dyDescent="0.2">
      <c r="A200" s="351"/>
      <c r="B200" s="351"/>
      <c r="C200" s="241"/>
      <c r="D200" s="241"/>
      <c r="E200" s="351"/>
      <c r="F200" s="351"/>
      <c r="G200" s="351"/>
      <c r="H200" s="351"/>
      <c r="I200" s="351"/>
      <c r="J200" s="351"/>
      <c r="K200" s="351"/>
      <c r="L200" s="351"/>
      <c r="M200" s="351"/>
      <c r="N200" s="351"/>
      <c r="O200" s="351"/>
      <c r="P200" s="351"/>
      <c r="Q200" s="351"/>
      <c r="R200" s="351"/>
      <c r="S200" s="351"/>
      <c r="T200" s="351"/>
      <c r="U200" s="351"/>
      <c r="V200" s="351"/>
      <c r="W200" s="241"/>
      <c r="X200" s="241"/>
      <c r="Y200" s="241"/>
      <c r="Z200" s="351"/>
      <c r="AA200" s="241"/>
      <c r="AB200" s="351"/>
      <c r="AC200" s="351"/>
      <c r="AD200" s="351"/>
      <c r="AE200" s="351"/>
      <c r="AF200" s="351"/>
      <c r="AG200" s="351"/>
      <c r="AH200" s="241"/>
      <c r="AI200" s="241"/>
      <c r="AJ200" s="241"/>
    </row>
    <row r="201" spans="1:36" x14ac:dyDescent="0.2">
      <c r="A201" s="351"/>
      <c r="B201" s="351"/>
      <c r="C201" s="241"/>
      <c r="D201" s="241"/>
      <c r="E201" s="351"/>
      <c r="F201" s="351"/>
      <c r="G201" s="351"/>
      <c r="H201" s="351"/>
      <c r="I201" s="351"/>
      <c r="J201" s="351"/>
      <c r="K201" s="351"/>
      <c r="L201" s="351"/>
      <c r="M201" s="351"/>
      <c r="N201" s="351"/>
      <c r="O201" s="351"/>
      <c r="P201" s="351"/>
      <c r="Q201" s="351"/>
      <c r="R201" s="351"/>
      <c r="S201" s="351"/>
      <c r="T201" s="351"/>
      <c r="U201" s="351"/>
      <c r="V201" s="351"/>
      <c r="W201" s="241"/>
      <c r="X201" s="241"/>
      <c r="Y201" s="241"/>
      <c r="Z201" s="351"/>
      <c r="AA201" s="241"/>
      <c r="AB201" s="351"/>
      <c r="AC201" s="351"/>
      <c r="AD201" s="351"/>
      <c r="AE201" s="351"/>
      <c r="AF201" s="351"/>
      <c r="AG201" s="351"/>
      <c r="AH201" s="241"/>
      <c r="AI201" s="241"/>
      <c r="AJ201" s="241"/>
    </row>
    <row r="202" spans="1:36" x14ac:dyDescent="0.2">
      <c r="A202" s="351"/>
      <c r="B202" s="351"/>
      <c r="C202" s="241"/>
      <c r="D202" s="241"/>
      <c r="E202" s="351"/>
      <c r="F202" s="351"/>
      <c r="G202" s="351"/>
      <c r="H202" s="351"/>
      <c r="I202" s="351"/>
      <c r="J202" s="351"/>
      <c r="K202" s="351"/>
      <c r="L202" s="351"/>
      <c r="M202" s="351"/>
      <c r="N202" s="351"/>
      <c r="O202" s="351"/>
      <c r="P202" s="351"/>
      <c r="Q202" s="351"/>
      <c r="R202" s="351"/>
      <c r="S202" s="351"/>
      <c r="T202" s="351"/>
      <c r="U202" s="351"/>
      <c r="V202" s="351"/>
      <c r="W202" s="241"/>
      <c r="X202" s="241"/>
      <c r="Y202" s="241"/>
      <c r="Z202" s="351"/>
      <c r="AA202" s="241"/>
      <c r="AB202" s="351"/>
      <c r="AC202" s="351"/>
      <c r="AD202" s="351"/>
      <c r="AE202" s="351"/>
      <c r="AF202" s="351"/>
      <c r="AG202" s="351"/>
      <c r="AH202" s="241"/>
      <c r="AI202" s="241"/>
      <c r="AJ202" s="241"/>
    </row>
    <row r="203" spans="1:36" x14ac:dyDescent="0.2">
      <c r="A203" s="351"/>
      <c r="B203" s="351"/>
      <c r="C203" s="241"/>
      <c r="D203" s="241"/>
      <c r="E203" s="351"/>
      <c r="F203" s="351"/>
      <c r="G203" s="351"/>
      <c r="H203" s="351"/>
      <c r="I203" s="351"/>
      <c r="J203" s="351"/>
      <c r="K203" s="351"/>
      <c r="L203" s="351"/>
      <c r="M203" s="351"/>
      <c r="N203" s="351"/>
      <c r="O203" s="351"/>
      <c r="P203" s="351"/>
      <c r="Q203" s="351"/>
      <c r="R203" s="351"/>
      <c r="S203" s="351"/>
      <c r="T203" s="351"/>
      <c r="U203" s="351"/>
      <c r="V203" s="351"/>
      <c r="W203" s="241"/>
      <c r="X203" s="241"/>
      <c r="Y203" s="241"/>
      <c r="Z203" s="351"/>
      <c r="AA203" s="241"/>
      <c r="AB203" s="351"/>
      <c r="AC203" s="351"/>
      <c r="AD203" s="351"/>
      <c r="AE203" s="351"/>
      <c r="AF203" s="351"/>
      <c r="AG203" s="351"/>
      <c r="AH203" s="241"/>
      <c r="AI203" s="241"/>
      <c r="AJ203" s="241"/>
    </row>
    <row r="204" spans="1:36" x14ac:dyDescent="0.2">
      <c r="A204" s="351"/>
      <c r="B204" s="351"/>
      <c r="C204" s="241"/>
      <c r="D204" s="241"/>
      <c r="E204" s="351"/>
      <c r="F204" s="351"/>
      <c r="G204" s="351"/>
      <c r="H204" s="351"/>
      <c r="I204" s="351"/>
      <c r="J204" s="351"/>
      <c r="K204" s="351"/>
      <c r="L204" s="351"/>
      <c r="M204" s="351"/>
      <c r="N204" s="351"/>
      <c r="O204" s="351"/>
      <c r="P204" s="351"/>
      <c r="Q204" s="351"/>
      <c r="R204" s="351"/>
      <c r="S204" s="351"/>
      <c r="T204" s="351"/>
      <c r="U204" s="351"/>
      <c r="V204" s="351"/>
      <c r="W204" s="241"/>
      <c r="X204" s="241"/>
      <c r="Y204" s="241"/>
      <c r="Z204" s="351"/>
      <c r="AA204" s="241"/>
      <c r="AB204" s="351"/>
      <c r="AC204" s="351"/>
      <c r="AD204" s="351"/>
      <c r="AE204" s="351"/>
      <c r="AF204" s="351"/>
      <c r="AG204" s="351"/>
      <c r="AH204" s="241"/>
      <c r="AI204" s="241"/>
      <c r="AJ204" s="241"/>
    </row>
    <row r="205" spans="1:36" x14ac:dyDescent="0.2">
      <c r="A205" s="351"/>
      <c r="B205" s="351"/>
      <c r="C205" s="241"/>
      <c r="D205" s="241"/>
      <c r="E205" s="351"/>
      <c r="F205" s="351"/>
      <c r="G205" s="351"/>
      <c r="H205" s="351"/>
      <c r="I205" s="351"/>
      <c r="J205" s="351"/>
      <c r="K205" s="351"/>
      <c r="L205" s="351"/>
      <c r="M205" s="351"/>
      <c r="N205" s="351"/>
      <c r="O205" s="351"/>
      <c r="P205" s="351"/>
      <c r="Q205" s="351"/>
      <c r="R205" s="351"/>
      <c r="S205" s="351"/>
      <c r="T205" s="351"/>
      <c r="U205" s="351"/>
      <c r="V205" s="351"/>
      <c r="W205" s="241"/>
      <c r="X205" s="241"/>
      <c r="Y205" s="241"/>
      <c r="Z205" s="351"/>
      <c r="AA205" s="241"/>
      <c r="AB205" s="351"/>
      <c r="AC205" s="351"/>
      <c r="AD205" s="351"/>
      <c r="AE205" s="351"/>
      <c r="AF205" s="351"/>
      <c r="AG205" s="351"/>
      <c r="AH205" s="241"/>
      <c r="AI205" s="241"/>
      <c r="AJ205" s="241"/>
    </row>
    <row r="206" spans="1:36" x14ac:dyDescent="0.2">
      <c r="A206" s="351"/>
      <c r="B206" s="351"/>
      <c r="C206" s="241"/>
      <c r="D206" s="241"/>
      <c r="E206" s="351"/>
      <c r="F206" s="351"/>
      <c r="G206" s="351"/>
      <c r="H206" s="351"/>
      <c r="I206" s="351"/>
      <c r="J206" s="351"/>
      <c r="K206" s="351"/>
      <c r="L206" s="351"/>
      <c r="M206" s="351"/>
      <c r="N206" s="351"/>
      <c r="O206" s="351"/>
      <c r="P206" s="351"/>
      <c r="Q206" s="351"/>
      <c r="R206" s="351"/>
      <c r="S206" s="351"/>
      <c r="T206" s="351"/>
      <c r="U206" s="351"/>
      <c r="V206" s="351"/>
      <c r="W206" s="241"/>
      <c r="X206" s="241"/>
      <c r="Y206" s="241"/>
      <c r="Z206" s="351"/>
      <c r="AA206" s="241"/>
      <c r="AB206" s="351"/>
      <c r="AC206" s="351"/>
      <c r="AD206" s="351"/>
      <c r="AE206" s="351"/>
      <c r="AF206" s="351"/>
      <c r="AG206" s="351"/>
      <c r="AH206" s="241"/>
      <c r="AI206" s="241"/>
      <c r="AJ206" s="241"/>
    </row>
    <row r="207" spans="1:36" x14ac:dyDescent="0.2">
      <c r="A207" s="351"/>
      <c r="B207" s="351"/>
      <c r="C207" s="241"/>
      <c r="D207" s="241"/>
      <c r="E207" s="351"/>
      <c r="F207" s="351"/>
      <c r="G207" s="351"/>
      <c r="H207" s="351"/>
      <c r="I207" s="351"/>
      <c r="J207" s="351"/>
      <c r="K207" s="351"/>
      <c r="L207" s="351"/>
      <c r="M207" s="351"/>
      <c r="N207" s="351"/>
      <c r="O207" s="351"/>
      <c r="P207" s="351"/>
      <c r="Q207" s="351"/>
      <c r="R207" s="351"/>
      <c r="S207" s="351"/>
      <c r="T207" s="351"/>
      <c r="U207" s="351"/>
      <c r="V207" s="351"/>
      <c r="W207" s="241"/>
      <c r="X207" s="241"/>
      <c r="Y207" s="241"/>
      <c r="Z207" s="351"/>
      <c r="AA207" s="241"/>
      <c r="AB207" s="351"/>
      <c r="AC207" s="351"/>
      <c r="AD207" s="351"/>
      <c r="AE207" s="351"/>
      <c r="AF207" s="351"/>
      <c r="AG207" s="351"/>
      <c r="AH207" s="241"/>
      <c r="AI207" s="241"/>
      <c r="AJ207" s="241"/>
    </row>
    <row r="208" spans="1:36" x14ac:dyDescent="0.2">
      <c r="A208" s="351"/>
      <c r="B208" s="351"/>
      <c r="C208" s="241"/>
      <c r="D208" s="241"/>
      <c r="E208" s="351"/>
      <c r="F208" s="351"/>
      <c r="G208" s="351"/>
      <c r="H208" s="351"/>
      <c r="I208" s="351"/>
      <c r="J208" s="351"/>
      <c r="K208" s="351"/>
      <c r="L208" s="351"/>
      <c r="M208" s="351"/>
      <c r="N208" s="351"/>
      <c r="O208" s="351"/>
      <c r="P208" s="351"/>
      <c r="Q208" s="351"/>
      <c r="R208" s="351"/>
      <c r="S208" s="351"/>
      <c r="T208" s="351"/>
      <c r="U208" s="351"/>
      <c r="V208" s="351"/>
      <c r="W208" s="241"/>
      <c r="X208" s="241"/>
      <c r="Y208" s="241"/>
      <c r="Z208" s="351"/>
      <c r="AA208" s="241"/>
      <c r="AB208" s="351"/>
      <c r="AC208" s="351"/>
      <c r="AD208" s="351"/>
      <c r="AE208" s="351"/>
      <c r="AF208" s="351"/>
      <c r="AG208" s="351"/>
      <c r="AH208" s="241"/>
      <c r="AI208" s="241"/>
      <c r="AJ208" s="241"/>
    </row>
    <row r="209" spans="1:36" x14ac:dyDescent="0.2">
      <c r="A209" s="351"/>
      <c r="B209" s="351"/>
      <c r="C209" s="241"/>
      <c r="D209" s="241"/>
      <c r="E209" s="351"/>
      <c r="F209" s="351"/>
      <c r="G209" s="351"/>
      <c r="H209" s="351"/>
      <c r="I209" s="351"/>
      <c r="J209" s="351"/>
      <c r="K209" s="351"/>
      <c r="L209" s="351"/>
      <c r="M209" s="351"/>
      <c r="N209" s="351"/>
      <c r="O209" s="351"/>
      <c r="P209" s="351"/>
      <c r="Q209" s="351"/>
      <c r="R209" s="351"/>
      <c r="S209" s="351"/>
      <c r="T209" s="351"/>
      <c r="U209" s="351"/>
      <c r="V209" s="351"/>
      <c r="W209" s="241"/>
      <c r="X209" s="241"/>
      <c r="Y209" s="241"/>
      <c r="Z209" s="351"/>
      <c r="AA209" s="241"/>
      <c r="AB209" s="351"/>
      <c r="AC209" s="351"/>
      <c r="AD209" s="351"/>
      <c r="AE209" s="351"/>
      <c r="AF209" s="351"/>
      <c r="AG209" s="351"/>
      <c r="AH209" s="241"/>
      <c r="AI209" s="241"/>
      <c r="AJ209" s="241"/>
    </row>
    <row r="210" spans="1:36" x14ac:dyDescent="0.2">
      <c r="A210" s="351"/>
      <c r="B210" s="351"/>
      <c r="C210" s="241"/>
      <c r="D210" s="241"/>
      <c r="E210" s="351"/>
      <c r="F210" s="351"/>
      <c r="G210" s="351"/>
      <c r="H210" s="351"/>
      <c r="I210" s="351"/>
      <c r="J210" s="351"/>
      <c r="K210" s="351"/>
      <c r="L210" s="351"/>
      <c r="M210" s="351"/>
      <c r="N210" s="351"/>
      <c r="O210" s="351"/>
      <c r="P210" s="351"/>
      <c r="Q210" s="351"/>
      <c r="R210" s="351"/>
      <c r="S210" s="351"/>
      <c r="T210" s="351"/>
      <c r="U210" s="351"/>
      <c r="V210" s="351"/>
      <c r="W210" s="241"/>
      <c r="X210" s="241"/>
      <c r="Y210" s="241"/>
      <c r="Z210" s="351"/>
      <c r="AA210" s="241"/>
      <c r="AB210" s="351"/>
      <c r="AC210" s="351"/>
      <c r="AD210" s="351"/>
      <c r="AE210" s="351"/>
      <c r="AF210" s="351"/>
      <c r="AG210" s="351"/>
      <c r="AH210" s="241"/>
      <c r="AI210" s="241"/>
      <c r="AJ210" s="241"/>
    </row>
    <row r="211" spans="1:36" x14ac:dyDescent="0.2">
      <c r="A211" s="351"/>
      <c r="B211" s="351"/>
      <c r="C211" s="241"/>
      <c r="D211" s="241"/>
      <c r="E211" s="351"/>
      <c r="F211" s="351"/>
      <c r="G211" s="351"/>
      <c r="H211" s="351"/>
      <c r="I211" s="351"/>
      <c r="J211" s="351"/>
      <c r="K211" s="351"/>
      <c r="L211" s="351"/>
      <c r="M211" s="351"/>
      <c r="N211" s="351"/>
      <c r="O211" s="351"/>
      <c r="P211" s="351"/>
      <c r="Q211" s="351"/>
      <c r="R211" s="351"/>
      <c r="S211" s="351"/>
      <c r="T211" s="351"/>
      <c r="U211" s="351"/>
      <c r="V211" s="351"/>
      <c r="W211" s="241"/>
      <c r="X211" s="241"/>
      <c r="Y211" s="241"/>
      <c r="Z211" s="351"/>
      <c r="AA211" s="241"/>
      <c r="AB211" s="351"/>
      <c r="AC211" s="351"/>
      <c r="AD211" s="351"/>
      <c r="AE211" s="351"/>
      <c r="AF211" s="351"/>
      <c r="AG211" s="351"/>
      <c r="AH211" s="241"/>
      <c r="AI211" s="241"/>
      <c r="AJ211" s="241"/>
    </row>
    <row r="212" spans="1:36" x14ac:dyDescent="0.2">
      <c r="A212" s="351"/>
      <c r="B212" s="351"/>
      <c r="C212" s="241"/>
      <c r="D212" s="241"/>
      <c r="E212" s="351"/>
      <c r="F212" s="351"/>
      <c r="G212" s="351"/>
      <c r="H212" s="351"/>
      <c r="I212" s="351"/>
      <c r="J212" s="351"/>
      <c r="K212" s="351"/>
      <c r="L212" s="351"/>
      <c r="M212" s="351"/>
      <c r="N212" s="351"/>
      <c r="O212" s="351"/>
      <c r="P212" s="351"/>
      <c r="Q212" s="351"/>
      <c r="R212" s="351"/>
      <c r="S212" s="351"/>
      <c r="T212" s="351"/>
      <c r="U212" s="351"/>
      <c r="V212" s="351"/>
      <c r="W212" s="241"/>
      <c r="X212" s="241"/>
      <c r="Y212" s="241"/>
      <c r="Z212" s="351"/>
      <c r="AA212" s="241"/>
      <c r="AB212" s="351"/>
      <c r="AC212" s="351"/>
      <c r="AD212" s="351"/>
      <c r="AE212" s="351"/>
      <c r="AF212" s="351"/>
      <c r="AG212" s="351"/>
      <c r="AH212" s="241"/>
      <c r="AI212" s="241"/>
      <c r="AJ212" s="241"/>
    </row>
    <row r="213" spans="1:36" x14ac:dyDescent="0.2">
      <c r="A213" s="351"/>
      <c r="B213" s="351"/>
      <c r="C213" s="241"/>
      <c r="D213" s="241"/>
      <c r="E213" s="351"/>
      <c r="F213" s="351"/>
      <c r="G213" s="351"/>
      <c r="H213" s="351"/>
      <c r="I213" s="351"/>
      <c r="J213" s="351"/>
      <c r="K213" s="351"/>
      <c r="L213" s="351"/>
      <c r="M213" s="351"/>
      <c r="N213" s="351"/>
      <c r="O213" s="351"/>
      <c r="P213" s="351"/>
      <c r="Q213" s="351"/>
      <c r="R213" s="351"/>
      <c r="S213" s="351"/>
      <c r="T213" s="351"/>
      <c r="U213" s="351"/>
      <c r="V213" s="351"/>
      <c r="W213" s="241"/>
      <c r="X213" s="241"/>
      <c r="Y213" s="241"/>
      <c r="Z213" s="351"/>
      <c r="AA213" s="241"/>
      <c r="AB213" s="351"/>
      <c r="AC213" s="351"/>
      <c r="AD213" s="351"/>
      <c r="AE213" s="351"/>
      <c r="AF213" s="351"/>
      <c r="AG213" s="351"/>
      <c r="AH213" s="241"/>
      <c r="AI213" s="241"/>
      <c r="AJ213" s="241"/>
    </row>
    <row r="214" spans="1:36" x14ac:dyDescent="0.2">
      <c r="A214" s="351"/>
      <c r="B214" s="351"/>
      <c r="C214" s="241"/>
      <c r="D214" s="241"/>
      <c r="E214" s="351"/>
      <c r="F214" s="351"/>
      <c r="G214" s="351"/>
      <c r="H214" s="351"/>
      <c r="I214" s="351"/>
      <c r="J214" s="351"/>
      <c r="K214" s="351"/>
      <c r="L214" s="351"/>
      <c r="M214" s="351"/>
      <c r="N214" s="351"/>
      <c r="O214" s="351"/>
      <c r="P214" s="351"/>
      <c r="Q214" s="351"/>
      <c r="R214" s="351"/>
      <c r="S214" s="351"/>
      <c r="T214" s="351"/>
      <c r="U214" s="351"/>
      <c r="V214" s="351"/>
      <c r="W214" s="241"/>
      <c r="X214" s="241"/>
      <c r="Y214" s="241"/>
      <c r="Z214" s="351"/>
      <c r="AA214" s="241"/>
      <c r="AB214" s="351"/>
      <c r="AC214" s="351"/>
      <c r="AD214" s="351"/>
      <c r="AE214" s="351"/>
      <c r="AF214" s="351"/>
      <c r="AG214" s="351"/>
      <c r="AH214" s="241"/>
      <c r="AI214" s="241"/>
      <c r="AJ214" s="241"/>
    </row>
    <row r="215" spans="1:36" x14ac:dyDescent="0.2">
      <c r="A215" s="351"/>
      <c r="B215" s="351"/>
      <c r="C215" s="241"/>
      <c r="D215" s="24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351"/>
      <c r="P215" s="351"/>
      <c r="Q215" s="351"/>
      <c r="R215" s="351"/>
      <c r="S215" s="351"/>
      <c r="T215" s="351"/>
      <c r="U215" s="351"/>
      <c r="V215" s="351"/>
      <c r="W215" s="241"/>
      <c r="X215" s="241"/>
      <c r="Y215" s="241"/>
      <c r="Z215" s="351"/>
      <c r="AA215" s="241"/>
      <c r="AB215" s="351"/>
      <c r="AC215" s="351"/>
      <c r="AD215" s="351"/>
      <c r="AE215" s="351"/>
      <c r="AF215" s="351"/>
      <c r="AG215" s="351"/>
      <c r="AH215" s="241"/>
      <c r="AI215" s="241"/>
      <c r="AJ215" s="241"/>
    </row>
    <row r="216" spans="1:36" x14ac:dyDescent="0.2">
      <c r="A216" s="351"/>
      <c r="B216" s="351"/>
      <c r="C216" s="241"/>
      <c r="D216" s="241"/>
      <c r="E216" s="351"/>
      <c r="F216" s="351"/>
      <c r="G216" s="351"/>
      <c r="H216" s="351"/>
      <c r="I216" s="351"/>
      <c r="J216" s="351"/>
      <c r="K216" s="351"/>
      <c r="L216" s="351"/>
      <c r="M216" s="351"/>
      <c r="N216" s="351"/>
      <c r="O216" s="351"/>
      <c r="P216" s="351"/>
      <c r="Q216" s="351"/>
      <c r="R216" s="351"/>
      <c r="S216" s="351"/>
      <c r="T216" s="351"/>
      <c r="U216" s="351"/>
      <c r="V216" s="351"/>
      <c r="W216" s="241"/>
      <c r="X216" s="241"/>
      <c r="Y216" s="241"/>
      <c r="Z216" s="351"/>
      <c r="AA216" s="241"/>
      <c r="AB216" s="351"/>
      <c r="AC216" s="351"/>
      <c r="AD216" s="351"/>
      <c r="AE216" s="351"/>
      <c r="AF216" s="351"/>
      <c r="AG216" s="351"/>
      <c r="AH216" s="241"/>
      <c r="AI216" s="241"/>
      <c r="AJ216" s="241"/>
    </row>
    <row r="217" spans="1:36" x14ac:dyDescent="0.2">
      <c r="A217" s="351"/>
      <c r="B217" s="351"/>
      <c r="C217" s="241"/>
      <c r="D217" s="241"/>
      <c r="E217" s="351"/>
      <c r="F217" s="351"/>
      <c r="G217" s="351"/>
      <c r="H217" s="351"/>
      <c r="I217" s="351"/>
      <c r="J217" s="351"/>
      <c r="K217" s="351"/>
      <c r="L217" s="351"/>
      <c r="M217" s="351"/>
      <c r="N217" s="351"/>
      <c r="O217" s="351"/>
      <c r="P217" s="351"/>
      <c r="Q217" s="351"/>
      <c r="R217" s="351"/>
      <c r="S217" s="351"/>
      <c r="T217" s="351"/>
      <c r="U217" s="351"/>
      <c r="V217" s="351"/>
      <c r="W217" s="241"/>
      <c r="X217" s="241"/>
      <c r="Y217" s="241"/>
      <c r="Z217" s="351"/>
      <c r="AA217" s="241"/>
      <c r="AB217" s="351"/>
      <c r="AC217" s="351"/>
      <c r="AD217" s="351"/>
      <c r="AE217" s="351"/>
      <c r="AF217" s="351"/>
      <c r="AG217" s="351"/>
      <c r="AH217" s="241"/>
      <c r="AI217" s="241"/>
      <c r="AJ217" s="241"/>
    </row>
    <row r="218" spans="1:36" x14ac:dyDescent="0.2">
      <c r="A218" s="351"/>
      <c r="B218" s="351"/>
      <c r="C218" s="241"/>
      <c r="D218" s="241"/>
      <c r="E218" s="351"/>
      <c r="F218" s="351"/>
      <c r="G218" s="351"/>
      <c r="H218" s="351"/>
      <c r="I218" s="351"/>
      <c r="J218" s="351"/>
      <c r="K218" s="351"/>
      <c r="L218" s="351"/>
      <c r="M218" s="351"/>
      <c r="N218" s="351"/>
      <c r="O218" s="351"/>
      <c r="P218" s="351"/>
      <c r="Q218" s="351"/>
      <c r="R218" s="351"/>
      <c r="S218" s="351"/>
      <c r="T218" s="351"/>
      <c r="U218" s="351"/>
      <c r="V218" s="351"/>
      <c r="W218" s="241"/>
      <c r="X218" s="241"/>
      <c r="Y218" s="241"/>
      <c r="Z218" s="351"/>
      <c r="AA218" s="241"/>
      <c r="AB218" s="351"/>
      <c r="AC218" s="351"/>
      <c r="AD218" s="351"/>
      <c r="AE218" s="351"/>
      <c r="AF218" s="351"/>
      <c r="AG218" s="351"/>
      <c r="AH218" s="241"/>
      <c r="AI218" s="241"/>
      <c r="AJ218" s="241"/>
    </row>
    <row r="219" spans="1:36" x14ac:dyDescent="0.2">
      <c r="A219" s="351"/>
      <c r="B219" s="351"/>
      <c r="C219" s="241"/>
      <c r="D219" s="241"/>
      <c r="E219" s="351"/>
      <c r="F219" s="351"/>
      <c r="G219" s="351"/>
      <c r="H219" s="351"/>
      <c r="I219" s="351"/>
      <c r="J219" s="351"/>
      <c r="K219" s="351"/>
      <c r="L219" s="351"/>
      <c r="M219" s="351"/>
      <c r="N219" s="351"/>
      <c r="O219" s="351"/>
      <c r="P219" s="351"/>
      <c r="Q219" s="351"/>
      <c r="R219" s="351"/>
      <c r="S219" s="351"/>
      <c r="T219" s="351"/>
      <c r="U219" s="351"/>
      <c r="V219" s="351"/>
      <c r="W219" s="241"/>
      <c r="X219" s="241"/>
      <c r="Y219" s="241"/>
      <c r="Z219" s="351"/>
      <c r="AA219" s="241"/>
      <c r="AB219" s="351"/>
      <c r="AC219" s="351"/>
      <c r="AD219" s="351"/>
      <c r="AE219" s="351"/>
      <c r="AF219" s="351"/>
      <c r="AG219" s="351"/>
      <c r="AH219" s="241"/>
      <c r="AI219" s="241"/>
      <c r="AJ219" s="241"/>
    </row>
    <row r="220" spans="1:36" x14ac:dyDescent="0.2">
      <c r="A220" s="351"/>
      <c r="B220" s="351"/>
      <c r="C220" s="241"/>
      <c r="D220" s="241"/>
      <c r="E220" s="351"/>
      <c r="F220" s="351"/>
      <c r="G220" s="351"/>
      <c r="H220" s="351"/>
      <c r="I220" s="351"/>
      <c r="J220" s="351"/>
      <c r="K220" s="351"/>
      <c r="L220" s="351"/>
      <c r="M220" s="351"/>
      <c r="N220" s="351"/>
      <c r="O220" s="351"/>
      <c r="P220" s="351"/>
      <c r="Q220" s="351"/>
      <c r="R220" s="351"/>
      <c r="S220" s="351"/>
      <c r="T220" s="351"/>
      <c r="U220" s="351"/>
      <c r="V220" s="351"/>
      <c r="W220" s="241"/>
      <c r="X220" s="241"/>
      <c r="Y220" s="241"/>
      <c r="Z220" s="351"/>
      <c r="AA220" s="241"/>
      <c r="AB220" s="351"/>
      <c r="AC220" s="351"/>
      <c r="AD220" s="351"/>
      <c r="AE220" s="351"/>
      <c r="AF220" s="351"/>
      <c r="AG220" s="351"/>
      <c r="AH220" s="241"/>
      <c r="AI220" s="241"/>
      <c r="AJ220" s="241"/>
    </row>
    <row r="221" spans="1:36" x14ac:dyDescent="0.2">
      <c r="A221" s="351"/>
      <c r="B221" s="351"/>
      <c r="C221" s="241"/>
      <c r="D221" s="241"/>
      <c r="E221" s="351"/>
      <c r="F221" s="351"/>
      <c r="G221" s="351"/>
      <c r="H221" s="351"/>
      <c r="I221" s="351"/>
      <c r="J221" s="351"/>
      <c r="K221" s="351"/>
      <c r="L221" s="351"/>
      <c r="M221" s="351"/>
      <c r="N221" s="351"/>
      <c r="O221" s="351"/>
      <c r="P221" s="351"/>
      <c r="Q221" s="351"/>
      <c r="R221" s="351"/>
      <c r="S221" s="351"/>
      <c r="T221" s="351"/>
      <c r="U221" s="351"/>
      <c r="V221" s="351"/>
      <c r="W221" s="241"/>
      <c r="X221" s="241"/>
      <c r="Y221" s="241"/>
      <c r="Z221" s="351"/>
      <c r="AA221" s="241"/>
      <c r="AB221" s="351"/>
      <c r="AC221" s="351"/>
      <c r="AD221" s="351"/>
      <c r="AE221" s="351"/>
      <c r="AF221" s="351"/>
      <c r="AG221" s="351"/>
      <c r="AH221" s="241"/>
      <c r="AI221" s="241"/>
      <c r="AJ221" s="241"/>
    </row>
    <row r="222" spans="1:36" x14ac:dyDescent="0.2">
      <c r="A222" s="351"/>
      <c r="B222" s="351"/>
      <c r="C222" s="241"/>
      <c r="D222" s="241"/>
      <c r="E222" s="351"/>
      <c r="F222" s="351"/>
      <c r="G222" s="351"/>
      <c r="H222" s="351"/>
      <c r="I222" s="351"/>
      <c r="J222" s="351"/>
      <c r="K222" s="351"/>
      <c r="L222" s="351"/>
      <c r="M222" s="351"/>
      <c r="N222" s="351"/>
      <c r="O222" s="351"/>
      <c r="P222" s="351"/>
      <c r="Q222" s="351"/>
      <c r="R222" s="351"/>
      <c r="S222" s="351"/>
      <c r="T222" s="351"/>
      <c r="U222" s="351"/>
      <c r="V222" s="351"/>
      <c r="W222" s="241"/>
      <c r="X222" s="241"/>
      <c r="Y222" s="241"/>
      <c r="Z222" s="351"/>
      <c r="AA222" s="241"/>
      <c r="AB222" s="351"/>
      <c r="AC222" s="351"/>
      <c r="AD222" s="351"/>
      <c r="AE222" s="351"/>
      <c r="AF222" s="351"/>
      <c r="AG222" s="351"/>
      <c r="AH222" s="241"/>
      <c r="AI222" s="241"/>
      <c r="AJ222" s="241"/>
    </row>
    <row r="223" spans="1:36" x14ac:dyDescent="0.2">
      <c r="A223" s="351"/>
      <c r="B223" s="351"/>
      <c r="C223" s="241"/>
      <c r="D223" s="241"/>
      <c r="E223" s="351"/>
      <c r="F223" s="351"/>
      <c r="G223" s="351"/>
      <c r="H223" s="351"/>
      <c r="I223" s="351"/>
      <c r="J223" s="351"/>
      <c r="K223" s="351"/>
      <c r="L223" s="351"/>
      <c r="M223" s="351"/>
      <c r="N223" s="351"/>
      <c r="O223" s="351"/>
      <c r="P223" s="351"/>
      <c r="Q223" s="351"/>
      <c r="R223" s="351"/>
      <c r="S223" s="351"/>
      <c r="T223" s="351"/>
      <c r="U223" s="351"/>
      <c r="V223" s="351"/>
      <c r="W223" s="241"/>
      <c r="X223" s="241"/>
      <c r="Y223" s="241"/>
      <c r="Z223" s="351"/>
      <c r="AA223" s="241"/>
      <c r="AB223" s="351"/>
      <c r="AC223" s="351"/>
      <c r="AD223" s="351"/>
      <c r="AE223" s="351"/>
      <c r="AF223" s="351"/>
      <c r="AG223" s="351"/>
      <c r="AH223" s="241"/>
      <c r="AI223" s="241"/>
      <c r="AJ223" s="241"/>
    </row>
    <row r="224" spans="1:36" x14ac:dyDescent="0.2">
      <c r="A224" s="351"/>
      <c r="B224" s="351"/>
      <c r="C224" s="241"/>
      <c r="D224" s="241"/>
      <c r="E224" s="351"/>
      <c r="F224" s="351"/>
      <c r="G224" s="351"/>
      <c r="H224" s="351"/>
      <c r="I224" s="351"/>
      <c r="J224" s="351"/>
      <c r="K224" s="351"/>
      <c r="L224" s="351"/>
      <c r="M224" s="351"/>
      <c r="N224" s="351"/>
      <c r="O224" s="351"/>
      <c r="P224" s="351"/>
      <c r="Q224" s="351"/>
      <c r="R224" s="351"/>
      <c r="S224" s="351"/>
      <c r="T224" s="351"/>
      <c r="U224" s="351"/>
      <c r="V224" s="351"/>
      <c r="W224" s="241"/>
      <c r="X224" s="241"/>
      <c r="Y224" s="241"/>
      <c r="Z224" s="351"/>
      <c r="AA224" s="241"/>
      <c r="AB224" s="351"/>
      <c r="AC224" s="351"/>
      <c r="AD224" s="351"/>
      <c r="AE224" s="351"/>
      <c r="AF224" s="351"/>
      <c r="AG224" s="351"/>
      <c r="AH224" s="241"/>
      <c r="AI224" s="241"/>
      <c r="AJ224" s="241"/>
    </row>
    <row r="225" spans="1:36" x14ac:dyDescent="0.2">
      <c r="A225" s="351"/>
      <c r="B225" s="351"/>
      <c r="C225" s="241"/>
      <c r="D225" s="24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1"/>
      <c r="Q225" s="351"/>
      <c r="R225" s="351"/>
      <c r="S225" s="351"/>
      <c r="T225" s="351"/>
      <c r="U225" s="351"/>
      <c r="V225" s="351"/>
      <c r="W225" s="241"/>
      <c r="X225" s="241"/>
      <c r="Y225" s="241"/>
      <c r="Z225" s="351"/>
      <c r="AA225" s="241"/>
      <c r="AB225" s="351"/>
      <c r="AC225" s="351"/>
      <c r="AD225" s="351"/>
      <c r="AE225" s="351"/>
      <c r="AF225" s="351"/>
      <c r="AG225" s="351"/>
      <c r="AH225" s="241"/>
      <c r="AI225" s="241"/>
      <c r="AJ225" s="241"/>
    </row>
    <row r="226" spans="1:36" x14ac:dyDescent="0.2">
      <c r="A226" s="351"/>
      <c r="B226" s="351"/>
      <c r="C226" s="241"/>
      <c r="D226" s="241"/>
      <c r="E226" s="351"/>
      <c r="F226" s="351"/>
      <c r="G226" s="351"/>
      <c r="H226" s="351"/>
      <c r="I226" s="351"/>
      <c r="J226" s="351"/>
      <c r="K226" s="351"/>
      <c r="L226" s="351"/>
      <c r="M226" s="351"/>
      <c r="N226" s="351"/>
      <c r="O226" s="351"/>
      <c r="P226" s="351"/>
      <c r="Q226" s="351"/>
      <c r="R226" s="351"/>
      <c r="S226" s="351"/>
      <c r="T226" s="351"/>
      <c r="U226" s="351"/>
      <c r="V226" s="351"/>
      <c r="W226" s="241"/>
      <c r="X226" s="241"/>
      <c r="Y226" s="241"/>
      <c r="Z226" s="351"/>
      <c r="AA226" s="241"/>
      <c r="AB226" s="351"/>
      <c r="AC226" s="351"/>
      <c r="AD226" s="351"/>
      <c r="AE226" s="351"/>
      <c r="AF226" s="351"/>
      <c r="AG226" s="351"/>
      <c r="AH226" s="241"/>
      <c r="AI226" s="241"/>
      <c r="AJ226" s="241"/>
    </row>
    <row r="227" spans="1:36" x14ac:dyDescent="0.2">
      <c r="A227" s="351"/>
      <c r="B227" s="351"/>
      <c r="C227" s="241"/>
      <c r="D227" s="241"/>
      <c r="E227" s="351"/>
      <c r="F227" s="351"/>
      <c r="G227" s="351"/>
      <c r="H227" s="351"/>
      <c r="I227" s="351"/>
      <c r="J227" s="351"/>
      <c r="K227" s="351"/>
      <c r="L227" s="351"/>
      <c r="M227" s="351"/>
      <c r="N227" s="351"/>
      <c r="O227" s="351"/>
      <c r="P227" s="351"/>
      <c r="Q227" s="351"/>
      <c r="R227" s="351"/>
      <c r="S227" s="351"/>
      <c r="T227" s="351"/>
      <c r="U227" s="351"/>
      <c r="V227" s="351"/>
      <c r="W227" s="241"/>
      <c r="X227" s="241"/>
      <c r="Y227" s="241"/>
      <c r="Z227" s="351"/>
      <c r="AA227" s="241"/>
      <c r="AB227" s="351"/>
      <c r="AC227" s="351"/>
      <c r="AD227" s="351"/>
      <c r="AE227" s="351"/>
      <c r="AF227" s="351"/>
      <c r="AG227" s="351"/>
      <c r="AH227" s="241"/>
      <c r="AI227" s="241"/>
      <c r="AJ227" s="241"/>
    </row>
    <row r="228" spans="1:36" x14ac:dyDescent="0.2">
      <c r="A228" s="351"/>
      <c r="B228" s="351"/>
      <c r="C228" s="241"/>
      <c r="D228" s="241"/>
      <c r="E228" s="351"/>
      <c r="F228" s="351"/>
      <c r="G228" s="351"/>
      <c r="H228" s="351"/>
      <c r="I228" s="351"/>
      <c r="J228" s="351"/>
      <c r="K228" s="351"/>
      <c r="L228" s="351"/>
      <c r="M228" s="351"/>
      <c r="N228" s="351"/>
      <c r="O228" s="351"/>
      <c r="P228" s="351"/>
      <c r="Q228" s="351"/>
      <c r="R228" s="351"/>
      <c r="S228" s="351"/>
      <c r="T228" s="351"/>
      <c r="U228" s="351"/>
      <c r="V228" s="351"/>
      <c r="W228" s="241"/>
      <c r="X228" s="241"/>
      <c r="Y228" s="241"/>
      <c r="Z228" s="351"/>
      <c r="AA228" s="241"/>
      <c r="AB228" s="351"/>
      <c r="AC228" s="351"/>
      <c r="AD228" s="351"/>
      <c r="AE228" s="351"/>
      <c r="AF228" s="351"/>
      <c r="AG228" s="351"/>
      <c r="AH228" s="241"/>
      <c r="AI228" s="241"/>
      <c r="AJ228" s="241"/>
    </row>
    <row r="229" spans="1:36" x14ac:dyDescent="0.2">
      <c r="A229" s="351"/>
      <c r="B229" s="351"/>
      <c r="C229" s="241"/>
      <c r="D229" s="241"/>
      <c r="E229" s="351"/>
      <c r="F229" s="351"/>
      <c r="G229" s="351"/>
      <c r="H229" s="351"/>
      <c r="I229" s="351"/>
      <c r="J229" s="351"/>
      <c r="K229" s="351"/>
      <c r="L229" s="351"/>
      <c r="M229" s="351"/>
      <c r="N229" s="351"/>
      <c r="O229" s="351"/>
      <c r="P229" s="351"/>
      <c r="Q229" s="351"/>
      <c r="R229" s="351"/>
      <c r="S229" s="351"/>
      <c r="T229" s="351"/>
      <c r="U229" s="351"/>
      <c r="V229" s="351"/>
      <c r="W229" s="241"/>
      <c r="X229" s="241"/>
      <c r="Y229" s="241"/>
      <c r="Z229" s="351"/>
      <c r="AA229" s="241"/>
      <c r="AB229" s="351"/>
      <c r="AC229" s="351"/>
      <c r="AD229" s="351"/>
      <c r="AE229" s="351"/>
      <c r="AF229" s="351"/>
      <c r="AG229" s="351"/>
      <c r="AH229" s="241"/>
      <c r="AI229" s="241"/>
      <c r="AJ229" s="241"/>
    </row>
    <row r="230" spans="1:36" x14ac:dyDescent="0.2">
      <c r="A230" s="351"/>
      <c r="B230" s="351"/>
      <c r="C230" s="241"/>
      <c r="D230" s="241"/>
      <c r="E230" s="351"/>
      <c r="F230" s="351"/>
      <c r="G230" s="351"/>
      <c r="H230" s="351"/>
      <c r="I230" s="351"/>
      <c r="J230" s="351"/>
      <c r="K230" s="351"/>
      <c r="L230" s="351"/>
      <c r="M230" s="351"/>
      <c r="N230" s="351"/>
      <c r="O230" s="351"/>
      <c r="P230" s="351"/>
      <c r="Q230" s="351"/>
      <c r="R230" s="351"/>
      <c r="S230" s="351"/>
      <c r="T230" s="351"/>
      <c r="U230" s="351"/>
      <c r="V230" s="351"/>
      <c r="W230" s="241"/>
      <c r="X230" s="241"/>
      <c r="Y230" s="241"/>
      <c r="Z230" s="351"/>
      <c r="AA230" s="241"/>
      <c r="AB230" s="351"/>
      <c r="AC230" s="351"/>
      <c r="AD230" s="351"/>
      <c r="AE230" s="351"/>
      <c r="AF230" s="351"/>
      <c r="AG230" s="351"/>
      <c r="AH230" s="241"/>
      <c r="AI230" s="241"/>
      <c r="AJ230" s="241"/>
    </row>
    <row r="231" spans="1:36" x14ac:dyDescent="0.2">
      <c r="A231" s="351"/>
      <c r="B231" s="351"/>
      <c r="C231" s="241"/>
      <c r="D231" s="241"/>
      <c r="E231" s="351"/>
      <c r="F231" s="351"/>
      <c r="G231" s="351"/>
      <c r="H231" s="351"/>
      <c r="I231" s="351"/>
      <c r="J231" s="351"/>
      <c r="K231" s="351"/>
      <c r="L231" s="351"/>
      <c r="M231" s="351"/>
      <c r="N231" s="351"/>
      <c r="O231" s="351"/>
      <c r="P231" s="351"/>
      <c r="Q231" s="351"/>
      <c r="R231" s="351"/>
      <c r="S231" s="351"/>
      <c r="T231" s="351"/>
      <c r="U231" s="351"/>
      <c r="V231" s="351"/>
      <c r="W231" s="241"/>
      <c r="X231" s="241"/>
      <c r="Y231" s="241"/>
      <c r="Z231" s="351"/>
      <c r="AA231" s="241"/>
      <c r="AB231" s="351"/>
      <c r="AC231" s="351"/>
      <c r="AD231" s="351"/>
      <c r="AE231" s="351"/>
      <c r="AF231" s="351"/>
      <c r="AG231" s="351"/>
      <c r="AH231" s="241"/>
      <c r="AI231" s="241"/>
      <c r="AJ231" s="241"/>
    </row>
    <row r="232" spans="1:36" x14ac:dyDescent="0.2">
      <c r="A232" s="351"/>
      <c r="B232" s="351"/>
      <c r="C232" s="241"/>
      <c r="D232" s="241"/>
      <c r="E232" s="351"/>
      <c r="F232" s="351"/>
      <c r="G232" s="351"/>
      <c r="H232" s="351"/>
      <c r="I232" s="351"/>
      <c r="J232" s="351"/>
      <c r="K232" s="351"/>
      <c r="L232" s="351"/>
      <c r="M232" s="351"/>
      <c r="N232" s="351"/>
      <c r="O232" s="351"/>
      <c r="P232" s="351"/>
      <c r="Q232" s="351"/>
      <c r="R232" s="351"/>
      <c r="S232" s="351"/>
      <c r="T232" s="351"/>
      <c r="U232" s="351"/>
      <c r="V232" s="351"/>
      <c r="W232" s="241"/>
      <c r="X232" s="241"/>
      <c r="Y232" s="241"/>
      <c r="Z232" s="351"/>
      <c r="AA232" s="241"/>
      <c r="AB232" s="351"/>
      <c r="AC232" s="351"/>
      <c r="AD232" s="351"/>
      <c r="AE232" s="351"/>
      <c r="AF232" s="351"/>
      <c r="AG232" s="351"/>
      <c r="AH232" s="241"/>
      <c r="AI232" s="241"/>
      <c r="AJ232" s="241"/>
    </row>
    <row r="233" spans="1:36" x14ac:dyDescent="0.2">
      <c r="A233" s="351"/>
      <c r="B233" s="351"/>
      <c r="C233" s="241"/>
      <c r="D233" s="241"/>
      <c r="E233" s="351"/>
      <c r="F233" s="351"/>
      <c r="G233" s="351"/>
      <c r="H233" s="351"/>
      <c r="I233" s="351"/>
      <c r="J233" s="351"/>
      <c r="K233" s="351"/>
      <c r="L233" s="351"/>
      <c r="M233" s="351"/>
      <c r="N233" s="351"/>
      <c r="O233" s="351"/>
      <c r="P233" s="351"/>
      <c r="Q233" s="351"/>
      <c r="R233" s="351"/>
      <c r="S233" s="351"/>
      <c r="T233" s="351"/>
      <c r="U233" s="351"/>
      <c r="V233" s="351"/>
      <c r="W233" s="241"/>
      <c r="X233" s="241"/>
      <c r="Y233" s="241"/>
      <c r="Z233" s="351"/>
      <c r="AA233" s="241"/>
      <c r="AB233" s="351"/>
      <c r="AC233" s="351"/>
      <c r="AD233" s="351"/>
      <c r="AE233" s="351"/>
      <c r="AF233" s="351"/>
      <c r="AG233" s="351"/>
      <c r="AH233" s="241"/>
      <c r="AI233" s="241"/>
      <c r="AJ233" s="241"/>
    </row>
    <row r="234" spans="1:36" x14ac:dyDescent="0.2">
      <c r="A234" s="351"/>
      <c r="B234" s="351"/>
      <c r="C234" s="241"/>
      <c r="D234" s="241"/>
      <c r="E234" s="351"/>
      <c r="F234" s="351"/>
      <c r="G234" s="351"/>
      <c r="H234" s="351"/>
      <c r="I234" s="351"/>
      <c r="J234" s="351"/>
      <c r="K234" s="351"/>
      <c r="L234" s="351"/>
      <c r="M234" s="351"/>
      <c r="N234" s="351"/>
      <c r="O234" s="351"/>
      <c r="P234" s="351"/>
      <c r="Q234" s="351"/>
      <c r="R234" s="351"/>
      <c r="S234" s="351"/>
      <c r="T234" s="351"/>
      <c r="U234" s="351"/>
      <c r="V234" s="351"/>
      <c r="W234" s="241"/>
      <c r="X234" s="241"/>
      <c r="Y234" s="241"/>
      <c r="Z234" s="351"/>
      <c r="AA234" s="241"/>
      <c r="AB234" s="351"/>
      <c r="AC234" s="351"/>
      <c r="AD234" s="351"/>
      <c r="AE234" s="351"/>
      <c r="AF234" s="351"/>
      <c r="AG234" s="351"/>
      <c r="AH234" s="241"/>
      <c r="AI234" s="241"/>
      <c r="AJ234" s="241"/>
    </row>
    <row r="235" spans="1:36" x14ac:dyDescent="0.2">
      <c r="A235" s="351"/>
      <c r="B235" s="351"/>
      <c r="C235" s="241"/>
      <c r="D235" s="241"/>
      <c r="E235" s="351"/>
      <c r="F235" s="351"/>
      <c r="G235" s="351"/>
      <c r="H235" s="351"/>
      <c r="I235" s="351"/>
      <c r="J235" s="351"/>
      <c r="K235" s="351"/>
      <c r="L235" s="351"/>
      <c r="M235" s="351"/>
      <c r="N235" s="351"/>
      <c r="O235" s="351"/>
      <c r="P235" s="351"/>
      <c r="Q235" s="351"/>
      <c r="R235" s="351"/>
      <c r="S235" s="351"/>
      <c r="T235" s="351"/>
      <c r="U235" s="351"/>
      <c r="V235" s="351"/>
      <c r="W235" s="241"/>
      <c r="X235" s="241"/>
      <c r="Y235" s="241"/>
      <c r="Z235" s="351"/>
      <c r="AA235" s="241"/>
      <c r="AB235" s="351"/>
      <c r="AC235" s="351"/>
      <c r="AD235" s="351"/>
      <c r="AE235" s="351"/>
      <c r="AF235" s="351"/>
      <c r="AG235" s="351"/>
      <c r="AH235" s="241"/>
      <c r="AI235" s="241"/>
      <c r="AJ235" s="241"/>
    </row>
    <row r="236" spans="1:36" x14ac:dyDescent="0.2">
      <c r="A236" s="351"/>
      <c r="B236" s="351"/>
      <c r="C236" s="241"/>
      <c r="D236" s="241"/>
      <c r="E236" s="351"/>
      <c r="F236" s="351"/>
      <c r="G236" s="351"/>
      <c r="H236" s="351"/>
      <c r="I236" s="351"/>
      <c r="J236" s="351"/>
      <c r="K236" s="351"/>
      <c r="L236" s="351"/>
      <c r="M236" s="351"/>
      <c r="N236" s="351"/>
      <c r="O236" s="351"/>
      <c r="P236" s="351"/>
      <c r="Q236" s="351"/>
      <c r="R236" s="351"/>
      <c r="S236" s="351"/>
      <c r="T236" s="351"/>
      <c r="U236" s="351"/>
      <c r="V236" s="351"/>
      <c r="W236" s="241"/>
      <c r="X236" s="241"/>
      <c r="Y236" s="241"/>
      <c r="Z236" s="351"/>
      <c r="AA236" s="241"/>
      <c r="AB236" s="351"/>
      <c r="AC236" s="351"/>
      <c r="AD236" s="351"/>
      <c r="AE236" s="351"/>
      <c r="AF236" s="351"/>
      <c r="AG236" s="351"/>
      <c r="AH236" s="241"/>
      <c r="AI236" s="241"/>
      <c r="AJ236" s="241"/>
    </row>
    <row r="237" spans="1:36" x14ac:dyDescent="0.2">
      <c r="A237" s="351"/>
      <c r="B237" s="351"/>
      <c r="C237" s="241"/>
      <c r="D237" s="241"/>
      <c r="E237" s="351"/>
      <c r="F237" s="351"/>
      <c r="G237" s="351"/>
      <c r="H237" s="351"/>
      <c r="I237" s="351"/>
      <c r="J237" s="351"/>
      <c r="K237" s="351"/>
      <c r="L237" s="351"/>
      <c r="M237" s="351"/>
      <c r="N237" s="351"/>
      <c r="O237" s="351"/>
      <c r="P237" s="351"/>
      <c r="Q237" s="351"/>
      <c r="R237" s="351"/>
      <c r="S237" s="351"/>
      <c r="T237" s="351"/>
      <c r="U237" s="351"/>
      <c r="V237" s="351"/>
      <c r="W237" s="241"/>
      <c r="X237" s="241"/>
      <c r="Y237" s="241"/>
      <c r="Z237" s="351"/>
      <c r="AA237" s="241"/>
      <c r="AB237" s="351"/>
      <c r="AC237" s="351"/>
      <c r="AD237" s="351"/>
      <c r="AE237" s="351"/>
      <c r="AF237" s="351"/>
      <c r="AG237" s="351"/>
      <c r="AH237" s="241"/>
      <c r="AI237" s="241"/>
      <c r="AJ237" s="241"/>
    </row>
    <row r="238" spans="1:36" x14ac:dyDescent="0.2">
      <c r="A238" s="351"/>
      <c r="B238" s="351"/>
      <c r="C238" s="241"/>
      <c r="D238" s="241"/>
      <c r="E238" s="351"/>
      <c r="F238" s="351"/>
      <c r="G238" s="351"/>
      <c r="H238" s="351"/>
      <c r="I238" s="351"/>
      <c r="J238" s="351"/>
      <c r="K238" s="351"/>
      <c r="L238" s="351"/>
      <c r="M238" s="351"/>
      <c r="N238" s="351"/>
      <c r="O238" s="351"/>
      <c r="P238" s="351"/>
      <c r="Q238" s="351"/>
      <c r="R238" s="351"/>
      <c r="S238" s="351"/>
      <c r="T238" s="351"/>
      <c r="U238" s="351"/>
      <c r="V238" s="351"/>
      <c r="W238" s="241"/>
      <c r="X238" s="241"/>
      <c r="Y238" s="241"/>
      <c r="Z238" s="351"/>
      <c r="AA238" s="241"/>
      <c r="AB238" s="351"/>
      <c r="AC238" s="351"/>
      <c r="AD238" s="351"/>
      <c r="AE238" s="351"/>
      <c r="AF238" s="351"/>
      <c r="AG238" s="351"/>
      <c r="AH238" s="241"/>
      <c r="AI238" s="241"/>
      <c r="AJ238" s="241"/>
    </row>
    <row r="239" spans="1:36" x14ac:dyDescent="0.2">
      <c r="A239" s="351"/>
      <c r="B239" s="351"/>
      <c r="C239" s="241"/>
      <c r="D239" s="241"/>
      <c r="E239" s="351"/>
      <c r="F239" s="351"/>
      <c r="G239" s="351"/>
      <c r="H239" s="351"/>
      <c r="I239" s="351"/>
      <c r="J239" s="351"/>
      <c r="K239" s="351"/>
      <c r="L239" s="351"/>
      <c r="M239" s="351"/>
      <c r="N239" s="351"/>
      <c r="O239" s="351"/>
      <c r="P239" s="351"/>
      <c r="Q239" s="351"/>
      <c r="R239" s="351"/>
      <c r="S239" s="351"/>
      <c r="T239" s="351"/>
      <c r="U239" s="351"/>
      <c r="V239" s="351"/>
      <c r="W239" s="241"/>
      <c r="X239" s="241"/>
      <c r="Y239" s="241"/>
      <c r="Z239" s="351"/>
      <c r="AA239" s="241"/>
      <c r="AB239" s="351"/>
      <c r="AC239" s="351"/>
      <c r="AD239" s="351"/>
      <c r="AE239" s="351"/>
      <c r="AF239" s="351"/>
      <c r="AG239" s="351"/>
      <c r="AH239" s="241"/>
      <c r="AI239" s="241"/>
      <c r="AJ239" s="241"/>
    </row>
    <row r="240" spans="1:36" x14ac:dyDescent="0.2">
      <c r="A240" s="351"/>
      <c r="B240" s="351"/>
      <c r="C240" s="241"/>
      <c r="D240" s="241"/>
      <c r="E240" s="351"/>
      <c r="F240" s="351"/>
      <c r="G240" s="351"/>
      <c r="H240" s="351"/>
      <c r="I240" s="351"/>
      <c r="J240" s="351"/>
      <c r="K240" s="351"/>
      <c r="L240" s="351"/>
      <c r="M240" s="351"/>
      <c r="N240" s="351"/>
      <c r="O240" s="351"/>
      <c r="P240" s="351"/>
      <c r="Q240" s="351"/>
      <c r="R240" s="351"/>
      <c r="S240" s="351"/>
      <c r="T240" s="351"/>
      <c r="U240" s="351"/>
      <c r="V240" s="351"/>
      <c r="W240" s="241"/>
      <c r="X240" s="241"/>
      <c r="Y240" s="241"/>
      <c r="Z240" s="351"/>
      <c r="AA240" s="241"/>
      <c r="AB240" s="351"/>
      <c r="AC240" s="351"/>
      <c r="AD240" s="351"/>
      <c r="AE240" s="351"/>
      <c r="AF240" s="351"/>
      <c r="AG240" s="351"/>
      <c r="AH240" s="241"/>
      <c r="AI240" s="241"/>
      <c r="AJ240" s="241"/>
    </row>
    <row r="241" spans="1:36" x14ac:dyDescent="0.2">
      <c r="A241" s="351"/>
      <c r="B241" s="351"/>
      <c r="C241" s="241"/>
      <c r="D241" s="241"/>
      <c r="E241" s="351"/>
      <c r="F241" s="351"/>
      <c r="G241" s="351"/>
      <c r="H241" s="351"/>
      <c r="I241" s="351"/>
      <c r="J241" s="351"/>
      <c r="K241" s="351"/>
      <c r="L241" s="351"/>
      <c r="M241" s="351"/>
      <c r="N241" s="351"/>
      <c r="O241" s="351"/>
      <c r="P241" s="351"/>
      <c r="Q241" s="351"/>
      <c r="R241" s="351"/>
      <c r="S241" s="351"/>
      <c r="T241" s="351"/>
      <c r="U241" s="351"/>
      <c r="V241" s="351"/>
      <c r="W241" s="241"/>
      <c r="X241" s="241"/>
      <c r="Y241" s="241"/>
      <c r="Z241" s="351"/>
      <c r="AA241" s="241"/>
      <c r="AB241" s="351"/>
      <c r="AC241" s="351"/>
      <c r="AD241" s="351"/>
      <c r="AE241" s="351"/>
      <c r="AF241" s="351"/>
      <c r="AG241" s="351"/>
      <c r="AH241" s="241"/>
      <c r="AI241" s="241"/>
      <c r="AJ241" s="241"/>
    </row>
    <row r="242" spans="1:36" x14ac:dyDescent="0.2">
      <c r="A242" s="351"/>
      <c r="B242" s="351"/>
      <c r="C242" s="241"/>
      <c r="D242" s="241"/>
      <c r="E242" s="351"/>
      <c r="F242" s="351"/>
      <c r="G242" s="351"/>
      <c r="H242" s="351"/>
      <c r="I242" s="351"/>
      <c r="J242" s="351"/>
      <c r="K242" s="351"/>
      <c r="L242" s="351"/>
      <c r="M242" s="351"/>
      <c r="N242" s="351"/>
      <c r="O242" s="351"/>
      <c r="P242" s="351"/>
      <c r="Q242" s="351"/>
      <c r="R242" s="351"/>
      <c r="S242" s="351"/>
      <c r="T242" s="351"/>
      <c r="U242" s="351"/>
      <c r="V242" s="351"/>
      <c r="W242" s="241"/>
      <c r="X242" s="241"/>
      <c r="Y242" s="241"/>
      <c r="Z242" s="351"/>
      <c r="AA242" s="241"/>
      <c r="AB242" s="351"/>
      <c r="AC242" s="351"/>
      <c r="AD242" s="351"/>
      <c r="AE242" s="351"/>
      <c r="AF242" s="351"/>
      <c r="AG242" s="351"/>
      <c r="AH242" s="241"/>
      <c r="AI242" s="241"/>
      <c r="AJ242" s="241"/>
    </row>
    <row r="243" spans="1:36" x14ac:dyDescent="0.2">
      <c r="A243" s="351"/>
      <c r="B243" s="351"/>
      <c r="C243" s="241"/>
      <c r="D243" s="241"/>
      <c r="E243" s="351"/>
      <c r="F243" s="351"/>
      <c r="G243" s="351"/>
      <c r="H243" s="351"/>
      <c r="I243" s="351"/>
      <c r="J243" s="351"/>
      <c r="K243" s="351"/>
      <c r="L243" s="351"/>
      <c r="M243" s="351"/>
      <c r="N243" s="351"/>
      <c r="O243" s="351"/>
      <c r="P243" s="351"/>
      <c r="Q243" s="351"/>
      <c r="R243" s="351"/>
      <c r="S243" s="351"/>
      <c r="T243" s="351"/>
      <c r="U243" s="351"/>
      <c r="V243" s="351"/>
      <c r="W243" s="241"/>
      <c r="X243" s="241"/>
      <c r="Y243" s="241"/>
      <c r="Z243" s="351"/>
      <c r="AA243" s="241"/>
      <c r="AB243" s="351"/>
      <c r="AC243" s="351"/>
      <c r="AD243" s="351"/>
      <c r="AE243" s="351"/>
      <c r="AF243" s="351"/>
      <c r="AG243" s="351"/>
      <c r="AH243" s="241"/>
      <c r="AI243" s="241"/>
      <c r="AJ243" s="241"/>
    </row>
    <row r="244" spans="1:36" x14ac:dyDescent="0.2">
      <c r="A244" s="351"/>
      <c r="B244" s="351"/>
      <c r="C244" s="241"/>
      <c r="D244" s="241"/>
      <c r="E244" s="351"/>
      <c r="F244" s="351"/>
      <c r="G244" s="351"/>
      <c r="H244" s="351"/>
      <c r="I244" s="351"/>
      <c r="J244" s="351"/>
      <c r="K244" s="351"/>
      <c r="L244" s="351"/>
      <c r="M244" s="351"/>
      <c r="N244" s="351"/>
      <c r="O244" s="351"/>
      <c r="P244" s="351"/>
      <c r="Q244" s="351"/>
      <c r="R244" s="351"/>
      <c r="S244" s="351"/>
      <c r="T244" s="351"/>
      <c r="U244" s="351"/>
      <c r="V244" s="351"/>
      <c r="W244" s="241"/>
      <c r="X244" s="241"/>
      <c r="Y244" s="241"/>
      <c r="Z244" s="351"/>
      <c r="AA244" s="241"/>
      <c r="AB244" s="351"/>
      <c r="AC244" s="351"/>
      <c r="AD244" s="351"/>
      <c r="AE244" s="351"/>
      <c r="AF244" s="351"/>
      <c r="AG244" s="351"/>
      <c r="AH244" s="241"/>
      <c r="AI244" s="241"/>
      <c r="AJ244" s="241"/>
    </row>
    <row r="245" spans="1:36" x14ac:dyDescent="0.2">
      <c r="A245" s="351"/>
      <c r="B245" s="351"/>
      <c r="C245" s="241"/>
      <c r="D245" s="241"/>
      <c r="E245" s="351"/>
      <c r="F245" s="351"/>
      <c r="G245" s="351"/>
      <c r="H245" s="351"/>
      <c r="I245" s="351"/>
      <c r="J245" s="351"/>
      <c r="K245" s="351"/>
      <c r="L245" s="351"/>
      <c r="M245" s="351"/>
      <c r="N245" s="351"/>
      <c r="O245" s="351"/>
      <c r="P245" s="351"/>
      <c r="Q245" s="351"/>
      <c r="R245" s="351"/>
      <c r="S245" s="351"/>
      <c r="T245" s="351"/>
      <c r="U245" s="351"/>
      <c r="V245" s="351"/>
      <c r="W245" s="241"/>
      <c r="X245" s="241"/>
      <c r="Y245" s="241"/>
      <c r="Z245" s="351"/>
      <c r="AA245" s="241"/>
      <c r="AB245" s="351"/>
      <c r="AC245" s="351"/>
      <c r="AD245" s="351"/>
      <c r="AE245" s="351"/>
      <c r="AF245" s="351"/>
      <c r="AG245" s="351"/>
      <c r="AH245" s="241"/>
      <c r="AI245" s="241"/>
      <c r="AJ245" s="241"/>
    </row>
    <row r="246" spans="1:36" x14ac:dyDescent="0.2">
      <c r="A246" s="351"/>
      <c r="B246" s="351"/>
      <c r="C246" s="241"/>
      <c r="D246" s="241"/>
      <c r="E246" s="351"/>
      <c r="F246" s="351"/>
      <c r="G246" s="351"/>
      <c r="H246" s="351"/>
      <c r="I246" s="351"/>
      <c r="J246" s="351"/>
      <c r="K246" s="351"/>
      <c r="L246" s="351"/>
      <c r="M246" s="351"/>
      <c r="N246" s="351"/>
      <c r="O246" s="351"/>
      <c r="P246" s="351"/>
      <c r="Q246" s="351"/>
      <c r="R246" s="351"/>
      <c r="S246" s="351"/>
      <c r="T246" s="351"/>
      <c r="U246" s="351"/>
      <c r="V246" s="351"/>
      <c r="W246" s="241"/>
      <c r="X246" s="241"/>
      <c r="Y246" s="241"/>
      <c r="Z246" s="351"/>
      <c r="AA246" s="241"/>
      <c r="AB246" s="351"/>
      <c r="AC246" s="351"/>
      <c r="AD246" s="351"/>
      <c r="AE246" s="351"/>
      <c r="AF246" s="351"/>
      <c r="AG246" s="351"/>
      <c r="AH246" s="241"/>
      <c r="AI246" s="241"/>
      <c r="AJ246" s="241"/>
    </row>
    <row r="247" spans="1:36" x14ac:dyDescent="0.2">
      <c r="A247" s="351"/>
      <c r="B247" s="351"/>
      <c r="C247" s="241"/>
      <c r="D247" s="241"/>
      <c r="E247" s="351"/>
      <c r="F247" s="351"/>
      <c r="G247" s="351"/>
      <c r="H247" s="351"/>
      <c r="I247" s="351"/>
      <c r="J247" s="351"/>
      <c r="K247" s="351"/>
      <c r="L247" s="351"/>
      <c r="M247" s="351"/>
      <c r="N247" s="351"/>
      <c r="O247" s="351"/>
      <c r="P247" s="351"/>
      <c r="Q247" s="351"/>
      <c r="R247" s="351"/>
      <c r="S247" s="351"/>
      <c r="T247" s="351"/>
      <c r="U247" s="351"/>
      <c r="V247" s="351"/>
      <c r="W247" s="241"/>
      <c r="X247" s="241"/>
      <c r="Y247" s="241"/>
      <c r="Z247" s="351"/>
      <c r="AA247" s="241"/>
      <c r="AB247" s="351"/>
      <c r="AC247" s="351"/>
      <c r="AD247" s="351"/>
      <c r="AE247" s="351"/>
      <c r="AF247" s="351"/>
      <c r="AG247" s="351"/>
      <c r="AH247" s="241"/>
      <c r="AI247" s="241"/>
      <c r="AJ247" s="241"/>
    </row>
    <row r="248" spans="1:36" x14ac:dyDescent="0.2">
      <c r="A248" s="351"/>
      <c r="B248" s="351"/>
      <c r="C248" s="241"/>
      <c r="D248" s="241"/>
      <c r="E248" s="351"/>
      <c r="F248" s="351"/>
      <c r="G248" s="351"/>
      <c r="H248" s="351"/>
      <c r="I248" s="351"/>
      <c r="J248" s="351"/>
      <c r="K248" s="351"/>
      <c r="L248" s="351"/>
      <c r="M248" s="351"/>
      <c r="N248" s="351"/>
      <c r="O248" s="351"/>
      <c r="P248" s="351"/>
      <c r="Q248" s="351"/>
      <c r="R248" s="351"/>
      <c r="S248" s="351"/>
      <c r="T248" s="351"/>
      <c r="U248" s="351"/>
      <c r="V248" s="351"/>
      <c r="W248" s="241"/>
      <c r="X248" s="241"/>
      <c r="Y248" s="241"/>
      <c r="Z248" s="351"/>
      <c r="AA248" s="241"/>
      <c r="AB248" s="351"/>
      <c r="AC248" s="351"/>
      <c r="AD248" s="351"/>
      <c r="AE248" s="351"/>
      <c r="AF248" s="351"/>
      <c r="AG248" s="351"/>
      <c r="AH248" s="241"/>
      <c r="AI248" s="241"/>
      <c r="AJ248" s="241"/>
    </row>
    <row r="249" spans="1:36" x14ac:dyDescent="0.2">
      <c r="A249" s="351"/>
      <c r="B249" s="351"/>
      <c r="C249" s="241"/>
      <c r="D249" s="241"/>
      <c r="E249" s="351"/>
      <c r="F249" s="351"/>
      <c r="G249" s="351"/>
      <c r="H249" s="351"/>
      <c r="I249" s="351"/>
      <c r="J249" s="351"/>
      <c r="K249" s="351"/>
      <c r="L249" s="351"/>
      <c r="M249" s="351"/>
      <c r="N249" s="351"/>
      <c r="O249" s="351"/>
      <c r="P249" s="351"/>
      <c r="Q249" s="351"/>
      <c r="R249" s="351"/>
      <c r="S249" s="351"/>
      <c r="T249" s="351"/>
      <c r="U249" s="351"/>
      <c r="V249" s="351"/>
      <c r="W249" s="241"/>
      <c r="X249" s="241"/>
      <c r="Y249" s="241"/>
      <c r="Z249" s="351"/>
      <c r="AA249" s="241"/>
      <c r="AB249" s="351"/>
      <c r="AC249" s="351"/>
      <c r="AD249" s="351"/>
      <c r="AE249" s="351"/>
      <c r="AF249" s="351"/>
      <c r="AG249" s="351"/>
      <c r="AH249" s="241"/>
      <c r="AI249" s="241"/>
      <c r="AJ249" s="241"/>
    </row>
    <row r="250" spans="1:36" x14ac:dyDescent="0.2">
      <c r="A250" s="351"/>
      <c r="B250" s="351"/>
      <c r="C250" s="241"/>
      <c r="D250" s="241"/>
      <c r="E250" s="351"/>
      <c r="F250" s="351"/>
      <c r="G250" s="351"/>
      <c r="H250" s="351"/>
      <c r="I250" s="351"/>
      <c r="J250" s="351"/>
      <c r="K250" s="351"/>
      <c r="L250" s="351"/>
      <c r="M250" s="351"/>
      <c r="N250" s="351"/>
      <c r="O250" s="351"/>
      <c r="P250" s="351"/>
      <c r="Q250" s="351"/>
      <c r="R250" s="351"/>
      <c r="S250" s="351"/>
      <c r="T250" s="351"/>
      <c r="U250" s="351"/>
      <c r="V250" s="351"/>
      <c r="W250" s="241"/>
      <c r="X250" s="241"/>
      <c r="Y250" s="241"/>
      <c r="Z250" s="351"/>
      <c r="AA250" s="241"/>
      <c r="AB250" s="351"/>
      <c r="AC250" s="351"/>
      <c r="AD250" s="351"/>
      <c r="AE250" s="351"/>
      <c r="AF250" s="351"/>
      <c r="AG250" s="351"/>
      <c r="AH250" s="241"/>
      <c r="AI250" s="241"/>
      <c r="AJ250" s="241"/>
    </row>
    <row r="251" spans="1:36" x14ac:dyDescent="0.2">
      <c r="A251" s="351"/>
      <c r="B251" s="351"/>
      <c r="C251" s="241"/>
      <c r="D251" s="241"/>
      <c r="E251" s="351"/>
      <c r="F251" s="351"/>
      <c r="G251" s="351"/>
      <c r="H251" s="351"/>
      <c r="I251" s="351"/>
      <c r="J251" s="351"/>
      <c r="K251" s="351"/>
      <c r="L251" s="351"/>
      <c r="M251" s="351"/>
      <c r="N251" s="351"/>
      <c r="O251" s="351"/>
      <c r="P251" s="351"/>
      <c r="Q251" s="351"/>
      <c r="R251" s="351"/>
      <c r="S251" s="351"/>
      <c r="T251" s="351"/>
      <c r="U251" s="351"/>
      <c r="V251" s="351"/>
      <c r="W251" s="241"/>
      <c r="X251" s="241"/>
      <c r="Y251" s="241"/>
      <c r="Z251" s="351"/>
      <c r="AA251" s="241"/>
      <c r="AB251" s="351"/>
      <c r="AC251" s="351"/>
      <c r="AD251" s="351"/>
      <c r="AE251" s="351"/>
      <c r="AF251" s="351"/>
      <c r="AG251" s="351"/>
      <c r="AH251" s="241"/>
      <c r="AI251" s="241"/>
      <c r="AJ251" s="241"/>
    </row>
    <row r="252" spans="1:36" x14ac:dyDescent="0.2">
      <c r="A252" s="351"/>
      <c r="B252" s="351"/>
      <c r="C252" s="241"/>
      <c r="D252" s="241"/>
      <c r="E252" s="351"/>
      <c r="F252" s="351"/>
      <c r="G252" s="351"/>
      <c r="H252" s="351"/>
      <c r="I252" s="351"/>
      <c r="J252" s="351"/>
      <c r="K252" s="351"/>
      <c r="L252" s="351"/>
      <c r="M252" s="351"/>
      <c r="N252" s="351"/>
      <c r="O252" s="351"/>
      <c r="P252" s="351"/>
      <c r="Q252" s="351"/>
      <c r="R252" s="351"/>
      <c r="S252" s="351"/>
      <c r="T252" s="351"/>
      <c r="U252" s="351"/>
      <c r="V252" s="351"/>
      <c r="W252" s="241"/>
      <c r="X252" s="241"/>
      <c r="Y252" s="241"/>
      <c r="Z252" s="351"/>
      <c r="AA252" s="241"/>
      <c r="AB252" s="351"/>
      <c r="AC252" s="351"/>
      <c r="AD252" s="351"/>
      <c r="AE252" s="351"/>
      <c r="AF252" s="351"/>
      <c r="AG252" s="351"/>
      <c r="AH252" s="241"/>
      <c r="AI252" s="241"/>
      <c r="AJ252" s="241"/>
    </row>
    <row r="253" spans="1:36" x14ac:dyDescent="0.2">
      <c r="A253" s="351"/>
      <c r="B253" s="351"/>
      <c r="C253" s="241"/>
      <c r="D253" s="241"/>
      <c r="E253" s="351"/>
      <c r="F253" s="351"/>
      <c r="G253" s="351"/>
      <c r="H253" s="351"/>
      <c r="I253" s="351"/>
      <c r="J253" s="351"/>
      <c r="K253" s="351"/>
      <c r="L253" s="351"/>
      <c r="M253" s="351"/>
      <c r="N253" s="351"/>
      <c r="O253" s="351"/>
      <c r="P253" s="351"/>
      <c r="Q253" s="351"/>
      <c r="R253" s="351"/>
      <c r="S253" s="351"/>
      <c r="T253" s="351"/>
      <c r="U253" s="351"/>
      <c r="V253" s="351"/>
      <c r="W253" s="241"/>
      <c r="X253" s="241"/>
      <c r="Y253" s="241"/>
      <c r="Z253" s="351"/>
      <c r="AA253" s="241"/>
      <c r="AB253" s="351"/>
      <c r="AC253" s="351"/>
      <c r="AD253" s="351"/>
      <c r="AE253" s="351"/>
      <c r="AF253" s="351"/>
      <c r="AG253" s="351"/>
      <c r="AH253" s="241"/>
      <c r="AI253" s="241"/>
      <c r="AJ253" s="241"/>
    </row>
    <row r="254" spans="1:36" x14ac:dyDescent="0.2">
      <c r="A254" s="351"/>
      <c r="B254" s="351"/>
      <c r="C254" s="241"/>
      <c r="D254" s="241"/>
      <c r="E254" s="351"/>
      <c r="F254" s="351"/>
      <c r="G254" s="351"/>
      <c r="H254" s="351"/>
      <c r="I254" s="351"/>
      <c r="J254" s="351"/>
      <c r="K254" s="351"/>
      <c r="L254" s="351"/>
      <c r="M254" s="351"/>
      <c r="N254" s="351"/>
      <c r="O254" s="351"/>
      <c r="P254" s="351"/>
      <c r="Q254" s="351"/>
      <c r="R254" s="351"/>
      <c r="S254" s="351"/>
      <c r="T254" s="351"/>
      <c r="U254" s="351"/>
      <c r="V254" s="351"/>
      <c r="W254" s="241"/>
      <c r="X254" s="241"/>
      <c r="Y254" s="241"/>
      <c r="Z254" s="351"/>
      <c r="AA254" s="241"/>
      <c r="AB254" s="351"/>
      <c r="AC254" s="351"/>
      <c r="AD254" s="351"/>
      <c r="AE254" s="351"/>
      <c r="AF254" s="351"/>
      <c r="AG254" s="351"/>
      <c r="AH254" s="241"/>
      <c r="AI254" s="241"/>
      <c r="AJ254" s="241"/>
    </row>
    <row r="255" spans="1:36" x14ac:dyDescent="0.2">
      <c r="A255" s="351"/>
      <c r="B255" s="351"/>
      <c r="C255" s="241"/>
      <c r="D255" s="241"/>
      <c r="E255" s="351"/>
      <c r="F255" s="351"/>
      <c r="G255" s="351"/>
      <c r="H255" s="351"/>
      <c r="I255" s="351"/>
      <c r="J255" s="351"/>
      <c r="K255" s="351"/>
      <c r="L255" s="351"/>
      <c r="M255" s="351"/>
      <c r="N255" s="351"/>
      <c r="O255" s="351"/>
      <c r="P255" s="351"/>
      <c r="Q255" s="351"/>
      <c r="R255" s="351"/>
      <c r="S255" s="351"/>
      <c r="T255" s="351"/>
      <c r="U255" s="351"/>
      <c r="V255" s="351"/>
      <c r="W255" s="241"/>
      <c r="X255" s="241"/>
      <c r="Y255" s="241"/>
      <c r="Z255" s="351"/>
      <c r="AA255" s="241"/>
      <c r="AB255" s="351"/>
      <c r="AC255" s="351"/>
      <c r="AD255" s="351"/>
      <c r="AE255" s="351"/>
      <c r="AF255" s="351"/>
      <c r="AG255" s="351"/>
      <c r="AH255" s="241"/>
      <c r="AI255" s="241"/>
      <c r="AJ255" s="241"/>
    </row>
    <row r="256" spans="1:36" x14ac:dyDescent="0.2">
      <c r="A256" s="351"/>
      <c r="B256" s="351"/>
      <c r="C256" s="241"/>
      <c r="D256" s="241"/>
      <c r="E256" s="351"/>
      <c r="F256" s="351"/>
      <c r="G256" s="351"/>
      <c r="H256" s="351"/>
      <c r="I256" s="351"/>
      <c r="J256" s="351"/>
      <c r="K256" s="351"/>
      <c r="L256" s="351"/>
      <c r="M256" s="351"/>
      <c r="N256" s="351"/>
      <c r="O256" s="351"/>
      <c r="P256" s="351"/>
      <c r="Q256" s="351"/>
      <c r="R256" s="351"/>
      <c r="S256" s="351"/>
      <c r="T256" s="351"/>
      <c r="U256" s="351"/>
      <c r="V256" s="351"/>
      <c r="W256" s="241"/>
      <c r="X256" s="241"/>
      <c r="Y256" s="241"/>
      <c r="Z256" s="351"/>
      <c r="AA256" s="241"/>
      <c r="AB256" s="351"/>
      <c r="AC256" s="351"/>
      <c r="AD256" s="351"/>
      <c r="AE256" s="351"/>
      <c r="AF256" s="351"/>
      <c r="AG256" s="351"/>
      <c r="AH256" s="241"/>
      <c r="AI256" s="241"/>
      <c r="AJ256" s="241"/>
    </row>
    <row r="257" spans="1:36" x14ac:dyDescent="0.2">
      <c r="A257" s="351"/>
      <c r="B257" s="351"/>
      <c r="C257" s="241"/>
      <c r="D257" s="241"/>
      <c r="E257" s="351"/>
      <c r="F257" s="351"/>
      <c r="G257" s="351"/>
      <c r="H257" s="351"/>
      <c r="I257" s="351"/>
      <c r="J257" s="351"/>
      <c r="K257" s="351"/>
      <c r="L257" s="351"/>
      <c r="M257" s="351"/>
      <c r="N257" s="351"/>
      <c r="O257" s="351"/>
      <c r="P257" s="351"/>
      <c r="Q257" s="351"/>
      <c r="R257" s="351"/>
      <c r="S257" s="351"/>
      <c r="T257" s="351"/>
      <c r="U257" s="351"/>
      <c r="V257" s="351"/>
      <c r="W257" s="241"/>
      <c r="X257" s="241"/>
      <c r="Y257" s="241"/>
      <c r="Z257" s="351"/>
      <c r="AA257" s="241"/>
      <c r="AB257" s="351"/>
      <c r="AC257" s="351"/>
      <c r="AD257" s="351"/>
      <c r="AE257" s="351"/>
      <c r="AF257" s="351"/>
      <c r="AG257" s="351"/>
      <c r="AH257" s="241"/>
      <c r="AI257" s="241"/>
      <c r="AJ257" s="241"/>
    </row>
    <row r="258" spans="1:36" x14ac:dyDescent="0.2">
      <c r="A258" s="351"/>
      <c r="B258" s="351"/>
      <c r="C258" s="241"/>
      <c r="D258" s="241"/>
      <c r="E258" s="351"/>
      <c r="F258" s="351"/>
      <c r="G258" s="351"/>
      <c r="H258" s="351"/>
      <c r="I258" s="351"/>
      <c r="J258" s="351"/>
      <c r="K258" s="351"/>
      <c r="L258" s="351"/>
      <c r="M258" s="351"/>
      <c r="N258" s="351"/>
      <c r="O258" s="351"/>
      <c r="P258" s="351"/>
      <c r="Q258" s="351"/>
      <c r="R258" s="351"/>
      <c r="S258" s="351"/>
      <c r="T258" s="351"/>
      <c r="U258" s="351"/>
      <c r="V258" s="351"/>
      <c r="W258" s="241"/>
      <c r="X258" s="241"/>
      <c r="Y258" s="241"/>
      <c r="Z258" s="351"/>
      <c r="AA258" s="241"/>
      <c r="AB258" s="351"/>
      <c r="AC258" s="351"/>
      <c r="AD258" s="351"/>
      <c r="AE258" s="351"/>
      <c r="AF258" s="351"/>
      <c r="AG258" s="351"/>
      <c r="AH258" s="241"/>
      <c r="AI258" s="241"/>
      <c r="AJ258" s="241"/>
    </row>
    <row r="259" spans="1:36" x14ac:dyDescent="0.2">
      <c r="A259" s="351"/>
      <c r="B259" s="351"/>
      <c r="C259" s="241"/>
      <c r="D259" s="241"/>
      <c r="E259" s="351"/>
      <c r="F259" s="351"/>
      <c r="G259" s="351"/>
      <c r="H259" s="351"/>
      <c r="I259" s="351"/>
      <c r="J259" s="351"/>
      <c r="K259" s="351"/>
      <c r="L259" s="351"/>
      <c r="M259" s="351"/>
      <c r="N259" s="351"/>
      <c r="O259" s="351"/>
      <c r="P259" s="351"/>
      <c r="Q259" s="351"/>
      <c r="R259" s="351"/>
      <c r="S259" s="351"/>
      <c r="T259" s="351"/>
      <c r="U259" s="351"/>
      <c r="V259" s="351"/>
      <c r="W259" s="241"/>
      <c r="X259" s="241"/>
      <c r="Y259" s="241"/>
      <c r="Z259" s="351"/>
      <c r="AA259" s="241"/>
      <c r="AB259" s="351"/>
      <c r="AC259" s="351"/>
      <c r="AD259" s="351"/>
      <c r="AE259" s="351"/>
      <c r="AF259" s="351"/>
      <c r="AG259" s="351"/>
      <c r="AH259" s="241"/>
      <c r="AI259" s="241"/>
      <c r="AJ259" s="241"/>
    </row>
    <row r="260" spans="1:36" x14ac:dyDescent="0.2">
      <c r="A260" s="351"/>
      <c r="B260" s="351"/>
      <c r="C260" s="241"/>
      <c r="D260" s="241"/>
      <c r="E260" s="351"/>
      <c r="F260" s="351"/>
      <c r="G260" s="351"/>
      <c r="H260" s="351"/>
      <c r="I260" s="351"/>
      <c r="J260" s="351"/>
      <c r="K260" s="351"/>
      <c r="L260" s="351"/>
      <c r="M260" s="351"/>
      <c r="N260" s="351"/>
      <c r="O260" s="351"/>
      <c r="P260" s="351"/>
      <c r="Q260" s="351"/>
      <c r="R260" s="351"/>
      <c r="S260" s="351"/>
      <c r="T260" s="351"/>
      <c r="U260" s="351"/>
      <c r="V260" s="351"/>
      <c r="W260" s="241"/>
      <c r="X260" s="241"/>
      <c r="Y260" s="241"/>
      <c r="Z260" s="351"/>
      <c r="AA260" s="241"/>
      <c r="AB260" s="351"/>
      <c r="AC260" s="351"/>
      <c r="AD260" s="351"/>
      <c r="AE260" s="351"/>
      <c r="AF260" s="351"/>
      <c r="AG260" s="351"/>
      <c r="AH260" s="241"/>
      <c r="AI260" s="241"/>
      <c r="AJ260" s="241"/>
    </row>
    <row r="261" spans="1:36" x14ac:dyDescent="0.2">
      <c r="A261" s="351"/>
      <c r="B261" s="351"/>
      <c r="C261" s="241"/>
      <c r="D261" s="241"/>
      <c r="E261" s="351"/>
      <c r="F261" s="351"/>
      <c r="G261" s="351"/>
      <c r="H261" s="351"/>
      <c r="I261" s="351"/>
      <c r="J261" s="351"/>
      <c r="K261" s="351"/>
      <c r="L261" s="351"/>
      <c r="M261" s="351"/>
      <c r="N261" s="351"/>
      <c r="O261" s="351"/>
      <c r="P261" s="351"/>
      <c r="Q261" s="351"/>
      <c r="R261" s="351"/>
      <c r="S261" s="351"/>
      <c r="T261" s="351"/>
      <c r="U261" s="351"/>
      <c r="V261" s="351"/>
      <c r="W261" s="241"/>
      <c r="X261" s="241"/>
      <c r="Y261" s="241"/>
      <c r="Z261" s="351"/>
      <c r="AA261" s="241"/>
      <c r="AB261" s="351"/>
      <c r="AC261" s="351"/>
      <c r="AD261" s="351"/>
      <c r="AE261" s="351"/>
      <c r="AF261" s="351"/>
      <c r="AG261" s="351"/>
      <c r="AH261" s="241"/>
      <c r="AI261" s="241"/>
      <c r="AJ261" s="241"/>
    </row>
    <row r="262" spans="1:36" x14ac:dyDescent="0.2">
      <c r="A262" s="351"/>
      <c r="B262" s="351"/>
      <c r="C262" s="241"/>
      <c r="D262" s="241"/>
      <c r="E262" s="351"/>
      <c r="F262" s="351"/>
      <c r="G262" s="351"/>
      <c r="H262" s="351"/>
      <c r="I262" s="351"/>
      <c r="J262" s="351"/>
      <c r="K262" s="351"/>
      <c r="L262" s="351"/>
      <c r="M262" s="351"/>
      <c r="N262" s="351"/>
      <c r="O262" s="351"/>
      <c r="P262" s="351"/>
      <c r="Q262" s="351"/>
      <c r="R262" s="351"/>
      <c r="S262" s="351"/>
      <c r="T262" s="351"/>
      <c r="U262" s="351"/>
      <c r="V262" s="351"/>
      <c r="W262" s="241"/>
      <c r="X262" s="241"/>
      <c r="Y262" s="241"/>
      <c r="Z262" s="351"/>
      <c r="AA262" s="241"/>
      <c r="AB262" s="351"/>
      <c r="AC262" s="351"/>
      <c r="AD262" s="351"/>
      <c r="AE262" s="351"/>
      <c r="AF262" s="351"/>
      <c r="AG262" s="351"/>
      <c r="AH262" s="241"/>
      <c r="AI262" s="241"/>
      <c r="AJ262" s="241"/>
    </row>
    <row r="263" spans="1:36" x14ac:dyDescent="0.2">
      <c r="A263" s="351"/>
      <c r="B263" s="351"/>
      <c r="C263" s="241"/>
      <c r="D263" s="241"/>
      <c r="E263" s="351"/>
      <c r="F263" s="351"/>
      <c r="G263" s="351"/>
      <c r="H263" s="351"/>
      <c r="I263" s="351"/>
      <c r="J263" s="351"/>
      <c r="K263" s="351"/>
      <c r="L263" s="351"/>
      <c r="M263" s="351"/>
      <c r="N263" s="351"/>
      <c r="O263" s="351"/>
      <c r="P263" s="351"/>
      <c r="Q263" s="351"/>
      <c r="R263" s="351"/>
      <c r="S263" s="351"/>
      <c r="T263" s="351"/>
      <c r="U263" s="351"/>
      <c r="V263" s="351"/>
      <c r="W263" s="241"/>
      <c r="X263" s="241"/>
      <c r="Y263" s="241"/>
      <c r="Z263" s="351"/>
      <c r="AA263" s="241"/>
      <c r="AB263" s="351"/>
      <c r="AC263" s="351"/>
      <c r="AD263" s="351"/>
      <c r="AE263" s="351"/>
      <c r="AF263" s="351"/>
      <c r="AG263" s="351"/>
      <c r="AH263" s="241"/>
      <c r="AI263" s="241"/>
      <c r="AJ263" s="241"/>
    </row>
    <row r="264" spans="1:36" x14ac:dyDescent="0.2">
      <c r="A264" s="351"/>
      <c r="B264" s="351"/>
      <c r="C264" s="241"/>
      <c r="D264" s="241"/>
      <c r="E264" s="351"/>
      <c r="F264" s="351"/>
      <c r="G264" s="351"/>
      <c r="H264" s="351"/>
      <c r="I264" s="351"/>
      <c r="J264" s="351"/>
      <c r="K264" s="351"/>
      <c r="L264" s="351"/>
      <c r="M264" s="351"/>
      <c r="N264" s="351"/>
      <c r="O264" s="351"/>
      <c r="P264" s="351"/>
      <c r="Q264" s="351"/>
      <c r="R264" s="351"/>
      <c r="S264" s="351"/>
      <c r="T264" s="351"/>
      <c r="U264" s="351"/>
      <c r="V264" s="351"/>
      <c r="W264" s="241"/>
      <c r="X264" s="241"/>
      <c r="Y264" s="241"/>
      <c r="Z264" s="351"/>
      <c r="AA264" s="241"/>
      <c r="AB264" s="351"/>
      <c r="AC264" s="351"/>
      <c r="AD264" s="351"/>
      <c r="AE264" s="351"/>
      <c r="AF264" s="351"/>
      <c r="AG264" s="351"/>
      <c r="AH264" s="241"/>
      <c r="AI264" s="241"/>
      <c r="AJ264" s="241"/>
    </row>
    <row r="265" spans="1:36" x14ac:dyDescent="0.2">
      <c r="A265" s="351"/>
      <c r="B265" s="351"/>
      <c r="C265" s="241"/>
      <c r="D265" s="241"/>
      <c r="E265" s="351"/>
      <c r="F265" s="351"/>
      <c r="G265" s="351"/>
      <c r="H265" s="351"/>
      <c r="I265" s="351"/>
      <c r="J265" s="351"/>
      <c r="K265" s="351"/>
      <c r="L265" s="351"/>
      <c r="M265" s="351"/>
      <c r="N265" s="351"/>
      <c r="O265" s="351"/>
      <c r="P265" s="351"/>
      <c r="Q265" s="351"/>
      <c r="R265" s="351"/>
      <c r="S265" s="351"/>
      <c r="T265" s="351"/>
      <c r="U265" s="351"/>
      <c r="V265" s="351"/>
      <c r="W265" s="241"/>
      <c r="X265" s="241"/>
      <c r="Y265" s="241"/>
      <c r="Z265" s="351"/>
      <c r="AA265" s="241"/>
      <c r="AB265" s="351"/>
      <c r="AC265" s="351"/>
      <c r="AD265" s="351"/>
      <c r="AE265" s="351"/>
      <c r="AF265" s="351"/>
      <c r="AG265" s="351"/>
      <c r="AH265" s="241"/>
      <c r="AI265" s="241"/>
      <c r="AJ265" s="241"/>
    </row>
    <row r="266" spans="1:36" x14ac:dyDescent="0.2">
      <c r="A266" s="351"/>
      <c r="B266" s="351"/>
      <c r="C266" s="241"/>
      <c r="D266" s="241"/>
      <c r="E266" s="351"/>
      <c r="F266" s="351"/>
      <c r="G266" s="351"/>
      <c r="H266" s="351"/>
      <c r="I266" s="351"/>
      <c r="J266" s="351"/>
      <c r="K266" s="351"/>
      <c r="L266" s="351"/>
      <c r="M266" s="351"/>
      <c r="N266" s="351"/>
      <c r="O266" s="351"/>
      <c r="P266" s="351"/>
      <c r="Q266" s="351"/>
      <c r="R266" s="351"/>
      <c r="S266" s="351"/>
      <c r="T266" s="351"/>
      <c r="U266" s="351"/>
      <c r="V266" s="351"/>
      <c r="W266" s="241"/>
      <c r="X266" s="241"/>
      <c r="Y266" s="241"/>
      <c r="Z266" s="351"/>
      <c r="AA266" s="241"/>
      <c r="AB266" s="351"/>
      <c r="AC266" s="351"/>
      <c r="AD266" s="351"/>
      <c r="AE266" s="351"/>
      <c r="AF266" s="351"/>
      <c r="AG266" s="351"/>
      <c r="AH266" s="241"/>
      <c r="AI266" s="241"/>
      <c r="AJ266" s="241"/>
    </row>
    <row r="267" spans="1:36" x14ac:dyDescent="0.2">
      <c r="A267" s="351"/>
      <c r="B267" s="351"/>
      <c r="C267" s="241"/>
      <c r="D267" s="241"/>
      <c r="E267" s="351"/>
      <c r="F267" s="351"/>
      <c r="G267" s="351"/>
      <c r="H267" s="351"/>
      <c r="I267" s="351"/>
      <c r="J267" s="351"/>
      <c r="K267" s="351"/>
      <c r="L267" s="351"/>
      <c r="M267" s="351"/>
      <c r="N267" s="351"/>
      <c r="O267" s="351"/>
      <c r="P267" s="351"/>
      <c r="Q267" s="351"/>
      <c r="R267" s="351"/>
      <c r="S267" s="351"/>
      <c r="T267" s="351"/>
      <c r="U267" s="351"/>
      <c r="V267" s="351"/>
      <c r="W267" s="241"/>
      <c r="X267" s="241"/>
      <c r="Y267" s="241"/>
      <c r="Z267" s="351"/>
      <c r="AA267" s="241"/>
      <c r="AB267" s="351"/>
      <c r="AC267" s="351"/>
      <c r="AD267" s="351"/>
      <c r="AE267" s="351"/>
      <c r="AF267" s="351"/>
      <c r="AG267" s="351"/>
      <c r="AH267" s="241"/>
      <c r="AI267" s="241"/>
      <c r="AJ267" s="241"/>
    </row>
    <row r="268" spans="1:36" x14ac:dyDescent="0.2">
      <c r="A268" s="351"/>
      <c r="B268" s="351"/>
      <c r="C268" s="241"/>
      <c r="D268" s="241"/>
      <c r="E268" s="351"/>
      <c r="F268" s="351"/>
      <c r="G268" s="351"/>
      <c r="H268" s="351"/>
      <c r="I268" s="351"/>
      <c r="J268" s="351"/>
      <c r="K268" s="351"/>
      <c r="L268" s="351"/>
      <c r="M268" s="351"/>
      <c r="N268" s="351"/>
      <c r="O268" s="351"/>
      <c r="P268" s="351"/>
      <c r="Q268" s="351"/>
      <c r="R268" s="351"/>
      <c r="S268" s="351"/>
      <c r="T268" s="351"/>
      <c r="U268" s="351"/>
      <c r="V268" s="351"/>
      <c r="W268" s="241"/>
      <c r="X268" s="241"/>
      <c r="Y268" s="241"/>
      <c r="Z268" s="351"/>
      <c r="AA268" s="241"/>
      <c r="AB268" s="351"/>
      <c r="AC268" s="351"/>
      <c r="AD268" s="351"/>
      <c r="AE268" s="351"/>
      <c r="AF268" s="351"/>
      <c r="AG268" s="351"/>
      <c r="AH268" s="241"/>
      <c r="AI268" s="241"/>
      <c r="AJ268" s="241"/>
    </row>
    <row r="269" spans="1:36" x14ac:dyDescent="0.2">
      <c r="A269" s="351"/>
      <c r="B269" s="351"/>
      <c r="C269" s="241"/>
      <c r="D269" s="241"/>
      <c r="E269" s="351"/>
      <c r="F269" s="351"/>
      <c r="G269" s="351"/>
      <c r="H269" s="351"/>
      <c r="I269" s="351"/>
      <c r="J269" s="351"/>
      <c r="K269" s="351"/>
      <c r="L269" s="351"/>
      <c r="M269" s="351"/>
      <c r="N269" s="351"/>
      <c r="O269" s="351"/>
      <c r="P269" s="351"/>
      <c r="Q269" s="351"/>
      <c r="R269" s="351"/>
      <c r="S269" s="351"/>
      <c r="T269" s="351"/>
      <c r="U269" s="351"/>
      <c r="V269" s="351"/>
      <c r="W269" s="241"/>
      <c r="X269" s="241"/>
      <c r="Y269" s="241"/>
      <c r="Z269" s="351"/>
      <c r="AA269" s="241"/>
      <c r="AB269" s="351"/>
      <c r="AC269" s="351"/>
      <c r="AD269" s="351"/>
      <c r="AE269" s="351"/>
      <c r="AF269" s="351"/>
      <c r="AG269" s="351"/>
      <c r="AH269" s="241"/>
      <c r="AI269" s="241"/>
      <c r="AJ269" s="241"/>
    </row>
    <row r="270" spans="1:36" x14ac:dyDescent="0.2">
      <c r="A270" s="351"/>
      <c r="B270" s="351"/>
      <c r="C270" s="241"/>
      <c r="D270" s="241"/>
      <c r="E270" s="351"/>
      <c r="F270" s="351"/>
      <c r="G270" s="351"/>
      <c r="H270" s="351"/>
      <c r="I270" s="351"/>
      <c r="J270" s="351"/>
      <c r="K270" s="351"/>
      <c r="L270" s="351"/>
      <c r="M270" s="351"/>
      <c r="N270" s="351"/>
      <c r="O270" s="351"/>
      <c r="P270" s="351"/>
      <c r="Q270" s="351"/>
      <c r="R270" s="351"/>
      <c r="S270" s="351"/>
      <c r="T270" s="351"/>
      <c r="U270" s="351"/>
      <c r="V270" s="351"/>
      <c r="W270" s="241"/>
      <c r="X270" s="241"/>
      <c r="Y270" s="241"/>
      <c r="Z270" s="351"/>
      <c r="AA270" s="241"/>
      <c r="AB270" s="351"/>
      <c r="AC270" s="351"/>
      <c r="AD270" s="351"/>
      <c r="AE270" s="351"/>
      <c r="AF270" s="351"/>
      <c r="AG270" s="351"/>
      <c r="AH270" s="241"/>
      <c r="AI270" s="241"/>
      <c r="AJ270" s="241"/>
    </row>
    <row r="271" spans="1:36" x14ac:dyDescent="0.2">
      <c r="A271" s="351"/>
      <c r="B271" s="351"/>
      <c r="C271" s="241"/>
      <c r="D271" s="241"/>
      <c r="E271" s="351"/>
      <c r="F271" s="351"/>
      <c r="G271" s="351"/>
      <c r="H271" s="351"/>
      <c r="I271" s="351"/>
      <c r="J271" s="351"/>
      <c r="K271" s="351"/>
      <c r="L271" s="351"/>
      <c r="M271" s="351"/>
      <c r="N271" s="351"/>
      <c r="O271" s="351"/>
      <c r="P271" s="351"/>
      <c r="Q271" s="351"/>
      <c r="R271" s="351"/>
      <c r="S271" s="351"/>
      <c r="T271" s="351"/>
      <c r="U271" s="351"/>
      <c r="V271" s="351"/>
      <c r="W271" s="241"/>
      <c r="X271" s="241"/>
      <c r="Y271" s="241"/>
      <c r="Z271" s="351"/>
      <c r="AA271" s="241"/>
      <c r="AB271" s="351"/>
      <c r="AC271" s="351"/>
      <c r="AD271" s="351"/>
      <c r="AE271" s="351"/>
      <c r="AF271" s="351"/>
      <c r="AG271" s="351"/>
      <c r="AH271" s="241"/>
      <c r="AI271" s="241"/>
      <c r="AJ271" s="241"/>
    </row>
    <row r="272" spans="1:36" x14ac:dyDescent="0.2">
      <c r="A272" s="351"/>
      <c r="B272" s="351"/>
      <c r="C272" s="241"/>
      <c r="D272" s="241"/>
      <c r="E272" s="351"/>
      <c r="F272" s="351"/>
      <c r="G272" s="351"/>
      <c r="H272" s="351"/>
      <c r="I272" s="351"/>
      <c r="J272" s="351"/>
      <c r="K272" s="351"/>
      <c r="L272" s="351"/>
      <c r="M272" s="351"/>
      <c r="N272" s="351"/>
      <c r="O272" s="351"/>
      <c r="P272" s="351"/>
      <c r="Q272" s="351"/>
      <c r="R272" s="351"/>
      <c r="S272" s="351"/>
      <c r="T272" s="351"/>
      <c r="U272" s="351"/>
      <c r="V272" s="351"/>
      <c r="W272" s="241"/>
      <c r="X272" s="241"/>
      <c r="Y272" s="241"/>
      <c r="Z272" s="351"/>
      <c r="AA272" s="241"/>
      <c r="AB272" s="351"/>
      <c r="AC272" s="351"/>
      <c r="AD272" s="351"/>
      <c r="AE272" s="351"/>
      <c r="AF272" s="351"/>
      <c r="AG272" s="351"/>
      <c r="AH272" s="241"/>
      <c r="AI272" s="241"/>
      <c r="AJ272" s="241"/>
    </row>
    <row r="273" spans="1:36" x14ac:dyDescent="0.2">
      <c r="A273" s="351"/>
      <c r="B273" s="351"/>
      <c r="C273" s="241"/>
      <c r="D273" s="241"/>
      <c r="E273" s="351"/>
      <c r="F273" s="351"/>
      <c r="G273" s="351"/>
      <c r="H273" s="351"/>
      <c r="I273" s="351"/>
      <c r="J273" s="351"/>
      <c r="K273" s="351"/>
      <c r="L273" s="351"/>
      <c r="M273" s="351"/>
      <c r="N273" s="351"/>
      <c r="O273" s="351"/>
      <c r="P273" s="351"/>
      <c r="Q273" s="351"/>
      <c r="R273" s="351"/>
      <c r="S273" s="351"/>
      <c r="T273" s="351"/>
      <c r="U273" s="351"/>
      <c r="V273" s="351"/>
      <c r="W273" s="241"/>
      <c r="X273" s="241"/>
      <c r="Y273" s="241"/>
      <c r="Z273" s="351"/>
      <c r="AA273" s="241"/>
      <c r="AB273" s="351"/>
      <c r="AC273" s="351"/>
      <c r="AD273" s="351"/>
      <c r="AE273" s="351"/>
      <c r="AF273" s="351"/>
      <c r="AG273" s="351"/>
      <c r="AH273" s="241"/>
      <c r="AI273" s="241"/>
      <c r="AJ273" s="241"/>
    </row>
    <row r="274" spans="1:36" x14ac:dyDescent="0.2">
      <c r="A274" s="351"/>
      <c r="B274" s="351"/>
      <c r="C274" s="241"/>
      <c r="D274" s="241"/>
      <c r="E274" s="351"/>
      <c r="F274" s="351"/>
      <c r="G274" s="351"/>
      <c r="H274" s="351"/>
      <c r="I274" s="351"/>
      <c r="J274" s="351"/>
      <c r="K274" s="351"/>
      <c r="L274" s="351"/>
      <c r="M274" s="351"/>
      <c r="N274" s="351"/>
      <c r="O274" s="351"/>
      <c r="P274" s="351"/>
      <c r="Q274" s="351"/>
      <c r="R274" s="351"/>
      <c r="S274" s="351"/>
      <c r="T274" s="351"/>
      <c r="U274" s="351"/>
      <c r="V274" s="351"/>
      <c r="W274" s="241"/>
      <c r="X274" s="241"/>
      <c r="Y274" s="241"/>
      <c r="Z274" s="351"/>
      <c r="AA274" s="241"/>
      <c r="AB274" s="351"/>
      <c r="AC274" s="351"/>
      <c r="AD274" s="351"/>
      <c r="AE274" s="351"/>
      <c r="AF274" s="351"/>
      <c r="AG274" s="351"/>
      <c r="AH274" s="241"/>
      <c r="AI274" s="241"/>
      <c r="AJ274" s="241"/>
    </row>
    <row r="275" spans="1:36" x14ac:dyDescent="0.2">
      <c r="A275" s="351"/>
      <c r="B275" s="351"/>
      <c r="C275" s="241"/>
      <c r="D275" s="241"/>
      <c r="E275" s="351"/>
      <c r="F275" s="351"/>
      <c r="G275" s="351"/>
      <c r="H275" s="351"/>
      <c r="I275" s="351"/>
      <c r="J275" s="351"/>
      <c r="K275" s="351"/>
      <c r="L275" s="351"/>
      <c r="M275" s="351"/>
      <c r="N275" s="351"/>
      <c r="O275" s="351"/>
      <c r="P275" s="351"/>
      <c r="Q275" s="351"/>
      <c r="R275" s="351"/>
      <c r="S275" s="351"/>
      <c r="T275" s="351"/>
      <c r="U275" s="351"/>
      <c r="V275" s="351"/>
      <c r="W275" s="241"/>
      <c r="X275" s="241"/>
      <c r="Y275" s="241"/>
      <c r="Z275" s="351"/>
      <c r="AA275" s="241"/>
      <c r="AB275" s="351"/>
      <c r="AC275" s="351"/>
      <c r="AD275" s="351"/>
      <c r="AE275" s="351"/>
      <c r="AF275" s="351"/>
      <c r="AG275" s="351"/>
      <c r="AH275" s="241"/>
      <c r="AI275" s="241"/>
      <c r="AJ275" s="241"/>
    </row>
    <row r="276" spans="1:36" x14ac:dyDescent="0.2">
      <c r="A276" s="351"/>
      <c r="B276" s="351"/>
      <c r="C276" s="241"/>
      <c r="D276" s="241"/>
      <c r="E276" s="351"/>
      <c r="F276" s="351"/>
      <c r="G276" s="351"/>
      <c r="H276" s="351"/>
      <c r="I276" s="351"/>
      <c r="J276" s="351"/>
      <c r="K276" s="351"/>
      <c r="L276" s="351"/>
      <c r="M276" s="351"/>
      <c r="N276" s="351"/>
      <c r="O276" s="351"/>
      <c r="P276" s="351"/>
      <c r="Q276" s="351"/>
      <c r="R276" s="351"/>
      <c r="S276" s="351"/>
      <c r="T276" s="351"/>
      <c r="U276" s="351"/>
      <c r="V276" s="351"/>
      <c r="W276" s="241"/>
      <c r="X276" s="241"/>
      <c r="Y276" s="241"/>
      <c r="Z276" s="351"/>
      <c r="AA276" s="241"/>
      <c r="AB276" s="351"/>
      <c r="AC276" s="351"/>
      <c r="AD276" s="351"/>
      <c r="AE276" s="351"/>
      <c r="AF276" s="351"/>
      <c r="AG276" s="351"/>
      <c r="AH276" s="241"/>
      <c r="AI276" s="241"/>
      <c r="AJ276" s="241"/>
    </row>
    <row r="277" spans="1:36" x14ac:dyDescent="0.2">
      <c r="A277" s="351"/>
      <c r="B277" s="351"/>
      <c r="C277" s="241"/>
      <c r="D277" s="241"/>
      <c r="E277" s="351"/>
      <c r="F277" s="351"/>
      <c r="G277" s="351"/>
      <c r="H277" s="351"/>
      <c r="I277" s="351"/>
      <c r="J277" s="351"/>
      <c r="K277" s="351"/>
      <c r="L277" s="351"/>
      <c r="M277" s="351"/>
      <c r="N277" s="351"/>
      <c r="O277" s="351"/>
      <c r="P277" s="351"/>
      <c r="Q277" s="351"/>
      <c r="R277" s="351"/>
      <c r="S277" s="351"/>
      <c r="T277" s="351"/>
      <c r="U277" s="351"/>
      <c r="V277" s="351"/>
      <c r="W277" s="241"/>
      <c r="X277" s="241"/>
      <c r="Y277" s="241"/>
      <c r="Z277" s="351"/>
      <c r="AA277" s="241"/>
      <c r="AB277" s="351"/>
      <c r="AC277" s="351"/>
      <c r="AD277" s="351"/>
      <c r="AE277" s="351"/>
      <c r="AF277" s="351"/>
      <c r="AG277" s="351"/>
      <c r="AH277" s="241"/>
      <c r="AI277" s="241"/>
      <c r="AJ277" s="241"/>
    </row>
    <row r="278" spans="1:36" x14ac:dyDescent="0.2">
      <c r="A278" s="351"/>
      <c r="B278" s="351"/>
      <c r="C278" s="241"/>
      <c r="D278" s="241"/>
      <c r="E278" s="351"/>
      <c r="F278" s="351"/>
      <c r="G278" s="351"/>
      <c r="H278" s="351"/>
      <c r="I278" s="351"/>
      <c r="J278" s="351"/>
      <c r="K278" s="351"/>
      <c r="L278" s="351"/>
      <c r="M278" s="351"/>
      <c r="N278" s="351"/>
      <c r="O278" s="351"/>
      <c r="P278" s="351"/>
      <c r="Q278" s="351"/>
      <c r="R278" s="351"/>
      <c r="S278" s="351"/>
      <c r="T278" s="351"/>
      <c r="U278" s="351"/>
      <c r="V278" s="351"/>
      <c r="W278" s="241"/>
      <c r="X278" s="241"/>
      <c r="Y278" s="241"/>
      <c r="Z278" s="351"/>
      <c r="AA278" s="241"/>
      <c r="AB278" s="351"/>
      <c r="AC278" s="351"/>
      <c r="AD278" s="351"/>
      <c r="AE278" s="351"/>
      <c r="AF278" s="351"/>
      <c r="AG278" s="351"/>
      <c r="AH278" s="241"/>
      <c r="AI278" s="241"/>
      <c r="AJ278" s="241"/>
    </row>
    <row r="279" spans="1:36" x14ac:dyDescent="0.2">
      <c r="A279" s="351"/>
      <c r="B279" s="351"/>
      <c r="C279" s="241"/>
      <c r="D279" s="241"/>
      <c r="E279" s="351"/>
      <c r="F279" s="351"/>
      <c r="G279" s="351"/>
      <c r="H279" s="351"/>
      <c r="I279" s="351"/>
      <c r="J279" s="351"/>
      <c r="K279" s="351"/>
      <c r="L279" s="351"/>
      <c r="M279" s="351"/>
      <c r="N279" s="351"/>
      <c r="O279" s="351"/>
      <c r="P279" s="351"/>
      <c r="Q279" s="351"/>
      <c r="R279" s="351"/>
      <c r="S279" s="351"/>
      <c r="T279" s="351"/>
      <c r="U279" s="351"/>
      <c r="V279" s="351"/>
      <c r="W279" s="241"/>
      <c r="X279" s="241"/>
      <c r="Y279" s="241"/>
      <c r="Z279" s="351"/>
      <c r="AA279" s="241"/>
      <c r="AB279" s="351"/>
      <c r="AC279" s="351"/>
      <c r="AD279" s="351"/>
      <c r="AE279" s="351"/>
      <c r="AF279" s="351"/>
      <c r="AG279" s="351"/>
      <c r="AH279" s="241"/>
      <c r="AI279" s="241"/>
      <c r="AJ279" s="241"/>
    </row>
    <row r="280" spans="1:36" x14ac:dyDescent="0.2">
      <c r="A280" s="351"/>
      <c r="B280" s="351"/>
      <c r="C280" s="241"/>
      <c r="D280" s="241"/>
      <c r="E280" s="351"/>
      <c r="F280" s="351"/>
      <c r="G280" s="351"/>
      <c r="H280" s="351"/>
      <c r="I280" s="351"/>
      <c r="J280" s="351"/>
      <c r="K280" s="351"/>
      <c r="L280" s="351"/>
      <c r="M280" s="351"/>
      <c r="N280" s="351"/>
      <c r="O280" s="351"/>
      <c r="P280" s="351"/>
      <c r="Q280" s="351"/>
      <c r="R280" s="351"/>
      <c r="S280" s="351"/>
      <c r="T280" s="351"/>
      <c r="U280" s="351"/>
      <c r="V280" s="351"/>
      <c r="W280" s="241"/>
      <c r="X280" s="241"/>
      <c r="Y280" s="241"/>
      <c r="Z280" s="351"/>
      <c r="AA280" s="241"/>
      <c r="AB280" s="351"/>
      <c r="AC280" s="351"/>
      <c r="AD280" s="351"/>
      <c r="AE280" s="351"/>
      <c r="AF280" s="351"/>
      <c r="AG280" s="351"/>
      <c r="AH280" s="241"/>
      <c r="AI280" s="241"/>
      <c r="AJ280" s="241"/>
    </row>
    <row r="281" spans="1:36" x14ac:dyDescent="0.2">
      <c r="A281" s="351"/>
      <c r="B281" s="351"/>
      <c r="C281" s="241"/>
      <c r="D281" s="241"/>
      <c r="E281" s="351"/>
      <c r="F281" s="351"/>
      <c r="G281" s="351"/>
      <c r="H281" s="351"/>
      <c r="I281" s="351"/>
      <c r="J281" s="351"/>
      <c r="K281" s="351"/>
      <c r="L281" s="351"/>
      <c r="M281" s="351"/>
      <c r="N281" s="351"/>
      <c r="O281" s="351"/>
      <c r="P281" s="351"/>
      <c r="Q281" s="351"/>
      <c r="R281" s="351"/>
      <c r="S281" s="351"/>
      <c r="T281" s="351"/>
      <c r="U281" s="351"/>
      <c r="V281" s="351"/>
      <c r="W281" s="241"/>
      <c r="X281" s="241"/>
      <c r="Y281" s="241"/>
      <c r="Z281" s="351"/>
      <c r="AA281" s="241"/>
      <c r="AB281" s="351"/>
      <c r="AC281" s="351"/>
      <c r="AD281" s="351"/>
      <c r="AE281" s="351"/>
      <c r="AF281" s="351"/>
      <c r="AG281" s="351"/>
      <c r="AH281" s="241"/>
      <c r="AI281" s="241"/>
      <c r="AJ281" s="241"/>
    </row>
    <row r="282" spans="1:36" x14ac:dyDescent="0.2">
      <c r="A282" s="351"/>
      <c r="B282" s="351"/>
      <c r="C282" s="241"/>
      <c r="D282" s="241"/>
      <c r="E282" s="351"/>
      <c r="F282" s="351"/>
      <c r="G282" s="351"/>
      <c r="H282" s="351"/>
      <c r="I282" s="351"/>
      <c r="J282" s="351"/>
      <c r="K282" s="351"/>
      <c r="L282" s="351"/>
      <c r="M282" s="351"/>
      <c r="N282" s="351"/>
      <c r="O282" s="351"/>
      <c r="P282" s="351"/>
      <c r="Q282" s="351"/>
      <c r="R282" s="351"/>
      <c r="S282" s="351"/>
      <c r="T282" s="351"/>
      <c r="U282" s="351"/>
      <c r="V282" s="351"/>
      <c r="W282" s="241"/>
      <c r="X282" s="241"/>
      <c r="Y282" s="241"/>
      <c r="Z282" s="351"/>
      <c r="AA282" s="241"/>
      <c r="AB282" s="351"/>
      <c r="AC282" s="351"/>
      <c r="AD282" s="351"/>
      <c r="AE282" s="351"/>
      <c r="AF282" s="351"/>
      <c r="AG282" s="351"/>
      <c r="AH282" s="241"/>
      <c r="AI282" s="241"/>
      <c r="AJ282" s="241"/>
    </row>
    <row r="283" spans="1:36" x14ac:dyDescent="0.2">
      <c r="A283" s="351"/>
      <c r="B283" s="351"/>
      <c r="C283" s="241"/>
      <c r="D283" s="241"/>
      <c r="E283" s="351"/>
      <c r="F283" s="351"/>
      <c r="G283" s="351"/>
      <c r="H283" s="351"/>
      <c r="I283" s="351"/>
      <c r="J283" s="351"/>
      <c r="K283" s="351"/>
      <c r="L283" s="351"/>
      <c r="M283" s="351"/>
      <c r="N283" s="351"/>
      <c r="O283" s="351"/>
      <c r="P283" s="351"/>
      <c r="Q283" s="351"/>
      <c r="R283" s="351"/>
      <c r="S283" s="351"/>
      <c r="T283" s="351"/>
      <c r="U283" s="351"/>
      <c r="V283" s="351"/>
      <c r="W283" s="241"/>
      <c r="X283" s="241"/>
      <c r="Y283" s="241"/>
      <c r="Z283" s="351"/>
      <c r="AA283" s="241"/>
      <c r="AB283" s="351"/>
      <c r="AC283" s="351"/>
      <c r="AD283" s="351"/>
      <c r="AE283" s="351"/>
      <c r="AF283" s="351"/>
      <c r="AG283" s="351"/>
      <c r="AH283" s="241"/>
      <c r="AI283" s="241"/>
      <c r="AJ283" s="241"/>
    </row>
    <row r="284" spans="1:36" x14ac:dyDescent="0.2">
      <c r="A284" s="351"/>
      <c r="B284" s="351"/>
      <c r="C284" s="241"/>
      <c r="D284" s="241"/>
      <c r="E284" s="351"/>
      <c r="F284" s="351"/>
      <c r="G284" s="351"/>
      <c r="H284" s="351"/>
      <c r="I284" s="351"/>
      <c r="J284" s="351"/>
      <c r="K284" s="351"/>
      <c r="L284" s="351"/>
      <c r="M284" s="351"/>
      <c r="N284" s="351"/>
      <c r="O284" s="351"/>
      <c r="P284" s="351"/>
      <c r="Q284" s="351"/>
      <c r="R284" s="351"/>
      <c r="S284" s="351"/>
      <c r="T284" s="351"/>
      <c r="U284" s="351"/>
      <c r="V284" s="351"/>
      <c r="W284" s="241"/>
      <c r="X284" s="241"/>
      <c r="Y284" s="241"/>
      <c r="Z284" s="351"/>
      <c r="AA284" s="241"/>
      <c r="AB284" s="351"/>
      <c r="AC284" s="351"/>
      <c r="AD284" s="351"/>
      <c r="AE284" s="351"/>
      <c r="AF284" s="351"/>
      <c r="AG284" s="351"/>
      <c r="AH284" s="241"/>
      <c r="AI284" s="241"/>
      <c r="AJ284" s="241"/>
    </row>
    <row r="285" spans="1:36" x14ac:dyDescent="0.2">
      <c r="A285" s="351"/>
      <c r="B285" s="351"/>
      <c r="C285" s="241"/>
      <c r="D285" s="241"/>
      <c r="E285" s="351"/>
      <c r="F285" s="351"/>
      <c r="G285" s="351"/>
      <c r="H285" s="351"/>
      <c r="I285" s="351"/>
      <c r="J285" s="351"/>
      <c r="K285" s="351"/>
      <c r="L285" s="351"/>
      <c r="M285" s="351"/>
      <c r="N285" s="351"/>
      <c r="O285" s="351"/>
      <c r="P285" s="351"/>
      <c r="Q285" s="351"/>
      <c r="R285" s="351"/>
      <c r="S285" s="351"/>
      <c r="T285" s="351"/>
      <c r="U285" s="351"/>
      <c r="V285" s="351"/>
      <c r="W285" s="241"/>
      <c r="X285" s="241"/>
      <c r="Y285" s="241"/>
      <c r="Z285" s="351"/>
      <c r="AA285" s="241"/>
      <c r="AB285" s="351"/>
      <c r="AC285" s="351"/>
      <c r="AD285" s="351"/>
      <c r="AE285" s="351"/>
      <c r="AF285" s="351"/>
      <c r="AG285" s="351"/>
      <c r="AH285" s="241"/>
      <c r="AI285" s="241"/>
      <c r="AJ285" s="241"/>
    </row>
    <row r="286" spans="1:36" x14ac:dyDescent="0.2">
      <c r="A286" s="351"/>
      <c r="B286" s="351"/>
      <c r="C286" s="241"/>
      <c r="D286" s="241"/>
      <c r="E286" s="351"/>
      <c r="F286" s="351"/>
      <c r="G286" s="351"/>
      <c r="H286" s="351"/>
      <c r="I286" s="351"/>
      <c r="J286" s="351"/>
      <c r="K286" s="351"/>
      <c r="L286" s="351"/>
      <c r="M286" s="351"/>
      <c r="N286" s="351"/>
      <c r="O286" s="351"/>
      <c r="P286" s="351"/>
      <c r="Q286" s="351"/>
      <c r="R286" s="351"/>
      <c r="S286" s="351"/>
      <c r="T286" s="351"/>
      <c r="U286" s="351"/>
      <c r="V286" s="351"/>
      <c r="W286" s="241"/>
      <c r="X286" s="241"/>
      <c r="Y286" s="241"/>
      <c r="Z286" s="351"/>
      <c r="AA286" s="241"/>
      <c r="AB286" s="351"/>
      <c r="AC286" s="351"/>
      <c r="AD286" s="351"/>
      <c r="AE286" s="351"/>
      <c r="AF286" s="351"/>
      <c r="AG286" s="351"/>
      <c r="AH286" s="241"/>
      <c r="AI286" s="241"/>
      <c r="AJ286" s="241"/>
    </row>
    <row r="287" spans="1:36" x14ac:dyDescent="0.2">
      <c r="A287" s="351"/>
      <c r="B287" s="351"/>
      <c r="C287" s="241"/>
      <c r="D287" s="241"/>
      <c r="E287" s="351"/>
      <c r="F287" s="351"/>
      <c r="G287" s="351"/>
      <c r="H287" s="351"/>
      <c r="I287" s="351"/>
      <c r="J287" s="351"/>
      <c r="K287" s="351"/>
      <c r="L287" s="351"/>
      <c r="M287" s="351"/>
      <c r="N287" s="351"/>
      <c r="O287" s="351"/>
      <c r="P287" s="351"/>
      <c r="Q287" s="351"/>
      <c r="R287" s="351"/>
      <c r="S287" s="351"/>
      <c r="T287" s="351"/>
      <c r="U287" s="351"/>
      <c r="V287" s="351"/>
      <c r="W287" s="241"/>
      <c r="X287" s="241"/>
      <c r="Y287" s="241"/>
      <c r="Z287" s="351"/>
      <c r="AA287" s="241"/>
      <c r="AB287" s="351"/>
      <c r="AC287" s="351"/>
      <c r="AD287" s="351"/>
      <c r="AE287" s="351"/>
      <c r="AF287" s="351"/>
      <c r="AG287" s="351"/>
      <c r="AH287" s="241"/>
      <c r="AI287" s="241"/>
      <c r="AJ287" s="241"/>
    </row>
    <row r="288" spans="1:36" x14ac:dyDescent="0.2">
      <c r="A288" s="351"/>
      <c r="B288" s="351"/>
      <c r="C288" s="241"/>
      <c r="D288" s="241"/>
      <c r="E288" s="351"/>
      <c r="F288" s="351"/>
      <c r="G288" s="351"/>
      <c r="H288" s="351"/>
      <c r="I288" s="351"/>
      <c r="J288" s="351"/>
      <c r="K288" s="351"/>
      <c r="L288" s="351"/>
      <c r="M288" s="351"/>
      <c r="N288" s="351"/>
      <c r="O288" s="351"/>
      <c r="P288" s="351"/>
      <c r="Q288" s="351"/>
      <c r="R288" s="351"/>
      <c r="S288" s="351"/>
      <c r="T288" s="351"/>
      <c r="U288" s="351"/>
      <c r="V288" s="351"/>
      <c r="W288" s="241"/>
      <c r="X288" s="241"/>
      <c r="Y288" s="241"/>
      <c r="Z288" s="351"/>
      <c r="AA288" s="241"/>
      <c r="AB288" s="351"/>
      <c r="AC288" s="351"/>
      <c r="AD288" s="351"/>
      <c r="AE288" s="351"/>
      <c r="AF288" s="351"/>
      <c r="AG288" s="351"/>
      <c r="AH288" s="241"/>
      <c r="AI288" s="241"/>
      <c r="AJ288" s="241"/>
    </row>
    <row r="289" spans="1:36" x14ac:dyDescent="0.2">
      <c r="A289" s="351"/>
      <c r="B289" s="351"/>
      <c r="C289" s="241"/>
      <c r="D289" s="241"/>
      <c r="E289" s="351"/>
      <c r="F289" s="351"/>
      <c r="G289" s="351"/>
      <c r="H289" s="351"/>
      <c r="I289" s="351"/>
      <c r="J289" s="351"/>
      <c r="K289" s="351"/>
      <c r="L289" s="351"/>
      <c r="M289" s="351"/>
      <c r="N289" s="351"/>
      <c r="O289" s="351"/>
      <c r="P289" s="351"/>
      <c r="Q289" s="351"/>
      <c r="R289" s="351"/>
      <c r="S289" s="351"/>
      <c r="T289" s="351"/>
      <c r="U289" s="351"/>
      <c r="V289" s="351"/>
      <c r="W289" s="241"/>
      <c r="X289" s="241"/>
      <c r="Y289" s="241"/>
      <c r="Z289" s="351"/>
      <c r="AA289" s="241"/>
      <c r="AB289" s="351"/>
      <c r="AC289" s="351"/>
      <c r="AD289" s="351"/>
      <c r="AE289" s="351"/>
      <c r="AF289" s="351"/>
      <c r="AG289" s="351"/>
      <c r="AH289" s="241"/>
      <c r="AI289" s="241"/>
      <c r="AJ289" s="241"/>
    </row>
    <row r="290" spans="1:36" x14ac:dyDescent="0.2">
      <c r="A290" s="351"/>
      <c r="B290" s="351"/>
      <c r="C290" s="241"/>
      <c r="D290" s="241"/>
      <c r="E290" s="351"/>
      <c r="F290" s="351"/>
      <c r="G290" s="351"/>
      <c r="H290" s="351"/>
      <c r="I290" s="351"/>
      <c r="J290" s="351"/>
      <c r="K290" s="351"/>
      <c r="L290" s="351"/>
      <c r="M290" s="351"/>
      <c r="N290" s="351"/>
      <c r="O290" s="351"/>
      <c r="P290" s="351"/>
      <c r="Q290" s="351"/>
      <c r="R290" s="351"/>
      <c r="S290" s="351"/>
      <c r="T290" s="351"/>
      <c r="U290" s="351"/>
      <c r="V290" s="351"/>
      <c r="W290" s="241"/>
      <c r="X290" s="241"/>
      <c r="Y290" s="241"/>
      <c r="Z290" s="351"/>
      <c r="AA290" s="241"/>
      <c r="AB290" s="351"/>
      <c r="AC290" s="351"/>
      <c r="AD290" s="351"/>
      <c r="AE290" s="351"/>
      <c r="AF290" s="351"/>
      <c r="AG290" s="351"/>
      <c r="AH290" s="241"/>
      <c r="AI290" s="241"/>
      <c r="AJ290" s="241"/>
    </row>
    <row r="291" spans="1:36" x14ac:dyDescent="0.2">
      <c r="A291" s="351"/>
      <c r="B291" s="351"/>
      <c r="C291" s="241"/>
      <c r="D291" s="241"/>
      <c r="E291" s="351"/>
      <c r="F291" s="351"/>
      <c r="G291" s="351"/>
      <c r="H291" s="351"/>
      <c r="I291" s="351"/>
      <c r="J291" s="351"/>
      <c r="K291" s="351"/>
      <c r="L291" s="351"/>
      <c r="M291" s="351"/>
      <c r="N291" s="351"/>
      <c r="O291" s="351"/>
      <c r="P291" s="351"/>
      <c r="Q291" s="351"/>
      <c r="R291" s="351"/>
      <c r="S291" s="351"/>
      <c r="T291" s="351"/>
      <c r="U291" s="351"/>
      <c r="V291" s="351"/>
      <c r="W291" s="241"/>
      <c r="X291" s="241"/>
      <c r="Y291" s="241"/>
      <c r="Z291" s="351"/>
      <c r="AA291" s="241"/>
      <c r="AB291" s="351"/>
      <c r="AC291" s="351"/>
      <c r="AD291" s="351"/>
      <c r="AE291" s="351"/>
      <c r="AF291" s="351"/>
      <c r="AG291" s="351"/>
      <c r="AH291" s="241"/>
      <c r="AI291" s="241"/>
      <c r="AJ291" s="241"/>
    </row>
    <row r="292" spans="1:36" x14ac:dyDescent="0.2">
      <c r="A292" s="351"/>
      <c r="B292" s="351"/>
      <c r="C292" s="241"/>
      <c r="D292" s="241"/>
      <c r="E292" s="351"/>
      <c r="F292" s="351"/>
      <c r="G292" s="351"/>
      <c r="H292" s="351"/>
      <c r="I292" s="351"/>
      <c r="J292" s="351"/>
      <c r="K292" s="351"/>
      <c r="L292" s="351"/>
      <c r="M292" s="351"/>
      <c r="N292" s="351"/>
      <c r="O292" s="351"/>
      <c r="P292" s="351"/>
      <c r="Q292" s="351"/>
      <c r="R292" s="351"/>
      <c r="S292" s="351"/>
      <c r="T292" s="351"/>
      <c r="U292" s="351"/>
      <c r="V292" s="351"/>
      <c r="W292" s="241"/>
      <c r="X292" s="241"/>
      <c r="Y292" s="241"/>
      <c r="Z292" s="351"/>
      <c r="AA292" s="241"/>
      <c r="AB292" s="351"/>
      <c r="AC292" s="351"/>
      <c r="AD292" s="351"/>
      <c r="AE292" s="351"/>
      <c r="AF292" s="351"/>
      <c r="AG292" s="351"/>
      <c r="AH292" s="241"/>
      <c r="AI292" s="241"/>
      <c r="AJ292" s="241"/>
    </row>
    <row r="293" spans="1:36" x14ac:dyDescent="0.2">
      <c r="A293" s="351"/>
      <c r="B293" s="351"/>
      <c r="C293" s="241"/>
      <c r="D293" s="241"/>
      <c r="E293" s="351"/>
      <c r="F293" s="351"/>
      <c r="G293" s="351"/>
      <c r="H293" s="351"/>
      <c r="I293" s="351"/>
      <c r="J293" s="351"/>
      <c r="K293" s="351"/>
      <c r="L293" s="351"/>
      <c r="M293" s="351"/>
      <c r="N293" s="351"/>
      <c r="O293" s="351"/>
      <c r="P293" s="351"/>
      <c r="Q293" s="351"/>
      <c r="R293" s="351"/>
      <c r="S293" s="351"/>
      <c r="T293" s="351"/>
      <c r="U293" s="351"/>
      <c r="V293" s="351"/>
      <c r="W293" s="241"/>
      <c r="X293" s="241"/>
      <c r="Y293" s="241"/>
      <c r="Z293" s="351"/>
      <c r="AA293" s="241"/>
      <c r="AB293" s="351"/>
      <c r="AC293" s="351"/>
      <c r="AD293" s="351"/>
      <c r="AE293" s="351"/>
      <c r="AF293" s="351"/>
      <c r="AG293" s="351"/>
      <c r="AH293" s="241"/>
      <c r="AI293" s="241"/>
      <c r="AJ293" s="241"/>
    </row>
    <row r="294" spans="1:36" x14ac:dyDescent="0.2">
      <c r="A294" s="351"/>
      <c r="B294" s="351"/>
      <c r="C294" s="241"/>
      <c r="D294" s="241"/>
      <c r="E294" s="351"/>
      <c r="F294" s="351"/>
      <c r="G294" s="351"/>
      <c r="H294" s="351"/>
      <c r="I294" s="351"/>
      <c r="J294" s="351"/>
      <c r="K294" s="351"/>
      <c r="L294" s="351"/>
      <c r="M294" s="351"/>
      <c r="N294" s="351"/>
      <c r="O294" s="351"/>
      <c r="P294" s="351"/>
      <c r="Q294" s="351"/>
      <c r="R294" s="351"/>
      <c r="S294" s="351"/>
      <c r="T294" s="351"/>
      <c r="U294" s="351"/>
      <c r="V294" s="351"/>
      <c r="W294" s="241"/>
      <c r="X294" s="241"/>
      <c r="Y294" s="241"/>
      <c r="Z294" s="351"/>
      <c r="AA294" s="241"/>
      <c r="AB294" s="351"/>
      <c r="AC294" s="351"/>
      <c r="AD294" s="351"/>
      <c r="AE294" s="351"/>
      <c r="AF294" s="351"/>
      <c r="AG294" s="351"/>
      <c r="AH294" s="241"/>
      <c r="AI294" s="241"/>
      <c r="AJ294" s="241"/>
    </row>
    <row r="295" spans="1:36" x14ac:dyDescent="0.2">
      <c r="A295" s="351"/>
      <c r="B295" s="351"/>
      <c r="C295" s="241"/>
      <c r="D295" s="241"/>
      <c r="E295" s="351"/>
      <c r="F295" s="351"/>
      <c r="G295" s="351"/>
      <c r="H295" s="351"/>
      <c r="I295" s="351"/>
      <c r="J295" s="351"/>
      <c r="K295" s="351"/>
      <c r="L295" s="351"/>
      <c r="M295" s="351"/>
      <c r="N295" s="351"/>
      <c r="O295" s="351"/>
      <c r="P295" s="351"/>
      <c r="Q295" s="351"/>
      <c r="R295" s="351"/>
      <c r="S295" s="351"/>
      <c r="T295" s="351"/>
      <c r="U295" s="351"/>
      <c r="V295" s="351"/>
      <c r="W295" s="241"/>
      <c r="X295" s="241"/>
      <c r="Y295" s="241"/>
      <c r="Z295" s="351"/>
      <c r="AA295" s="241"/>
      <c r="AB295" s="351"/>
      <c r="AC295" s="351"/>
      <c r="AD295" s="351"/>
      <c r="AE295" s="351"/>
      <c r="AF295" s="351"/>
      <c r="AG295" s="351"/>
      <c r="AH295" s="241"/>
      <c r="AI295" s="241"/>
      <c r="AJ295" s="241"/>
    </row>
    <row r="296" spans="1:36" x14ac:dyDescent="0.2">
      <c r="A296" s="351"/>
      <c r="B296" s="351"/>
      <c r="C296" s="241"/>
      <c r="D296" s="241"/>
      <c r="E296" s="351"/>
      <c r="F296" s="351"/>
      <c r="G296" s="351"/>
      <c r="H296" s="351"/>
      <c r="I296" s="351"/>
      <c r="J296" s="351"/>
      <c r="K296" s="351"/>
      <c r="L296" s="351"/>
      <c r="M296" s="351"/>
      <c r="N296" s="351"/>
      <c r="O296" s="351"/>
      <c r="P296" s="351"/>
      <c r="Q296" s="351"/>
      <c r="R296" s="351"/>
      <c r="S296" s="351"/>
      <c r="T296" s="351"/>
      <c r="U296" s="351"/>
      <c r="V296" s="351"/>
      <c r="W296" s="241"/>
      <c r="X296" s="241"/>
      <c r="Y296" s="241"/>
      <c r="Z296" s="351"/>
      <c r="AA296" s="241"/>
      <c r="AB296" s="351"/>
      <c r="AC296" s="351"/>
      <c r="AD296" s="351"/>
      <c r="AE296" s="351"/>
      <c r="AF296" s="351"/>
      <c r="AG296" s="351"/>
      <c r="AH296" s="241"/>
      <c r="AI296" s="241"/>
      <c r="AJ296" s="241"/>
    </row>
    <row r="297" spans="1:36" x14ac:dyDescent="0.2">
      <c r="A297" s="351"/>
      <c r="B297" s="351"/>
      <c r="C297" s="241"/>
      <c r="D297" s="241"/>
      <c r="E297" s="351"/>
      <c r="F297" s="351"/>
      <c r="G297" s="351"/>
      <c r="H297" s="351"/>
      <c r="I297" s="351"/>
      <c r="J297" s="351"/>
      <c r="K297" s="351"/>
      <c r="L297" s="351"/>
      <c r="M297" s="351"/>
      <c r="N297" s="351"/>
      <c r="O297" s="351"/>
      <c r="P297" s="351"/>
      <c r="Q297" s="351"/>
      <c r="R297" s="351"/>
      <c r="S297" s="351"/>
      <c r="T297" s="351"/>
      <c r="U297" s="351"/>
      <c r="V297" s="351"/>
      <c r="W297" s="241"/>
      <c r="X297" s="241"/>
      <c r="Y297" s="241"/>
      <c r="Z297" s="351"/>
      <c r="AA297" s="241"/>
      <c r="AB297" s="351"/>
      <c r="AC297" s="351"/>
      <c r="AD297" s="351"/>
      <c r="AE297" s="351"/>
      <c r="AF297" s="351"/>
      <c r="AG297" s="351"/>
      <c r="AH297" s="241"/>
      <c r="AI297" s="241"/>
      <c r="AJ297" s="241"/>
    </row>
    <row r="298" spans="1:36" x14ac:dyDescent="0.2">
      <c r="A298" s="351"/>
      <c r="B298" s="351"/>
      <c r="C298" s="241"/>
      <c r="D298" s="241"/>
      <c r="E298" s="351"/>
      <c r="F298" s="351"/>
      <c r="G298" s="351"/>
      <c r="H298" s="351"/>
      <c r="I298" s="351"/>
      <c r="J298" s="351"/>
      <c r="K298" s="351"/>
      <c r="L298" s="351"/>
      <c r="M298" s="351"/>
      <c r="N298" s="351"/>
      <c r="O298" s="351"/>
      <c r="P298" s="351"/>
      <c r="Q298" s="351"/>
      <c r="R298" s="351"/>
      <c r="S298" s="351"/>
      <c r="T298" s="351"/>
      <c r="U298" s="351"/>
      <c r="V298" s="351"/>
      <c r="W298" s="241"/>
      <c r="X298" s="241"/>
      <c r="Y298" s="241"/>
      <c r="Z298" s="351"/>
      <c r="AA298" s="241"/>
      <c r="AB298" s="351"/>
      <c r="AC298" s="351"/>
      <c r="AD298" s="351"/>
      <c r="AE298" s="351"/>
      <c r="AF298" s="351"/>
      <c r="AG298" s="351"/>
      <c r="AH298" s="241"/>
      <c r="AI298" s="241"/>
      <c r="AJ298" s="241"/>
    </row>
    <row r="299" spans="1:36" x14ac:dyDescent="0.2">
      <c r="A299" s="351"/>
      <c r="B299" s="351"/>
      <c r="C299" s="241"/>
      <c r="D299" s="241"/>
      <c r="E299" s="351"/>
      <c r="F299" s="351"/>
      <c r="G299" s="351"/>
      <c r="H299" s="351"/>
      <c r="I299" s="351"/>
      <c r="J299" s="351"/>
      <c r="K299" s="351"/>
      <c r="L299" s="351"/>
      <c r="M299" s="351"/>
      <c r="N299" s="351"/>
      <c r="O299" s="351"/>
      <c r="P299" s="351"/>
      <c r="Q299" s="351"/>
      <c r="R299" s="351"/>
      <c r="S299" s="351"/>
      <c r="T299" s="351"/>
      <c r="U299" s="351"/>
      <c r="V299" s="351"/>
      <c r="W299" s="241"/>
      <c r="X299" s="241"/>
      <c r="Y299" s="241"/>
      <c r="Z299" s="351"/>
      <c r="AA299" s="241"/>
      <c r="AB299" s="351"/>
      <c r="AC299" s="351"/>
      <c r="AD299" s="351"/>
      <c r="AE299" s="351"/>
      <c r="AF299" s="351"/>
      <c r="AG299" s="351"/>
      <c r="AH299" s="241"/>
      <c r="AI299" s="241"/>
      <c r="AJ299" s="241"/>
    </row>
    <row r="300" spans="1:36" x14ac:dyDescent="0.2">
      <c r="A300" s="351"/>
      <c r="B300" s="351"/>
      <c r="C300" s="241"/>
      <c r="D300" s="241"/>
      <c r="E300" s="351"/>
      <c r="F300" s="351"/>
      <c r="G300" s="351"/>
      <c r="H300" s="351"/>
      <c r="I300" s="351"/>
      <c r="J300" s="351"/>
      <c r="K300" s="351"/>
      <c r="L300" s="351"/>
      <c r="M300" s="351"/>
      <c r="N300" s="351"/>
      <c r="O300" s="351"/>
      <c r="P300" s="351"/>
      <c r="Q300" s="351"/>
      <c r="R300" s="351"/>
      <c r="S300" s="351"/>
      <c r="T300" s="351"/>
      <c r="U300" s="351"/>
      <c r="V300" s="351"/>
      <c r="W300" s="241"/>
      <c r="X300" s="241"/>
      <c r="Y300" s="241"/>
      <c r="Z300" s="351"/>
      <c r="AA300" s="241"/>
      <c r="AB300" s="351"/>
      <c r="AC300" s="351"/>
      <c r="AD300" s="351"/>
      <c r="AE300" s="351"/>
      <c r="AF300" s="351"/>
      <c r="AG300" s="351"/>
      <c r="AH300" s="241"/>
      <c r="AI300" s="241"/>
      <c r="AJ300" s="241"/>
    </row>
    <row r="301" spans="1:36" x14ac:dyDescent="0.2">
      <c r="A301" s="351"/>
      <c r="B301" s="351"/>
      <c r="C301" s="241"/>
      <c r="D301" s="241"/>
      <c r="E301" s="351"/>
      <c r="F301" s="351"/>
      <c r="G301" s="351"/>
      <c r="H301" s="351"/>
      <c r="I301" s="351"/>
      <c r="J301" s="351"/>
      <c r="K301" s="351"/>
      <c r="L301" s="351"/>
      <c r="M301" s="351"/>
      <c r="N301" s="351"/>
      <c r="O301" s="351"/>
      <c r="P301" s="351"/>
      <c r="Q301" s="351"/>
      <c r="R301" s="351"/>
      <c r="S301" s="351"/>
      <c r="T301" s="351"/>
      <c r="U301" s="351"/>
      <c r="V301" s="351"/>
      <c r="W301" s="241"/>
      <c r="X301" s="241"/>
      <c r="Y301" s="241"/>
      <c r="Z301" s="351"/>
      <c r="AA301" s="241"/>
      <c r="AB301" s="351"/>
      <c r="AC301" s="351"/>
      <c r="AD301" s="351"/>
      <c r="AE301" s="351"/>
      <c r="AF301" s="351"/>
      <c r="AG301" s="351"/>
      <c r="AH301" s="241"/>
      <c r="AI301" s="241"/>
      <c r="AJ301" s="241"/>
    </row>
    <row r="302" spans="1:36" x14ac:dyDescent="0.2">
      <c r="A302" s="351"/>
      <c r="B302" s="351"/>
      <c r="C302" s="241"/>
      <c r="D302" s="241"/>
      <c r="E302" s="351"/>
      <c r="F302" s="351"/>
      <c r="G302" s="351"/>
      <c r="H302" s="351"/>
      <c r="I302" s="351"/>
      <c r="J302" s="351"/>
      <c r="K302" s="351"/>
      <c r="L302" s="351"/>
      <c r="M302" s="351"/>
      <c r="N302" s="351"/>
      <c r="O302" s="351"/>
      <c r="P302" s="351"/>
      <c r="Q302" s="351"/>
      <c r="R302" s="351"/>
      <c r="S302" s="351"/>
      <c r="T302" s="351"/>
      <c r="U302" s="351"/>
      <c r="V302" s="351"/>
      <c r="W302" s="241"/>
      <c r="X302" s="241"/>
      <c r="Y302" s="241"/>
      <c r="Z302" s="351"/>
      <c r="AA302" s="241"/>
      <c r="AB302" s="351"/>
      <c r="AC302" s="351"/>
      <c r="AD302" s="351"/>
      <c r="AE302" s="351"/>
      <c r="AF302" s="351"/>
      <c r="AG302" s="351"/>
      <c r="AH302" s="241"/>
      <c r="AI302" s="241"/>
      <c r="AJ302" s="241"/>
    </row>
    <row r="303" spans="1:36" x14ac:dyDescent="0.2">
      <c r="A303" s="351"/>
      <c r="B303" s="351"/>
      <c r="C303" s="241"/>
      <c r="D303" s="241"/>
      <c r="E303" s="351"/>
      <c r="F303" s="351"/>
      <c r="G303" s="351"/>
      <c r="H303" s="351"/>
      <c r="I303" s="351"/>
      <c r="J303" s="351"/>
      <c r="K303" s="351"/>
      <c r="L303" s="351"/>
      <c r="M303" s="351"/>
      <c r="N303" s="351"/>
      <c r="O303" s="351"/>
      <c r="P303" s="351"/>
      <c r="Q303" s="351"/>
      <c r="R303" s="351"/>
      <c r="S303" s="351"/>
      <c r="T303" s="351"/>
      <c r="U303" s="351"/>
      <c r="V303" s="351"/>
      <c r="W303" s="241"/>
      <c r="X303" s="241"/>
      <c r="Y303" s="241"/>
      <c r="Z303" s="351"/>
      <c r="AA303" s="241"/>
      <c r="AB303" s="351"/>
      <c r="AC303" s="351"/>
      <c r="AD303" s="351"/>
      <c r="AE303" s="351"/>
      <c r="AF303" s="351"/>
      <c r="AG303" s="351"/>
      <c r="AH303" s="241"/>
      <c r="AI303" s="241"/>
      <c r="AJ303" s="241"/>
    </row>
    <row r="304" spans="1:36" x14ac:dyDescent="0.2">
      <c r="A304" s="351"/>
      <c r="B304" s="351"/>
      <c r="C304" s="241"/>
      <c r="D304" s="241"/>
      <c r="E304" s="351"/>
      <c r="F304" s="351"/>
      <c r="G304" s="351"/>
      <c r="H304" s="351"/>
      <c r="I304" s="351"/>
      <c r="J304" s="351"/>
      <c r="K304" s="351"/>
      <c r="L304" s="351"/>
      <c r="M304" s="351"/>
      <c r="N304" s="351"/>
      <c r="O304" s="351"/>
      <c r="P304" s="351"/>
      <c r="Q304" s="351"/>
      <c r="R304" s="351"/>
      <c r="S304" s="351"/>
      <c r="T304" s="351"/>
      <c r="U304" s="351"/>
      <c r="V304" s="351"/>
      <c r="W304" s="241"/>
      <c r="X304" s="241"/>
      <c r="Y304" s="241"/>
      <c r="Z304" s="351"/>
      <c r="AA304" s="241"/>
      <c r="AB304" s="351"/>
      <c r="AC304" s="351"/>
      <c r="AD304" s="351"/>
      <c r="AE304" s="351"/>
      <c r="AF304" s="351"/>
      <c r="AG304" s="351"/>
      <c r="AH304" s="241"/>
      <c r="AI304" s="241"/>
      <c r="AJ304" s="241"/>
    </row>
    <row r="305" spans="1:36" x14ac:dyDescent="0.2">
      <c r="A305" s="351"/>
      <c r="B305" s="351"/>
      <c r="C305" s="241"/>
      <c r="D305" s="241"/>
      <c r="E305" s="351"/>
      <c r="F305" s="351"/>
      <c r="G305" s="351"/>
      <c r="H305" s="351"/>
      <c r="I305" s="351"/>
      <c r="J305" s="351"/>
      <c r="K305" s="351"/>
      <c r="L305" s="351"/>
      <c r="M305" s="351"/>
      <c r="N305" s="351"/>
      <c r="O305" s="351"/>
      <c r="P305" s="351"/>
      <c r="Q305" s="351"/>
      <c r="R305" s="351"/>
      <c r="S305" s="351"/>
      <c r="T305" s="351"/>
      <c r="U305" s="351"/>
      <c r="V305" s="351"/>
      <c r="W305" s="241"/>
      <c r="X305" s="241"/>
      <c r="Y305" s="241"/>
      <c r="Z305" s="351"/>
      <c r="AA305" s="241"/>
      <c r="AB305" s="351"/>
      <c r="AC305" s="351"/>
      <c r="AD305" s="351"/>
      <c r="AE305" s="351"/>
      <c r="AF305" s="351"/>
      <c r="AG305" s="351"/>
      <c r="AH305" s="241"/>
      <c r="AI305" s="241"/>
      <c r="AJ305" s="241"/>
    </row>
    <row r="306" spans="1:36" x14ac:dyDescent="0.2">
      <c r="A306" s="351"/>
      <c r="B306" s="351"/>
      <c r="C306" s="241"/>
      <c r="D306" s="241"/>
      <c r="E306" s="351"/>
      <c r="F306" s="351"/>
      <c r="G306" s="351"/>
      <c r="H306" s="351"/>
      <c r="I306" s="351"/>
      <c r="J306" s="351"/>
      <c r="K306" s="351"/>
      <c r="L306" s="351"/>
      <c r="M306" s="351"/>
      <c r="N306" s="351"/>
      <c r="O306" s="351"/>
      <c r="P306" s="351"/>
      <c r="Q306" s="351"/>
      <c r="R306" s="351"/>
      <c r="S306" s="351"/>
      <c r="T306" s="351"/>
      <c r="U306" s="351"/>
      <c r="V306" s="351"/>
      <c r="W306" s="241"/>
      <c r="X306" s="241"/>
      <c r="Y306" s="241"/>
      <c r="Z306" s="351"/>
      <c r="AA306" s="241"/>
      <c r="AB306" s="351"/>
      <c r="AC306" s="351"/>
      <c r="AD306" s="351"/>
      <c r="AE306" s="351"/>
      <c r="AF306" s="351"/>
      <c r="AG306" s="351"/>
      <c r="AH306" s="241"/>
      <c r="AI306" s="241"/>
      <c r="AJ306" s="241"/>
    </row>
    <row r="307" spans="1:36" x14ac:dyDescent="0.2">
      <c r="A307" s="351"/>
      <c r="B307" s="351"/>
      <c r="C307" s="241"/>
      <c r="D307" s="241"/>
      <c r="E307" s="351"/>
      <c r="F307" s="351"/>
      <c r="G307" s="351"/>
      <c r="H307" s="351"/>
      <c r="I307" s="351"/>
      <c r="J307" s="351"/>
      <c r="K307" s="351"/>
      <c r="L307" s="351"/>
      <c r="M307" s="351"/>
      <c r="N307" s="351"/>
      <c r="O307" s="351"/>
      <c r="P307" s="351"/>
      <c r="Q307" s="351"/>
      <c r="R307" s="351"/>
      <c r="S307" s="351"/>
      <c r="T307" s="351"/>
      <c r="U307" s="351"/>
      <c r="V307" s="351"/>
      <c r="W307" s="241"/>
      <c r="X307" s="241"/>
      <c r="Y307" s="241"/>
      <c r="Z307" s="351"/>
      <c r="AA307" s="241"/>
      <c r="AB307" s="351"/>
      <c r="AC307" s="351"/>
      <c r="AD307" s="351"/>
      <c r="AE307" s="351"/>
      <c r="AF307" s="351"/>
      <c r="AG307" s="351"/>
      <c r="AH307" s="241"/>
      <c r="AI307" s="241"/>
      <c r="AJ307" s="241"/>
    </row>
    <row r="308" spans="1:36" x14ac:dyDescent="0.2">
      <c r="A308" s="351"/>
      <c r="B308" s="351"/>
      <c r="C308" s="241"/>
      <c r="D308" s="241"/>
      <c r="E308" s="351"/>
      <c r="F308" s="351"/>
      <c r="G308" s="351"/>
      <c r="H308" s="351"/>
      <c r="I308" s="351"/>
      <c r="J308" s="351"/>
      <c r="K308" s="351"/>
      <c r="L308" s="351"/>
      <c r="M308" s="351"/>
      <c r="N308" s="351"/>
      <c r="O308" s="351"/>
      <c r="P308" s="351"/>
      <c r="Q308" s="351"/>
      <c r="R308" s="351"/>
      <c r="S308" s="351"/>
      <c r="T308" s="351"/>
      <c r="U308" s="351"/>
      <c r="V308" s="351"/>
      <c r="W308" s="241"/>
      <c r="X308" s="241"/>
      <c r="Y308" s="241"/>
      <c r="Z308" s="351"/>
      <c r="AA308" s="241"/>
      <c r="AB308" s="351"/>
      <c r="AC308" s="351"/>
      <c r="AD308" s="351"/>
      <c r="AE308" s="351"/>
      <c r="AF308" s="351"/>
      <c r="AG308" s="351"/>
      <c r="AH308" s="241"/>
      <c r="AI308" s="241"/>
      <c r="AJ308" s="241"/>
    </row>
    <row r="309" spans="1:36" x14ac:dyDescent="0.2">
      <c r="A309" s="351"/>
      <c r="B309" s="351"/>
      <c r="C309" s="241"/>
      <c r="D309" s="241"/>
      <c r="E309" s="351"/>
      <c r="F309" s="351"/>
      <c r="G309" s="351"/>
      <c r="H309" s="351"/>
      <c r="I309" s="351"/>
      <c r="J309" s="351"/>
      <c r="K309" s="351"/>
      <c r="L309" s="351"/>
      <c r="M309" s="351"/>
      <c r="N309" s="351"/>
      <c r="O309" s="351"/>
      <c r="P309" s="351"/>
      <c r="Q309" s="351"/>
      <c r="R309" s="351"/>
      <c r="S309" s="351"/>
      <c r="T309" s="351"/>
      <c r="U309" s="351"/>
      <c r="V309" s="351"/>
      <c r="W309" s="241"/>
      <c r="X309" s="241"/>
      <c r="Y309" s="241"/>
      <c r="Z309" s="351"/>
      <c r="AA309" s="241"/>
      <c r="AB309" s="351"/>
      <c r="AC309" s="351"/>
      <c r="AD309" s="351"/>
      <c r="AE309" s="351"/>
      <c r="AF309" s="351"/>
      <c r="AG309" s="351"/>
      <c r="AH309" s="241"/>
      <c r="AI309" s="241"/>
      <c r="AJ309" s="241"/>
    </row>
    <row r="310" spans="1:36" x14ac:dyDescent="0.2">
      <c r="A310" s="351"/>
      <c r="B310" s="351"/>
      <c r="C310" s="241"/>
      <c r="D310" s="241"/>
      <c r="E310" s="351"/>
      <c r="F310" s="351"/>
      <c r="G310" s="351"/>
      <c r="H310" s="351"/>
      <c r="I310" s="351"/>
      <c r="J310" s="351"/>
      <c r="K310" s="351"/>
      <c r="L310" s="351"/>
      <c r="M310" s="351"/>
      <c r="N310" s="351"/>
      <c r="O310" s="351"/>
      <c r="P310" s="351"/>
      <c r="Q310" s="351"/>
      <c r="R310" s="351"/>
      <c r="S310" s="351"/>
      <c r="T310" s="351"/>
      <c r="U310" s="351"/>
      <c r="V310" s="351"/>
      <c r="W310" s="241"/>
      <c r="X310" s="241"/>
      <c r="Y310" s="241"/>
      <c r="Z310" s="351"/>
      <c r="AA310" s="241"/>
      <c r="AB310" s="351"/>
      <c r="AC310" s="351"/>
      <c r="AD310" s="351"/>
      <c r="AE310" s="351"/>
      <c r="AF310" s="351"/>
      <c r="AG310" s="351"/>
      <c r="AH310" s="241"/>
      <c r="AI310" s="241"/>
      <c r="AJ310" s="241"/>
    </row>
    <row r="311" spans="1:36" x14ac:dyDescent="0.2">
      <c r="A311" s="351"/>
      <c r="B311" s="351"/>
      <c r="C311" s="241"/>
      <c r="D311" s="241"/>
      <c r="E311" s="351"/>
      <c r="F311" s="351"/>
      <c r="G311" s="351"/>
      <c r="H311" s="351"/>
      <c r="I311" s="351"/>
      <c r="J311" s="351"/>
      <c r="K311" s="351"/>
      <c r="L311" s="351"/>
      <c r="M311" s="351"/>
      <c r="N311" s="351"/>
      <c r="O311" s="351"/>
      <c r="P311" s="351"/>
      <c r="Q311" s="351"/>
      <c r="R311" s="351"/>
      <c r="S311" s="351"/>
      <c r="T311" s="351"/>
      <c r="U311" s="351"/>
      <c r="V311" s="351"/>
      <c r="W311" s="241"/>
      <c r="X311" s="241"/>
      <c r="Y311" s="241"/>
      <c r="Z311" s="351"/>
      <c r="AA311" s="241"/>
      <c r="AB311" s="351"/>
      <c r="AC311" s="351"/>
      <c r="AD311" s="351"/>
      <c r="AE311" s="351"/>
      <c r="AF311" s="351"/>
      <c r="AG311" s="351"/>
      <c r="AH311" s="241"/>
      <c r="AI311" s="241"/>
      <c r="AJ311" s="241"/>
    </row>
    <row r="312" spans="1:36" x14ac:dyDescent="0.2">
      <c r="A312" s="351"/>
      <c r="B312" s="351"/>
      <c r="C312" s="241"/>
      <c r="D312" s="241"/>
      <c r="E312" s="351"/>
      <c r="F312" s="351"/>
      <c r="G312" s="351"/>
      <c r="H312" s="351"/>
      <c r="I312" s="351"/>
      <c r="J312" s="351"/>
      <c r="K312" s="351"/>
      <c r="L312" s="351"/>
      <c r="M312" s="351"/>
      <c r="N312" s="351"/>
      <c r="O312" s="351"/>
      <c r="P312" s="351"/>
      <c r="Q312" s="351"/>
      <c r="R312" s="351"/>
      <c r="S312" s="351"/>
      <c r="T312" s="351"/>
      <c r="U312" s="351"/>
      <c r="V312" s="351"/>
      <c r="W312" s="241"/>
      <c r="X312" s="241"/>
      <c r="Y312" s="241"/>
      <c r="Z312" s="351"/>
      <c r="AA312" s="241"/>
      <c r="AB312" s="351"/>
      <c r="AC312" s="351"/>
      <c r="AD312" s="351"/>
      <c r="AE312" s="351"/>
      <c r="AF312" s="351"/>
      <c r="AG312" s="351"/>
      <c r="AH312" s="241"/>
      <c r="AI312" s="241"/>
      <c r="AJ312" s="241"/>
    </row>
    <row r="313" spans="1:36" x14ac:dyDescent="0.2">
      <c r="A313" s="351"/>
      <c r="B313" s="351"/>
      <c r="C313" s="241"/>
      <c r="D313" s="241"/>
      <c r="E313" s="351"/>
      <c r="F313" s="351"/>
      <c r="G313" s="351"/>
      <c r="H313" s="351"/>
      <c r="I313" s="351"/>
      <c r="J313" s="351"/>
      <c r="K313" s="351"/>
      <c r="L313" s="351"/>
      <c r="M313" s="351"/>
      <c r="N313" s="351"/>
      <c r="O313" s="351"/>
      <c r="P313" s="351"/>
      <c r="Q313" s="351"/>
      <c r="R313" s="351"/>
      <c r="S313" s="351"/>
      <c r="T313" s="351"/>
      <c r="U313" s="351"/>
      <c r="V313" s="351"/>
      <c r="W313" s="241"/>
      <c r="X313" s="241"/>
      <c r="Y313" s="241"/>
      <c r="Z313" s="351"/>
      <c r="AA313" s="241"/>
      <c r="AB313" s="351"/>
      <c r="AC313" s="351"/>
      <c r="AD313" s="351"/>
      <c r="AE313" s="351"/>
      <c r="AF313" s="351"/>
      <c r="AG313" s="351"/>
      <c r="AH313" s="241"/>
      <c r="AI313" s="241"/>
      <c r="AJ313" s="241"/>
    </row>
    <row r="314" spans="1:36" x14ac:dyDescent="0.2">
      <c r="A314" s="351"/>
      <c r="B314" s="351"/>
      <c r="C314" s="241"/>
      <c r="D314" s="241"/>
      <c r="E314" s="351"/>
      <c r="F314" s="351"/>
      <c r="G314" s="351"/>
      <c r="H314" s="351"/>
      <c r="I314" s="351"/>
      <c r="J314" s="351"/>
      <c r="K314" s="351"/>
      <c r="L314" s="351"/>
      <c r="M314" s="351"/>
      <c r="N314" s="351"/>
      <c r="O314" s="351"/>
      <c r="P314" s="351"/>
      <c r="Q314" s="351"/>
      <c r="R314" s="351"/>
      <c r="S314" s="351"/>
      <c r="T314" s="351"/>
      <c r="U314" s="351"/>
      <c r="V314" s="351"/>
      <c r="W314" s="241"/>
      <c r="X314" s="241"/>
      <c r="Y314" s="241"/>
      <c r="Z314" s="351"/>
      <c r="AA314" s="241"/>
      <c r="AB314" s="351"/>
      <c r="AC314" s="351"/>
      <c r="AD314" s="351"/>
      <c r="AE314" s="351"/>
      <c r="AF314" s="351"/>
      <c r="AG314" s="351"/>
      <c r="AH314" s="241"/>
      <c r="AI314" s="241"/>
      <c r="AJ314" s="241"/>
    </row>
    <row r="315" spans="1:36" x14ac:dyDescent="0.2">
      <c r="A315" s="351"/>
      <c r="B315" s="351"/>
      <c r="C315" s="241"/>
      <c r="D315" s="241"/>
      <c r="E315" s="351"/>
      <c r="F315" s="351"/>
      <c r="G315" s="351"/>
      <c r="H315" s="351"/>
      <c r="I315" s="351"/>
      <c r="J315" s="351"/>
      <c r="K315" s="351"/>
      <c r="L315" s="351"/>
      <c r="M315" s="351"/>
      <c r="N315" s="351"/>
      <c r="O315" s="351"/>
      <c r="P315" s="351"/>
      <c r="Q315" s="351"/>
      <c r="R315" s="351"/>
      <c r="S315" s="351"/>
      <c r="T315" s="351"/>
      <c r="U315" s="351"/>
      <c r="V315" s="351"/>
      <c r="W315" s="241"/>
      <c r="X315" s="241"/>
      <c r="Y315" s="241"/>
      <c r="Z315" s="351"/>
      <c r="AA315" s="241"/>
      <c r="AB315" s="351"/>
      <c r="AC315" s="351"/>
      <c r="AD315" s="351"/>
      <c r="AE315" s="351"/>
      <c r="AF315" s="351"/>
      <c r="AG315" s="351"/>
      <c r="AH315" s="241"/>
      <c r="AI315" s="241"/>
      <c r="AJ315" s="241"/>
    </row>
    <row r="316" spans="1:36" x14ac:dyDescent="0.2">
      <c r="A316" s="351"/>
      <c r="B316" s="351"/>
      <c r="C316" s="241"/>
      <c r="D316" s="241"/>
      <c r="E316" s="351"/>
      <c r="F316" s="351"/>
      <c r="G316" s="351"/>
      <c r="H316" s="351"/>
      <c r="I316" s="351"/>
      <c r="J316" s="351"/>
      <c r="K316" s="351"/>
      <c r="L316" s="351"/>
      <c r="M316" s="351"/>
      <c r="N316" s="351"/>
      <c r="O316" s="351"/>
      <c r="P316" s="351"/>
      <c r="Q316" s="351"/>
      <c r="R316" s="351"/>
      <c r="S316" s="351"/>
      <c r="T316" s="351"/>
      <c r="U316" s="351"/>
      <c r="V316" s="351"/>
      <c r="W316" s="241"/>
      <c r="X316" s="241"/>
      <c r="Y316" s="241"/>
      <c r="Z316" s="351"/>
      <c r="AA316" s="241"/>
      <c r="AB316" s="351"/>
      <c r="AC316" s="351"/>
      <c r="AD316" s="351"/>
      <c r="AE316" s="351"/>
      <c r="AF316" s="351"/>
      <c r="AG316" s="351"/>
      <c r="AH316" s="241"/>
      <c r="AI316" s="241"/>
      <c r="AJ316" s="241"/>
    </row>
    <row r="317" spans="1:36" x14ac:dyDescent="0.2">
      <c r="A317" s="351"/>
      <c r="B317" s="351"/>
      <c r="C317" s="241"/>
      <c r="D317" s="241"/>
      <c r="E317" s="351"/>
      <c r="F317" s="351"/>
      <c r="G317" s="351"/>
      <c r="H317" s="351"/>
      <c r="I317" s="351"/>
      <c r="J317" s="351"/>
      <c r="K317" s="351"/>
      <c r="L317" s="351"/>
      <c r="M317" s="351"/>
      <c r="N317" s="351"/>
      <c r="O317" s="351"/>
      <c r="P317" s="351"/>
      <c r="Q317" s="351"/>
      <c r="R317" s="351"/>
      <c r="S317" s="351"/>
      <c r="T317" s="351"/>
      <c r="U317" s="351"/>
      <c r="V317" s="351"/>
      <c r="W317" s="241"/>
      <c r="X317" s="241"/>
      <c r="Y317" s="241"/>
      <c r="Z317" s="351"/>
      <c r="AA317" s="241"/>
      <c r="AB317" s="351"/>
      <c r="AC317" s="351"/>
      <c r="AD317" s="351"/>
      <c r="AE317" s="351"/>
      <c r="AF317" s="351"/>
      <c r="AG317" s="351"/>
      <c r="AH317" s="241"/>
      <c r="AI317" s="241"/>
      <c r="AJ317" s="241"/>
    </row>
    <row r="318" spans="1:36" x14ac:dyDescent="0.2">
      <c r="A318" s="351"/>
      <c r="B318" s="351"/>
      <c r="C318" s="241"/>
      <c r="D318" s="241"/>
      <c r="E318" s="351"/>
      <c r="F318" s="351"/>
      <c r="G318" s="351"/>
      <c r="H318" s="351"/>
      <c r="I318" s="351"/>
      <c r="J318" s="351"/>
      <c r="K318" s="351"/>
      <c r="L318" s="351"/>
      <c r="M318" s="351"/>
      <c r="N318" s="351"/>
      <c r="O318" s="351"/>
      <c r="P318" s="351"/>
      <c r="Q318" s="351"/>
      <c r="R318" s="351"/>
      <c r="S318" s="351"/>
      <c r="T318" s="351"/>
      <c r="U318" s="351"/>
      <c r="V318" s="351"/>
      <c r="W318" s="241"/>
      <c r="X318" s="241"/>
      <c r="Y318" s="241"/>
      <c r="Z318" s="351"/>
      <c r="AA318" s="241"/>
      <c r="AB318" s="351"/>
      <c r="AC318" s="351"/>
      <c r="AD318" s="351"/>
      <c r="AE318" s="351"/>
      <c r="AF318" s="351"/>
      <c r="AG318" s="351"/>
      <c r="AH318" s="241"/>
      <c r="AI318" s="241"/>
      <c r="AJ318" s="241"/>
    </row>
    <row r="319" spans="1:36" x14ac:dyDescent="0.2">
      <c r="A319" s="351"/>
      <c r="B319" s="351"/>
      <c r="C319" s="241"/>
      <c r="D319" s="241"/>
      <c r="E319" s="351"/>
      <c r="F319" s="351"/>
      <c r="G319" s="351"/>
      <c r="H319" s="351"/>
      <c r="I319" s="351"/>
      <c r="J319" s="351"/>
      <c r="K319" s="351"/>
      <c r="L319" s="351"/>
      <c r="M319" s="351"/>
      <c r="N319" s="351"/>
      <c r="O319" s="351"/>
      <c r="P319" s="351"/>
      <c r="Q319" s="351"/>
      <c r="R319" s="351"/>
      <c r="S319" s="351"/>
      <c r="T319" s="351"/>
      <c r="U319" s="351"/>
      <c r="V319" s="351"/>
      <c r="W319" s="241"/>
      <c r="X319" s="241"/>
      <c r="Y319" s="241"/>
      <c r="Z319" s="351"/>
      <c r="AA319" s="241"/>
      <c r="AB319" s="351"/>
      <c r="AC319" s="351"/>
      <c r="AD319" s="351"/>
      <c r="AE319" s="351"/>
      <c r="AF319" s="351"/>
      <c r="AG319" s="351"/>
      <c r="AH319" s="241"/>
      <c r="AI319" s="241"/>
      <c r="AJ319" s="241"/>
    </row>
    <row r="320" spans="1:36" x14ac:dyDescent="0.2">
      <c r="A320" s="351"/>
      <c r="B320" s="351"/>
      <c r="C320" s="241"/>
      <c r="D320" s="241"/>
      <c r="E320" s="351"/>
      <c r="F320" s="351"/>
      <c r="G320" s="351"/>
      <c r="H320" s="351"/>
      <c r="I320" s="351"/>
      <c r="J320" s="351"/>
      <c r="K320" s="351"/>
      <c r="L320" s="351"/>
      <c r="M320" s="351"/>
      <c r="N320" s="351"/>
      <c r="O320" s="351"/>
      <c r="P320" s="351"/>
      <c r="Q320" s="351"/>
      <c r="R320" s="351"/>
      <c r="S320" s="351"/>
      <c r="T320" s="351"/>
      <c r="U320" s="351"/>
      <c r="V320" s="351"/>
      <c r="W320" s="241"/>
      <c r="X320" s="241"/>
      <c r="Y320" s="241"/>
      <c r="Z320" s="351"/>
      <c r="AA320" s="241"/>
      <c r="AB320" s="351"/>
      <c r="AC320" s="351"/>
      <c r="AD320" s="351"/>
      <c r="AE320" s="351"/>
      <c r="AF320" s="351"/>
      <c r="AG320" s="351"/>
      <c r="AH320" s="241"/>
      <c r="AI320" s="241"/>
      <c r="AJ320" s="241"/>
    </row>
    <row r="321" spans="1:36" x14ac:dyDescent="0.2">
      <c r="A321" s="351"/>
      <c r="B321" s="351"/>
      <c r="C321" s="241"/>
      <c r="D321" s="241"/>
      <c r="E321" s="351"/>
      <c r="F321" s="351"/>
      <c r="G321" s="351"/>
      <c r="H321" s="351"/>
      <c r="I321" s="351"/>
      <c r="J321" s="351"/>
      <c r="K321" s="351"/>
      <c r="L321" s="351"/>
      <c r="M321" s="351"/>
      <c r="N321" s="351"/>
      <c r="O321" s="351"/>
      <c r="P321" s="351"/>
      <c r="Q321" s="351"/>
      <c r="R321" s="351"/>
      <c r="S321" s="351"/>
      <c r="T321" s="351"/>
      <c r="U321" s="351"/>
      <c r="V321" s="351"/>
      <c r="W321" s="241"/>
      <c r="X321" s="241"/>
      <c r="Y321" s="241"/>
      <c r="Z321" s="351"/>
      <c r="AA321" s="241"/>
      <c r="AB321" s="351"/>
      <c r="AC321" s="351"/>
      <c r="AD321" s="351"/>
      <c r="AE321" s="351"/>
      <c r="AF321" s="351"/>
      <c r="AG321" s="351"/>
      <c r="AH321" s="241"/>
      <c r="AI321" s="241"/>
      <c r="AJ321" s="241"/>
    </row>
    <row r="322" spans="1:36" x14ac:dyDescent="0.2">
      <c r="A322" s="351"/>
      <c r="B322" s="351"/>
      <c r="C322" s="241"/>
      <c r="D322" s="241"/>
      <c r="E322" s="351"/>
      <c r="F322" s="351"/>
      <c r="G322" s="351"/>
      <c r="H322" s="351"/>
      <c r="I322" s="351"/>
      <c r="J322" s="351"/>
      <c r="K322" s="351"/>
      <c r="L322" s="351"/>
      <c r="M322" s="351"/>
      <c r="N322" s="351"/>
      <c r="O322" s="351"/>
      <c r="P322" s="351"/>
      <c r="Q322" s="351"/>
      <c r="R322" s="351"/>
      <c r="S322" s="351"/>
      <c r="T322" s="351"/>
      <c r="U322" s="351"/>
      <c r="V322" s="351"/>
      <c r="W322" s="241"/>
      <c r="X322" s="241"/>
      <c r="Y322" s="241"/>
      <c r="Z322" s="351"/>
      <c r="AA322" s="241"/>
      <c r="AB322" s="351"/>
      <c r="AC322" s="351"/>
      <c r="AD322" s="351"/>
      <c r="AE322" s="351"/>
      <c r="AF322" s="351"/>
      <c r="AG322" s="351"/>
      <c r="AH322" s="241"/>
      <c r="AI322" s="241"/>
      <c r="AJ322" s="241"/>
    </row>
    <row r="323" spans="1:36" x14ac:dyDescent="0.2">
      <c r="A323" s="351"/>
      <c r="B323" s="351"/>
      <c r="C323" s="241"/>
      <c r="D323" s="241"/>
      <c r="E323" s="351"/>
      <c r="F323" s="351"/>
      <c r="G323" s="351"/>
      <c r="H323" s="351"/>
      <c r="I323" s="351"/>
      <c r="J323" s="351"/>
      <c r="K323" s="351"/>
      <c r="L323" s="351"/>
      <c r="M323" s="351"/>
      <c r="N323" s="351"/>
      <c r="O323" s="351"/>
      <c r="P323" s="351"/>
      <c r="Q323" s="351"/>
      <c r="R323" s="351"/>
      <c r="S323" s="351"/>
      <c r="T323" s="351"/>
      <c r="U323" s="351"/>
      <c r="V323" s="351"/>
      <c r="W323" s="241"/>
      <c r="X323" s="241"/>
      <c r="Y323" s="241"/>
      <c r="Z323" s="351"/>
      <c r="AA323" s="241"/>
      <c r="AB323" s="351"/>
      <c r="AC323" s="351"/>
      <c r="AD323" s="351"/>
      <c r="AE323" s="351"/>
      <c r="AF323" s="351"/>
      <c r="AG323" s="351"/>
      <c r="AH323" s="241"/>
      <c r="AI323" s="241"/>
      <c r="AJ323" s="241"/>
    </row>
    <row r="324" spans="1:36" x14ac:dyDescent="0.2">
      <c r="A324" s="351"/>
      <c r="B324" s="351"/>
      <c r="C324" s="241"/>
      <c r="D324" s="241"/>
      <c r="E324" s="351"/>
      <c r="F324" s="351"/>
      <c r="G324" s="351"/>
      <c r="H324" s="351"/>
      <c r="I324" s="351"/>
      <c r="J324" s="351"/>
      <c r="K324" s="351"/>
      <c r="L324" s="351"/>
      <c r="M324" s="351"/>
      <c r="N324" s="351"/>
      <c r="O324" s="351"/>
      <c r="P324" s="351"/>
      <c r="Q324" s="351"/>
      <c r="R324" s="351"/>
      <c r="S324" s="351"/>
      <c r="T324" s="351"/>
      <c r="U324" s="351"/>
      <c r="V324" s="351"/>
      <c r="W324" s="241"/>
      <c r="X324" s="241"/>
      <c r="Y324" s="241"/>
      <c r="Z324" s="351"/>
      <c r="AA324" s="241"/>
      <c r="AB324" s="351"/>
      <c r="AC324" s="351"/>
      <c r="AD324" s="351"/>
      <c r="AE324" s="351"/>
      <c r="AF324" s="351"/>
      <c r="AG324" s="351"/>
      <c r="AH324" s="241"/>
      <c r="AI324" s="241"/>
      <c r="AJ324" s="241"/>
    </row>
    <row r="325" spans="1:36" x14ac:dyDescent="0.2">
      <c r="A325" s="351"/>
      <c r="B325" s="351"/>
      <c r="C325" s="241"/>
      <c r="D325" s="241"/>
      <c r="E325" s="351"/>
      <c r="F325" s="351"/>
      <c r="G325" s="351"/>
      <c r="H325" s="351"/>
      <c r="I325" s="351"/>
      <c r="J325" s="351"/>
      <c r="K325" s="351"/>
      <c r="L325" s="351"/>
      <c r="M325" s="351"/>
      <c r="N325" s="351"/>
      <c r="O325" s="351"/>
      <c r="P325" s="351"/>
      <c r="Q325" s="351"/>
      <c r="R325" s="351"/>
      <c r="S325" s="351"/>
      <c r="T325" s="351"/>
      <c r="U325" s="351"/>
      <c r="V325" s="351"/>
      <c r="W325" s="241"/>
      <c r="X325" s="241"/>
      <c r="Y325" s="241"/>
      <c r="Z325" s="351"/>
      <c r="AA325" s="241"/>
      <c r="AB325" s="351"/>
      <c r="AC325" s="351"/>
      <c r="AD325" s="351"/>
      <c r="AE325" s="351"/>
      <c r="AF325" s="351"/>
      <c r="AG325" s="351"/>
      <c r="AH325" s="241"/>
      <c r="AI325" s="241"/>
      <c r="AJ325" s="241"/>
    </row>
    <row r="326" spans="1:36" x14ac:dyDescent="0.2">
      <c r="A326" s="351"/>
      <c r="B326" s="351"/>
      <c r="C326" s="241"/>
      <c r="D326" s="241"/>
      <c r="E326" s="351"/>
      <c r="F326" s="351"/>
      <c r="G326" s="351"/>
      <c r="H326" s="351"/>
      <c r="I326" s="351"/>
      <c r="J326" s="351"/>
      <c r="K326" s="351"/>
      <c r="L326" s="351"/>
      <c r="M326" s="351"/>
      <c r="N326" s="351"/>
      <c r="O326" s="351"/>
      <c r="P326" s="351"/>
      <c r="Q326" s="351"/>
      <c r="R326" s="351"/>
      <c r="S326" s="351"/>
      <c r="T326" s="351"/>
      <c r="U326" s="351"/>
      <c r="V326" s="351"/>
      <c r="W326" s="241"/>
      <c r="X326" s="241"/>
      <c r="Y326" s="241"/>
      <c r="Z326" s="351"/>
      <c r="AA326" s="241"/>
      <c r="AB326" s="351"/>
      <c r="AC326" s="351"/>
      <c r="AD326" s="351"/>
      <c r="AE326" s="351"/>
      <c r="AF326" s="351"/>
      <c r="AG326" s="351"/>
      <c r="AH326" s="241"/>
      <c r="AI326" s="241"/>
      <c r="AJ326" s="241"/>
    </row>
    <row r="327" spans="1:36" x14ac:dyDescent="0.2">
      <c r="A327" s="351"/>
      <c r="B327" s="351"/>
      <c r="C327" s="241"/>
      <c r="D327" s="241"/>
      <c r="E327" s="351"/>
      <c r="F327" s="351"/>
      <c r="G327" s="351"/>
      <c r="H327" s="351"/>
      <c r="I327" s="351"/>
      <c r="J327" s="351"/>
      <c r="K327" s="351"/>
      <c r="L327" s="351"/>
      <c r="M327" s="351"/>
      <c r="N327" s="351"/>
      <c r="O327" s="351"/>
      <c r="P327" s="351"/>
      <c r="Q327" s="351"/>
      <c r="R327" s="351"/>
      <c r="S327" s="351"/>
      <c r="T327" s="351"/>
      <c r="U327" s="351"/>
      <c r="V327" s="351"/>
      <c r="W327" s="241"/>
      <c r="X327" s="241"/>
      <c r="Y327" s="241"/>
      <c r="Z327" s="351"/>
      <c r="AA327" s="241"/>
      <c r="AB327" s="351"/>
      <c r="AC327" s="351"/>
      <c r="AD327" s="351"/>
      <c r="AE327" s="351"/>
      <c r="AF327" s="351"/>
      <c r="AG327" s="351"/>
      <c r="AH327" s="241"/>
      <c r="AI327" s="241"/>
      <c r="AJ327" s="241"/>
    </row>
    <row r="328" spans="1:36" x14ac:dyDescent="0.2">
      <c r="A328" s="351"/>
      <c r="B328" s="351"/>
      <c r="C328" s="241"/>
      <c r="D328" s="241"/>
      <c r="E328" s="351"/>
      <c r="F328" s="351"/>
      <c r="G328" s="351"/>
      <c r="H328" s="351"/>
      <c r="I328" s="351"/>
      <c r="J328" s="351"/>
      <c r="K328" s="351"/>
      <c r="L328" s="351"/>
      <c r="M328" s="351"/>
      <c r="N328" s="351"/>
      <c r="O328" s="351"/>
      <c r="P328" s="351"/>
      <c r="Q328" s="351"/>
      <c r="R328" s="351"/>
      <c r="S328" s="351"/>
      <c r="T328" s="351"/>
      <c r="U328" s="351"/>
      <c r="V328" s="351"/>
      <c r="W328" s="241"/>
      <c r="X328" s="241"/>
      <c r="Y328" s="241"/>
      <c r="Z328" s="351"/>
      <c r="AA328" s="241"/>
      <c r="AB328" s="351"/>
      <c r="AC328" s="351"/>
      <c r="AD328" s="351"/>
      <c r="AE328" s="351"/>
      <c r="AF328" s="351"/>
      <c r="AG328" s="351"/>
      <c r="AH328" s="241"/>
      <c r="AI328" s="241"/>
      <c r="AJ328" s="241"/>
    </row>
    <row r="329" spans="1:36" x14ac:dyDescent="0.2">
      <c r="A329" s="351"/>
      <c r="B329" s="351"/>
      <c r="C329" s="241"/>
      <c r="D329" s="241"/>
      <c r="E329" s="351"/>
      <c r="F329" s="351"/>
      <c r="G329" s="351"/>
      <c r="H329" s="351"/>
      <c r="I329" s="351"/>
      <c r="J329" s="351"/>
      <c r="K329" s="351"/>
      <c r="L329" s="351"/>
      <c r="M329" s="351"/>
      <c r="N329" s="351"/>
      <c r="O329" s="351"/>
      <c r="P329" s="351"/>
      <c r="Q329" s="351"/>
      <c r="R329" s="351"/>
      <c r="S329" s="351"/>
      <c r="T329" s="351"/>
      <c r="U329" s="351"/>
      <c r="V329" s="351"/>
      <c r="W329" s="241"/>
      <c r="X329" s="241"/>
      <c r="Y329" s="241"/>
      <c r="Z329" s="351"/>
      <c r="AA329" s="241"/>
      <c r="AB329" s="351"/>
      <c r="AC329" s="351"/>
      <c r="AD329" s="351"/>
      <c r="AE329" s="351"/>
      <c r="AF329" s="351"/>
      <c r="AG329" s="351"/>
      <c r="AH329" s="241"/>
      <c r="AI329" s="241"/>
      <c r="AJ329" s="241"/>
    </row>
    <row r="330" spans="1:36" x14ac:dyDescent="0.2">
      <c r="A330" s="351"/>
      <c r="B330" s="351"/>
      <c r="C330" s="241"/>
      <c r="D330" s="241"/>
      <c r="E330" s="351"/>
      <c r="F330" s="351"/>
      <c r="G330" s="351"/>
      <c r="H330" s="351"/>
      <c r="I330" s="351"/>
      <c r="J330" s="351"/>
      <c r="K330" s="351"/>
      <c r="L330" s="351"/>
      <c r="M330" s="351"/>
      <c r="N330" s="351"/>
      <c r="O330" s="351"/>
      <c r="P330" s="351"/>
      <c r="Q330" s="351"/>
      <c r="R330" s="351"/>
      <c r="S330" s="351"/>
      <c r="T330" s="351"/>
      <c r="U330" s="351"/>
      <c r="V330" s="351"/>
      <c r="W330" s="241"/>
      <c r="X330" s="241"/>
      <c r="Y330" s="241"/>
      <c r="Z330" s="351"/>
      <c r="AA330" s="241"/>
      <c r="AB330" s="351"/>
      <c r="AC330" s="351"/>
      <c r="AD330" s="351"/>
      <c r="AE330" s="351"/>
      <c r="AF330" s="351"/>
      <c r="AG330" s="351"/>
      <c r="AH330" s="241"/>
      <c r="AI330" s="241"/>
      <c r="AJ330" s="241"/>
    </row>
    <row r="331" spans="1:36" x14ac:dyDescent="0.2">
      <c r="A331" s="351"/>
      <c r="B331" s="351"/>
      <c r="C331" s="241"/>
      <c r="D331" s="241"/>
      <c r="E331" s="351"/>
      <c r="F331" s="351"/>
      <c r="G331" s="351"/>
      <c r="H331" s="351"/>
      <c r="I331" s="351"/>
      <c r="J331" s="351"/>
      <c r="K331" s="351"/>
      <c r="L331" s="351"/>
      <c r="M331" s="351"/>
      <c r="N331" s="351"/>
      <c r="O331" s="351"/>
      <c r="P331" s="351"/>
      <c r="Q331" s="351"/>
      <c r="R331" s="351"/>
      <c r="S331" s="351"/>
      <c r="T331" s="351"/>
      <c r="U331" s="351"/>
      <c r="V331" s="351"/>
      <c r="W331" s="241"/>
      <c r="X331" s="241"/>
      <c r="Y331" s="241"/>
      <c r="Z331" s="351"/>
      <c r="AA331" s="241"/>
      <c r="AB331" s="351"/>
      <c r="AC331" s="351"/>
      <c r="AD331" s="351"/>
      <c r="AE331" s="351"/>
      <c r="AF331" s="351"/>
      <c r="AG331" s="351"/>
      <c r="AH331" s="241"/>
      <c r="AI331" s="241"/>
      <c r="AJ331" s="241"/>
    </row>
    <row r="332" spans="1:36" x14ac:dyDescent="0.2">
      <c r="A332" s="351"/>
      <c r="B332" s="351"/>
      <c r="C332" s="241"/>
      <c r="D332" s="241"/>
      <c r="E332" s="351"/>
      <c r="F332" s="351"/>
      <c r="G332" s="351"/>
      <c r="H332" s="351"/>
      <c r="I332" s="351"/>
      <c r="J332" s="351"/>
      <c r="K332" s="351"/>
      <c r="L332" s="351"/>
      <c r="M332" s="351"/>
      <c r="N332" s="351"/>
      <c r="O332" s="351"/>
      <c r="P332" s="351"/>
      <c r="Q332" s="351"/>
      <c r="R332" s="351"/>
      <c r="S332" s="351"/>
      <c r="T332" s="351"/>
      <c r="U332" s="351"/>
      <c r="V332" s="351"/>
      <c r="W332" s="241"/>
      <c r="X332" s="241"/>
      <c r="Y332" s="241"/>
      <c r="Z332" s="351"/>
      <c r="AA332" s="241"/>
      <c r="AB332" s="351"/>
      <c r="AC332" s="351"/>
      <c r="AD332" s="351"/>
      <c r="AE332" s="351"/>
      <c r="AF332" s="351"/>
      <c r="AG332" s="351"/>
      <c r="AH332" s="241"/>
      <c r="AI332" s="241"/>
      <c r="AJ332" s="241"/>
    </row>
    <row r="333" spans="1:36" x14ac:dyDescent="0.2">
      <c r="A333" s="351"/>
      <c r="B333" s="351"/>
      <c r="C333" s="241"/>
      <c r="D333" s="241"/>
      <c r="E333" s="351"/>
      <c r="F333" s="351"/>
      <c r="G333" s="351"/>
      <c r="H333" s="351"/>
      <c r="I333" s="351"/>
      <c r="J333" s="351"/>
      <c r="K333" s="351"/>
      <c r="L333" s="351"/>
      <c r="M333" s="351"/>
      <c r="N333" s="351"/>
      <c r="O333" s="351"/>
      <c r="P333" s="351"/>
      <c r="Q333" s="351"/>
      <c r="R333" s="351"/>
      <c r="S333" s="351"/>
      <c r="T333" s="351"/>
      <c r="U333" s="351"/>
      <c r="V333" s="351"/>
      <c r="W333" s="241"/>
      <c r="X333" s="241"/>
      <c r="Y333" s="241"/>
      <c r="Z333" s="351"/>
      <c r="AA333" s="241"/>
      <c r="AB333" s="351"/>
      <c r="AC333" s="351"/>
      <c r="AD333" s="351"/>
      <c r="AE333" s="351"/>
      <c r="AF333" s="351"/>
      <c r="AG333" s="351"/>
      <c r="AH333" s="241"/>
      <c r="AI333" s="241"/>
      <c r="AJ333" s="241"/>
    </row>
    <row r="334" spans="1:36" x14ac:dyDescent="0.2">
      <c r="A334" s="351"/>
      <c r="B334" s="351"/>
      <c r="C334" s="241"/>
      <c r="D334" s="241"/>
      <c r="E334" s="351"/>
      <c r="F334" s="351"/>
      <c r="G334" s="351"/>
      <c r="H334" s="351"/>
      <c r="I334" s="351"/>
      <c r="J334" s="351"/>
      <c r="K334" s="351"/>
      <c r="L334" s="351"/>
      <c r="M334" s="351"/>
      <c r="N334" s="351"/>
      <c r="O334" s="351"/>
      <c r="P334" s="351"/>
      <c r="Q334" s="351"/>
      <c r="R334" s="351"/>
      <c r="S334" s="351"/>
      <c r="T334" s="351"/>
      <c r="U334" s="351"/>
      <c r="V334" s="351"/>
      <c r="W334" s="241"/>
      <c r="X334" s="241"/>
      <c r="Y334" s="241"/>
      <c r="Z334" s="351"/>
      <c r="AA334" s="241"/>
      <c r="AB334" s="351"/>
      <c r="AC334" s="351"/>
      <c r="AD334" s="351"/>
      <c r="AE334" s="351"/>
      <c r="AF334" s="351"/>
      <c r="AG334" s="351"/>
      <c r="AH334" s="241"/>
      <c r="AI334" s="241"/>
      <c r="AJ334" s="241"/>
    </row>
    <row r="335" spans="1:36" x14ac:dyDescent="0.2">
      <c r="A335" s="351"/>
      <c r="B335" s="351"/>
      <c r="C335" s="241"/>
      <c r="D335" s="241"/>
      <c r="E335" s="351"/>
      <c r="F335" s="351"/>
      <c r="G335" s="351"/>
      <c r="H335" s="351"/>
      <c r="I335" s="351"/>
      <c r="J335" s="351"/>
      <c r="K335" s="351"/>
      <c r="L335" s="351"/>
      <c r="M335" s="351"/>
      <c r="N335" s="351"/>
      <c r="O335" s="351"/>
      <c r="P335" s="351"/>
      <c r="Q335" s="351"/>
      <c r="R335" s="351"/>
      <c r="S335" s="351"/>
      <c r="T335" s="351"/>
      <c r="U335" s="351"/>
      <c r="V335" s="351"/>
      <c r="W335" s="241"/>
      <c r="X335" s="241"/>
      <c r="Y335" s="241"/>
      <c r="Z335" s="351"/>
      <c r="AA335" s="241"/>
      <c r="AB335" s="351"/>
      <c r="AC335" s="351"/>
      <c r="AD335" s="351"/>
      <c r="AE335" s="351"/>
      <c r="AF335" s="351"/>
      <c r="AG335" s="351"/>
      <c r="AH335" s="241"/>
      <c r="AI335" s="241"/>
      <c r="AJ335" s="241"/>
    </row>
    <row r="336" spans="1:36" x14ac:dyDescent="0.2">
      <c r="A336" s="351"/>
      <c r="B336" s="351"/>
      <c r="C336" s="241"/>
      <c r="D336" s="241"/>
      <c r="E336" s="351"/>
      <c r="F336" s="351"/>
      <c r="G336" s="351"/>
      <c r="H336" s="351"/>
      <c r="I336" s="351"/>
      <c r="J336" s="351"/>
      <c r="K336" s="351"/>
      <c r="L336" s="351"/>
      <c r="M336" s="351"/>
      <c r="N336" s="351"/>
      <c r="O336" s="351"/>
      <c r="P336" s="351"/>
      <c r="Q336" s="351"/>
      <c r="R336" s="351"/>
      <c r="S336" s="351"/>
      <c r="T336" s="351"/>
      <c r="U336" s="351"/>
      <c r="V336" s="351"/>
      <c r="W336" s="241"/>
      <c r="X336" s="241"/>
      <c r="Y336" s="241"/>
      <c r="Z336" s="351"/>
      <c r="AA336" s="241"/>
      <c r="AB336" s="351"/>
      <c r="AC336" s="351"/>
      <c r="AD336" s="351"/>
      <c r="AE336" s="351"/>
      <c r="AF336" s="351"/>
      <c r="AG336" s="351"/>
      <c r="AH336" s="241"/>
      <c r="AI336" s="241"/>
      <c r="AJ336" s="241"/>
    </row>
    <row r="337" spans="1:36" x14ac:dyDescent="0.2">
      <c r="A337" s="351"/>
      <c r="B337" s="351"/>
      <c r="C337" s="241"/>
      <c r="D337" s="241"/>
      <c r="E337" s="351"/>
      <c r="F337" s="351"/>
      <c r="G337" s="351"/>
      <c r="H337" s="351"/>
      <c r="I337" s="351"/>
      <c r="J337" s="351"/>
      <c r="K337" s="351"/>
      <c r="L337" s="351"/>
      <c r="M337" s="351"/>
      <c r="N337" s="351"/>
      <c r="O337" s="351"/>
      <c r="P337" s="351"/>
      <c r="Q337" s="351"/>
      <c r="R337" s="351"/>
      <c r="S337" s="351"/>
      <c r="T337" s="351"/>
      <c r="U337" s="351"/>
      <c r="V337" s="351"/>
      <c r="W337" s="241"/>
      <c r="X337" s="241"/>
      <c r="Y337" s="241"/>
      <c r="Z337" s="351"/>
      <c r="AA337" s="241"/>
      <c r="AB337" s="351"/>
      <c r="AC337" s="351"/>
      <c r="AD337" s="351"/>
      <c r="AE337" s="351"/>
      <c r="AF337" s="351"/>
      <c r="AG337" s="351"/>
      <c r="AH337" s="241"/>
      <c r="AI337" s="241"/>
      <c r="AJ337" s="241"/>
    </row>
    <row r="338" spans="1:36" x14ac:dyDescent="0.2">
      <c r="A338" s="351"/>
      <c r="B338" s="351"/>
      <c r="C338" s="241"/>
      <c r="D338" s="241"/>
      <c r="E338" s="351"/>
      <c r="F338" s="351"/>
      <c r="G338" s="351"/>
      <c r="H338" s="351"/>
      <c r="I338" s="351"/>
      <c r="J338" s="351"/>
      <c r="K338" s="351"/>
      <c r="L338" s="351"/>
      <c r="M338" s="351"/>
      <c r="N338" s="351"/>
      <c r="O338" s="351"/>
      <c r="P338" s="351"/>
      <c r="Q338" s="351"/>
      <c r="R338" s="351"/>
      <c r="S338" s="351"/>
      <c r="T338" s="351"/>
      <c r="U338" s="351"/>
      <c r="V338" s="351"/>
      <c r="W338" s="241"/>
      <c r="X338" s="241"/>
      <c r="Y338" s="241"/>
      <c r="Z338" s="351"/>
      <c r="AA338" s="241"/>
      <c r="AB338" s="351"/>
      <c r="AC338" s="351"/>
      <c r="AD338" s="351"/>
      <c r="AE338" s="351"/>
      <c r="AF338" s="351"/>
      <c r="AG338" s="351"/>
      <c r="AH338" s="241"/>
      <c r="AI338" s="241"/>
      <c r="AJ338" s="241"/>
    </row>
    <row r="339" spans="1:36" x14ac:dyDescent="0.2">
      <c r="A339" s="351"/>
      <c r="B339" s="351"/>
      <c r="C339" s="241"/>
      <c r="D339" s="241"/>
      <c r="E339" s="351"/>
      <c r="F339" s="351"/>
      <c r="G339" s="351"/>
      <c r="H339" s="351"/>
      <c r="I339" s="351"/>
      <c r="J339" s="351"/>
      <c r="K339" s="351"/>
      <c r="L339" s="351"/>
      <c r="M339" s="351"/>
      <c r="N339" s="351"/>
      <c r="O339" s="351"/>
      <c r="P339" s="351"/>
      <c r="Q339" s="351"/>
      <c r="R339" s="351"/>
      <c r="S339" s="351"/>
      <c r="T339" s="351"/>
      <c r="U339" s="351"/>
      <c r="V339" s="351"/>
      <c r="W339" s="241"/>
      <c r="X339" s="241"/>
      <c r="Y339" s="241"/>
      <c r="Z339" s="351"/>
      <c r="AA339" s="241"/>
      <c r="AB339" s="351"/>
      <c r="AC339" s="351"/>
      <c r="AD339" s="351"/>
      <c r="AE339" s="351"/>
      <c r="AF339" s="351"/>
      <c r="AG339" s="351"/>
      <c r="AH339" s="241"/>
      <c r="AI339" s="241"/>
      <c r="AJ339" s="241"/>
    </row>
    <row r="340" spans="1:36" x14ac:dyDescent="0.2">
      <c r="A340" s="351"/>
      <c r="B340" s="351"/>
      <c r="C340" s="241"/>
      <c r="D340" s="241"/>
      <c r="E340" s="351"/>
      <c r="F340" s="351"/>
      <c r="G340" s="351"/>
      <c r="H340" s="351"/>
      <c r="I340" s="351"/>
      <c r="J340" s="351"/>
      <c r="K340" s="351"/>
      <c r="L340" s="351"/>
      <c r="M340" s="351"/>
      <c r="N340" s="351"/>
      <c r="O340" s="351"/>
      <c r="P340" s="351"/>
      <c r="Q340" s="351"/>
      <c r="R340" s="351"/>
      <c r="S340" s="351"/>
      <c r="T340" s="351"/>
      <c r="U340" s="351"/>
      <c r="V340" s="351"/>
      <c r="W340" s="241"/>
      <c r="X340" s="241"/>
      <c r="Y340" s="241"/>
      <c r="Z340" s="351"/>
      <c r="AA340" s="241"/>
      <c r="AB340" s="351"/>
      <c r="AC340" s="351"/>
      <c r="AD340" s="351"/>
      <c r="AE340" s="351"/>
      <c r="AF340" s="351"/>
      <c r="AG340" s="351"/>
      <c r="AH340" s="241"/>
      <c r="AI340" s="241"/>
      <c r="AJ340" s="241"/>
    </row>
    <row r="341" spans="1:36" x14ac:dyDescent="0.2">
      <c r="A341" s="351"/>
      <c r="B341" s="351"/>
      <c r="C341" s="241"/>
      <c r="D341" s="241"/>
      <c r="E341" s="351"/>
      <c r="F341" s="351"/>
      <c r="G341" s="351"/>
      <c r="H341" s="351"/>
      <c r="I341" s="351"/>
      <c r="J341" s="351"/>
      <c r="K341" s="351"/>
      <c r="L341" s="351"/>
      <c r="M341" s="351"/>
      <c r="N341" s="351"/>
      <c r="O341" s="351"/>
      <c r="P341" s="351"/>
      <c r="Q341" s="351"/>
      <c r="R341" s="351"/>
      <c r="S341" s="351"/>
      <c r="T341" s="351"/>
      <c r="U341" s="351"/>
      <c r="V341" s="351"/>
      <c r="W341" s="241"/>
      <c r="X341" s="241"/>
      <c r="Y341" s="241"/>
      <c r="Z341" s="351"/>
      <c r="AA341" s="241"/>
      <c r="AB341" s="351"/>
      <c r="AC341" s="351"/>
      <c r="AD341" s="351"/>
      <c r="AE341" s="351"/>
      <c r="AF341" s="351"/>
      <c r="AG341" s="351"/>
      <c r="AH341" s="241"/>
      <c r="AI341" s="241"/>
      <c r="AJ341" s="241"/>
    </row>
    <row r="342" spans="1:36" x14ac:dyDescent="0.2">
      <c r="A342" s="351"/>
      <c r="B342" s="351"/>
      <c r="C342" s="241"/>
      <c r="D342" s="241"/>
      <c r="E342" s="351"/>
      <c r="F342" s="351"/>
      <c r="G342" s="351"/>
      <c r="H342" s="351"/>
      <c r="I342" s="351"/>
      <c r="J342" s="351"/>
      <c r="K342" s="351"/>
      <c r="L342" s="351"/>
      <c r="M342" s="351"/>
      <c r="N342" s="351"/>
      <c r="O342" s="351"/>
      <c r="P342" s="351"/>
      <c r="Q342" s="351"/>
      <c r="R342" s="351"/>
      <c r="S342" s="351"/>
      <c r="T342" s="351"/>
      <c r="U342" s="351"/>
      <c r="V342" s="351"/>
      <c r="W342" s="241"/>
      <c r="X342" s="241"/>
      <c r="Y342" s="241"/>
      <c r="Z342" s="351"/>
      <c r="AA342" s="241"/>
      <c r="AB342" s="351"/>
      <c r="AC342" s="351"/>
      <c r="AD342" s="351"/>
      <c r="AE342" s="351"/>
      <c r="AF342" s="351"/>
      <c r="AG342" s="351"/>
      <c r="AH342" s="241"/>
      <c r="AI342" s="241"/>
      <c r="AJ342" s="241"/>
    </row>
    <row r="343" spans="1:36" x14ac:dyDescent="0.2">
      <c r="A343" s="351"/>
      <c r="B343" s="351"/>
      <c r="C343" s="241"/>
      <c r="D343" s="241"/>
      <c r="E343" s="351"/>
      <c r="F343" s="351"/>
      <c r="G343" s="351"/>
      <c r="H343" s="351"/>
      <c r="I343" s="351"/>
      <c r="J343" s="351"/>
      <c r="K343" s="351"/>
      <c r="L343" s="351"/>
      <c r="M343" s="351"/>
      <c r="N343" s="351"/>
      <c r="O343" s="351"/>
      <c r="P343" s="351"/>
      <c r="Q343" s="351"/>
      <c r="R343" s="351"/>
      <c r="S343" s="351"/>
      <c r="T343" s="351"/>
      <c r="U343" s="351"/>
      <c r="V343" s="351"/>
      <c r="W343" s="241"/>
      <c r="X343" s="241"/>
      <c r="Y343" s="241"/>
      <c r="Z343" s="351"/>
      <c r="AA343" s="241"/>
      <c r="AB343" s="351"/>
      <c r="AC343" s="351"/>
      <c r="AD343" s="351"/>
      <c r="AE343" s="351"/>
      <c r="AF343" s="351"/>
      <c r="AG343" s="351"/>
      <c r="AH343" s="241"/>
      <c r="AI343" s="241"/>
      <c r="AJ343" s="241"/>
    </row>
    <row r="344" spans="1:36" x14ac:dyDescent="0.2">
      <c r="A344" s="351"/>
      <c r="B344" s="351"/>
      <c r="C344" s="241"/>
      <c r="D344" s="241"/>
      <c r="E344" s="351"/>
      <c r="F344" s="351"/>
      <c r="G344" s="351"/>
      <c r="H344" s="351"/>
      <c r="I344" s="351"/>
      <c r="J344" s="351"/>
      <c r="K344" s="351"/>
      <c r="L344" s="351"/>
      <c r="M344" s="351"/>
      <c r="N344" s="351"/>
      <c r="O344" s="351"/>
      <c r="P344" s="351"/>
      <c r="Q344" s="351"/>
      <c r="R344" s="351"/>
      <c r="S344" s="351"/>
      <c r="T344" s="351"/>
      <c r="U344" s="351"/>
      <c r="V344" s="351"/>
      <c r="W344" s="241"/>
      <c r="X344" s="241"/>
      <c r="Y344" s="241"/>
      <c r="Z344" s="351"/>
      <c r="AA344" s="241"/>
      <c r="AB344" s="351"/>
      <c r="AC344" s="351"/>
      <c r="AD344" s="351"/>
      <c r="AE344" s="351"/>
      <c r="AF344" s="351"/>
      <c r="AG344" s="351"/>
      <c r="AH344" s="241"/>
      <c r="AI344" s="241"/>
      <c r="AJ344" s="241"/>
    </row>
    <row r="345" spans="1:36" x14ac:dyDescent="0.2">
      <c r="A345" s="351"/>
      <c r="B345" s="351"/>
      <c r="C345" s="241"/>
      <c r="D345" s="241"/>
      <c r="E345" s="351"/>
      <c r="F345" s="351"/>
      <c r="G345" s="351"/>
      <c r="H345" s="351"/>
      <c r="I345" s="351"/>
      <c r="J345" s="351"/>
      <c r="K345" s="351"/>
      <c r="L345" s="351"/>
      <c r="M345" s="351"/>
      <c r="N345" s="351"/>
      <c r="O345" s="351"/>
      <c r="P345" s="351"/>
      <c r="Q345" s="351"/>
      <c r="R345" s="351"/>
      <c r="S345" s="351"/>
      <c r="T345" s="351"/>
      <c r="U345" s="351"/>
      <c r="V345" s="351"/>
      <c r="W345" s="241"/>
      <c r="X345" s="241"/>
      <c r="Y345" s="241"/>
      <c r="Z345" s="351"/>
      <c r="AA345" s="241"/>
      <c r="AB345" s="351"/>
      <c r="AC345" s="351"/>
      <c r="AD345" s="351"/>
      <c r="AE345" s="351"/>
      <c r="AF345" s="351"/>
      <c r="AG345" s="351"/>
      <c r="AH345" s="241"/>
      <c r="AI345" s="241"/>
      <c r="AJ345" s="241"/>
    </row>
    <row r="346" spans="1:36" x14ac:dyDescent="0.2">
      <c r="A346" s="351"/>
      <c r="B346" s="351"/>
      <c r="C346" s="241"/>
      <c r="D346" s="241"/>
      <c r="E346" s="351"/>
      <c r="F346" s="351"/>
      <c r="G346" s="351"/>
      <c r="H346" s="351"/>
      <c r="I346" s="351"/>
      <c r="J346" s="351"/>
      <c r="K346" s="351"/>
      <c r="L346" s="351"/>
      <c r="M346" s="351"/>
      <c r="N346" s="351"/>
      <c r="O346" s="351"/>
      <c r="P346" s="351"/>
      <c r="Q346" s="351"/>
      <c r="R346" s="351"/>
      <c r="S346" s="351"/>
      <c r="T346" s="351"/>
      <c r="U346" s="351"/>
      <c r="V346" s="351"/>
      <c r="W346" s="241"/>
      <c r="X346" s="241"/>
      <c r="Y346" s="241"/>
      <c r="Z346" s="351"/>
      <c r="AA346" s="241"/>
      <c r="AB346" s="351"/>
      <c r="AC346" s="351"/>
      <c r="AD346" s="351"/>
      <c r="AE346" s="351"/>
      <c r="AF346" s="351"/>
      <c r="AG346" s="351"/>
      <c r="AH346" s="241"/>
      <c r="AI346" s="241"/>
      <c r="AJ346" s="241"/>
    </row>
    <row r="347" spans="1:36" x14ac:dyDescent="0.2">
      <c r="A347" s="351"/>
      <c r="B347" s="351"/>
      <c r="C347" s="241"/>
      <c r="D347" s="241"/>
      <c r="E347" s="351"/>
      <c r="F347" s="351"/>
      <c r="G347" s="351"/>
      <c r="H347" s="351"/>
      <c r="I347" s="351"/>
      <c r="J347" s="351"/>
      <c r="K347" s="351"/>
      <c r="L347" s="351"/>
      <c r="M347" s="351"/>
      <c r="N347" s="351"/>
      <c r="O347" s="351"/>
      <c r="P347" s="351"/>
      <c r="Q347" s="351"/>
      <c r="R347" s="351"/>
      <c r="S347" s="351"/>
      <c r="T347" s="351"/>
      <c r="U347" s="351"/>
      <c r="V347" s="351"/>
      <c r="W347" s="241"/>
      <c r="X347" s="241"/>
      <c r="Y347" s="241"/>
      <c r="Z347" s="351"/>
      <c r="AA347" s="241"/>
      <c r="AB347" s="351"/>
      <c r="AC347" s="351"/>
      <c r="AD347" s="351"/>
      <c r="AE347" s="351"/>
      <c r="AF347" s="351"/>
      <c r="AG347" s="351"/>
      <c r="AH347" s="241"/>
      <c r="AI347" s="241"/>
      <c r="AJ347" s="241"/>
    </row>
    <row r="348" spans="1:36" x14ac:dyDescent="0.2">
      <c r="A348" s="351"/>
      <c r="B348" s="351"/>
      <c r="C348" s="241"/>
      <c r="D348" s="241"/>
      <c r="E348" s="351"/>
      <c r="F348" s="351"/>
      <c r="G348" s="351"/>
      <c r="H348" s="351"/>
      <c r="I348" s="351"/>
      <c r="J348" s="351"/>
      <c r="K348" s="351"/>
      <c r="L348" s="351"/>
      <c r="M348" s="351"/>
      <c r="N348" s="351"/>
      <c r="O348" s="351"/>
      <c r="P348" s="351"/>
      <c r="Q348" s="351"/>
      <c r="R348" s="351"/>
      <c r="S348" s="351"/>
      <c r="T348" s="351"/>
      <c r="U348" s="351"/>
      <c r="V348" s="351"/>
      <c r="W348" s="241"/>
      <c r="X348" s="241"/>
      <c r="Y348" s="241"/>
      <c r="Z348" s="351"/>
      <c r="AA348" s="241"/>
      <c r="AB348" s="351"/>
      <c r="AC348" s="351"/>
      <c r="AD348" s="351"/>
      <c r="AE348" s="351"/>
      <c r="AF348" s="351"/>
      <c r="AG348" s="351"/>
      <c r="AH348" s="241"/>
      <c r="AI348" s="241"/>
      <c r="AJ348" s="241"/>
    </row>
    <row r="349" spans="1:36" x14ac:dyDescent="0.2">
      <c r="A349" s="351"/>
      <c r="B349" s="351"/>
      <c r="C349" s="241"/>
      <c r="D349" s="241"/>
      <c r="E349" s="351"/>
      <c r="F349" s="351"/>
      <c r="G349" s="351"/>
      <c r="H349" s="351"/>
      <c r="I349" s="351"/>
      <c r="J349" s="351"/>
      <c r="K349" s="351"/>
      <c r="L349" s="351"/>
      <c r="M349" s="351"/>
      <c r="N349" s="351"/>
      <c r="O349" s="351"/>
      <c r="P349" s="351"/>
      <c r="Q349" s="351"/>
      <c r="R349" s="351"/>
      <c r="S349" s="351"/>
      <c r="T349" s="351"/>
      <c r="U349" s="351"/>
      <c r="V349" s="351"/>
      <c r="W349" s="241"/>
      <c r="X349" s="241"/>
      <c r="Y349" s="241"/>
      <c r="Z349" s="351"/>
      <c r="AA349" s="241"/>
      <c r="AB349" s="351"/>
      <c r="AC349" s="351"/>
      <c r="AD349" s="351"/>
      <c r="AE349" s="351"/>
      <c r="AF349" s="351"/>
      <c r="AG349" s="351"/>
      <c r="AH349" s="241"/>
      <c r="AI349" s="241"/>
      <c r="AJ349" s="241"/>
    </row>
    <row r="350" spans="1:36" x14ac:dyDescent="0.2">
      <c r="A350" s="351"/>
      <c r="B350" s="351"/>
      <c r="C350" s="241"/>
      <c r="D350" s="241"/>
      <c r="E350" s="351"/>
      <c r="F350" s="351"/>
      <c r="G350" s="351"/>
      <c r="H350" s="351"/>
      <c r="I350" s="351"/>
      <c r="J350" s="351"/>
      <c r="K350" s="351"/>
      <c r="L350" s="351"/>
      <c r="M350" s="351"/>
      <c r="N350" s="351"/>
      <c r="O350" s="351"/>
      <c r="P350" s="351"/>
      <c r="Q350" s="351"/>
      <c r="R350" s="351"/>
      <c r="S350" s="351"/>
      <c r="T350" s="351"/>
      <c r="U350" s="351"/>
      <c r="V350" s="351"/>
      <c r="W350" s="241"/>
      <c r="X350" s="241"/>
      <c r="Y350" s="241"/>
      <c r="Z350" s="351"/>
      <c r="AA350" s="241"/>
      <c r="AB350" s="351"/>
      <c r="AC350" s="351"/>
      <c r="AD350" s="351"/>
      <c r="AE350" s="351"/>
      <c r="AF350" s="351"/>
      <c r="AG350" s="351"/>
      <c r="AH350" s="241"/>
      <c r="AI350" s="241"/>
      <c r="AJ350" s="241"/>
    </row>
    <row r="351" spans="1:36" x14ac:dyDescent="0.2">
      <c r="A351" s="351"/>
      <c r="B351" s="351"/>
      <c r="C351" s="241"/>
      <c r="D351" s="241"/>
      <c r="E351" s="351"/>
      <c r="F351" s="351"/>
      <c r="G351" s="351"/>
      <c r="H351" s="351"/>
      <c r="I351" s="351"/>
      <c r="J351" s="351"/>
      <c r="K351" s="351"/>
      <c r="L351" s="351"/>
      <c r="M351" s="351"/>
      <c r="N351" s="351"/>
      <c r="O351" s="351"/>
      <c r="P351" s="351"/>
      <c r="Q351" s="351"/>
      <c r="R351" s="351"/>
      <c r="S351" s="351"/>
      <c r="T351" s="351"/>
      <c r="U351" s="351"/>
      <c r="V351" s="351"/>
      <c r="W351" s="241"/>
      <c r="X351" s="241"/>
      <c r="Y351" s="241"/>
      <c r="Z351" s="351"/>
      <c r="AA351" s="241"/>
      <c r="AB351" s="351"/>
      <c r="AC351" s="351"/>
      <c r="AD351" s="351"/>
      <c r="AE351" s="351"/>
      <c r="AF351" s="351"/>
      <c r="AG351" s="351"/>
      <c r="AH351" s="241"/>
      <c r="AI351" s="241"/>
      <c r="AJ351" s="241"/>
    </row>
    <row r="352" spans="1:36" x14ac:dyDescent="0.2">
      <c r="A352" s="351"/>
      <c r="B352" s="351"/>
      <c r="C352" s="241"/>
      <c r="D352" s="241"/>
      <c r="E352" s="351"/>
      <c r="F352" s="351"/>
      <c r="G352" s="351"/>
      <c r="H352" s="351"/>
      <c r="I352" s="351"/>
      <c r="J352" s="351"/>
      <c r="K352" s="351"/>
      <c r="L352" s="351"/>
      <c r="M352" s="351"/>
      <c r="N352" s="351"/>
      <c r="O352" s="351"/>
      <c r="P352" s="351"/>
      <c r="Q352" s="351"/>
      <c r="R352" s="351"/>
      <c r="S352" s="351"/>
      <c r="T352" s="351"/>
      <c r="U352" s="351"/>
      <c r="V352" s="351"/>
      <c r="W352" s="241"/>
      <c r="X352" s="241"/>
      <c r="Y352" s="241"/>
      <c r="Z352" s="351"/>
      <c r="AA352" s="241"/>
      <c r="AB352" s="351"/>
      <c r="AC352" s="351"/>
      <c r="AD352" s="351"/>
      <c r="AE352" s="351"/>
      <c r="AF352" s="351"/>
      <c r="AG352" s="351"/>
      <c r="AH352" s="241"/>
      <c r="AI352" s="241"/>
      <c r="AJ352" s="241"/>
    </row>
    <row r="353" spans="1:36" x14ac:dyDescent="0.2">
      <c r="A353" s="351"/>
      <c r="B353" s="351"/>
      <c r="C353" s="241"/>
      <c r="D353" s="241"/>
      <c r="E353" s="351"/>
      <c r="F353" s="351"/>
      <c r="G353" s="351"/>
      <c r="H353" s="351"/>
      <c r="I353" s="351"/>
      <c r="J353" s="351"/>
      <c r="K353" s="351"/>
      <c r="L353" s="351"/>
      <c r="M353" s="351"/>
      <c r="N353" s="351"/>
      <c r="O353" s="351"/>
      <c r="P353" s="351"/>
      <c r="Q353" s="351"/>
      <c r="R353" s="351"/>
      <c r="S353" s="351"/>
      <c r="T353" s="351"/>
      <c r="U353" s="351"/>
      <c r="V353" s="351"/>
      <c r="W353" s="241"/>
      <c r="X353" s="241"/>
      <c r="Y353" s="241"/>
      <c r="Z353" s="351"/>
      <c r="AA353" s="241"/>
      <c r="AB353" s="351"/>
      <c r="AC353" s="351"/>
      <c r="AD353" s="351"/>
      <c r="AE353" s="351"/>
      <c r="AF353" s="351"/>
      <c r="AG353" s="351"/>
      <c r="AH353" s="241"/>
      <c r="AI353" s="241"/>
      <c r="AJ353" s="241"/>
    </row>
    <row r="354" spans="1:36" x14ac:dyDescent="0.2">
      <c r="A354" s="351"/>
      <c r="B354" s="351"/>
      <c r="C354" s="241"/>
      <c r="D354" s="241"/>
      <c r="E354" s="351"/>
      <c r="F354" s="351"/>
      <c r="G354" s="351"/>
      <c r="H354" s="351"/>
      <c r="I354" s="351"/>
      <c r="J354" s="351"/>
      <c r="K354" s="351"/>
      <c r="L354" s="351"/>
      <c r="M354" s="351"/>
      <c r="N354" s="351"/>
      <c r="O354" s="351"/>
      <c r="P354" s="351"/>
      <c r="Q354" s="351"/>
      <c r="R354" s="351"/>
      <c r="S354" s="351"/>
      <c r="T354" s="351"/>
      <c r="U354" s="351"/>
      <c r="V354" s="351"/>
      <c r="W354" s="241"/>
      <c r="X354" s="241"/>
      <c r="Y354" s="241"/>
      <c r="Z354" s="351"/>
      <c r="AA354" s="241"/>
      <c r="AB354" s="351"/>
      <c r="AC354" s="351"/>
      <c r="AD354" s="351"/>
      <c r="AE354" s="351"/>
      <c r="AF354" s="351"/>
      <c r="AG354" s="351"/>
      <c r="AH354" s="241"/>
      <c r="AI354" s="241"/>
      <c r="AJ354" s="241"/>
    </row>
    <row r="355" spans="1:36" x14ac:dyDescent="0.2">
      <c r="A355" s="351"/>
      <c r="B355" s="351"/>
      <c r="C355" s="241"/>
      <c r="D355" s="241"/>
      <c r="E355" s="351"/>
      <c r="F355" s="351"/>
      <c r="G355" s="351"/>
      <c r="H355" s="351"/>
      <c r="I355" s="351"/>
      <c r="J355" s="351"/>
      <c r="K355" s="351"/>
      <c r="L355" s="351"/>
      <c r="M355" s="351"/>
      <c r="N355" s="351"/>
      <c r="O355" s="351"/>
      <c r="P355" s="351"/>
      <c r="Q355" s="351"/>
      <c r="R355" s="351"/>
      <c r="S355" s="351"/>
      <c r="T355" s="351"/>
      <c r="U355" s="351"/>
      <c r="V355" s="351"/>
      <c r="W355" s="241"/>
      <c r="X355" s="241"/>
      <c r="Y355" s="241"/>
      <c r="Z355" s="351"/>
      <c r="AA355" s="241"/>
      <c r="AB355" s="351"/>
      <c r="AC355" s="351"/>
      <c r="AD355" s="351"/>
      <c r="AE355" s="351"/>
      <c r="AF355" s="351"/>
      <c r="AG355" s="351"/>
      <c r="AH355" s="241"/>
      <c r="AI355" s="241"/>
      <c r="AJ355" s="241"/>
    </row>
    <row r="356" spans="1:36" x14ac:dyDescent="0.2">
      <c r="A356" s="351"/>
      <c r="B356" s="351"/>
      <c r="C356" s="241"/>
      <c r="D356" s="241"/>
      <c r="E356" s="351"/>
      <c r="F356" s="351"/>
      <c r="G356" s="351"/>
      <c r="H356" s="351"/>
      <c r="I356" s="351"/>
      <c r="J356" s="351"/>
      <c r="K356" s="351"/>
      <c r="L356" s="351"/>
      <c r="M356" s="351"/>
      <c r="N356" s="351"/>
      <c r="O356" s="351"/>
      <c r="P356" s="351"/>
      <c r="Q356" s="351"/>
      <c r="R356" s="351"/>
      <c r="S356" s="351"/>
      <c r="T356" s="351"/>
      <c r="U356" s="351"/>
      <c r="V356" s="351"/>
      <c r="W356" s="241"/>
      <c r="X356" s="241"/>
      <c r="Y356" s="241"/>
      <c r="Z356" s="351"/>
      <c r="AA356" s="241"/>
      <c r="AB356" s="351"/>
      <c r="AC356" s="351"/>
      <c r="AD356" s="351"/>
      <c r="AE356" s="351"/>
      <c r="AF356" s="351"/>
      <c r="AG356" s="351"/>
      <c r="AH356" s="241"/>
      <c r="AI356" s="241"/>
      <c r="AJ356" s="241"/>
    </row>
    <row r="357" spans="1:36" x14ac:dyDescent="0.2">
      <c r="A357" s="351"/>
      <c r="B357" s="351"/>
      <c r="C357" s="241"/>
      <c r="D357" s="241"/>
      <c r="E357" s="351"/>
      <c r="F357" s="351"/>
      <c r="G357" s="351"/>
      <c r="H357" s="351"/>
      <c r="I357" s="351"/>
      <c r="J357" s="351"/>
      <c r="K357" s="351"/>
      <c r="L357" s="351"/>
      <c r="M357" s="351"/>
      <c r="N357" s="351"/>
      <c r="O357" s="351"/>
      <c r="P357" s="351"/>
      <c r="Q357" s="351"/>
      <c r="R357" s="351"/>
      <c r="S357" s="351"/>
      <c r="T357" s="351"/>
      <c r="U357" s="351"/>
      <c r="V357" s="351"/>
      <c r="W357" s="241"/>
      <c r="X357" s="241"/>
      <c r="Y357" s="241"/>
      <c r="Z357" s="351"/>
      <c r="AA357" s="241"/>
      <c r="AB357" s="351"/>
      <c r="AC357" s="351"/>
      <c r="AD357" s="351"/>
      <c r="AE357" s="351"/>
      <c r="AF357" s="351"/>
      <c r="AG357" s="351"/>
      <c r="AH357" s="241"/>
      <c r="AI357" s="241"/>
      <c r="AJ357" s="241"/>
    </row>
    <row r="358" spans="1:36" x14ac:dyDescent="0.2">
      <c r="A358" s="351"/>
      <c r="B358" s="351"/>
      <c r="C358" s="241"/>
      <c r="D358" s="241"/>
      <c r="E358" s="351"/>
      <c r="F358" s="351"/>
      <c r="G358" s="351"/>
      <c r="H358" s="351"/>
      <c r="I358" s="351"/>
      <c r="J358" s="351"/>
      <c r="K358" s="351"/>
      <c r="L358" s="351"/>
      <c r="M358" s="351"/>
      <c r="N358" s="351"/>
      <c r="O358" s="351"/>
      <c r="P358" s="351"/>
      <c r="Q358" s="351"/>
      <c r="R358" s="351"/>
      <c r="S358" s="351"/>
      <c r="T358" s="351"/>
      <c r="U358" s="351"/>
      <c r="V358" s="351"/>
      <c r="W358" s="241"/>
      <c r="X358" s="241"/>
      <c r="Y358" s="241"/>
      <c r="Z358" s="351"/>
      <c r="AA358" s="241"/>
      <c r="AB358" s="351"/>
      <c r="AC358" s="351"/>
      <c r="AD358" s="351"/>
      <c r="AE358" s="351"/>
      <c r="AF358" s="351"/>
      <c r="AG358" s="351"/>
      <c r="AH358" s="241"/>
      <c r="AI358" s="241"/>
      <c r="AJ358" s="241"/>
    </row>
    <row r="359" spans="1:36" x14ac:dyDescent="0.2">
      <c r="A359" s="351"/>
      <c r="B359" s="351"/>
      <c r="C359" s="241"/>
      <c r="D359" s="241"/>
      <c r="E359" s="351"/>
      <c r="F359" s="351"/>
      <c r="G359" s="351"/>
      <c r="H359" s="351"/>
      <c r="I359" s="351"/>
      <c r="J359" s="351"/>
      <c r="K359" s="351"/>
      <c r="L359" s="351"/>
      <c r="M359" s="351"/>
      <c r="N359" s="351"/>
      <c r="O359" s="351"/>
      <c r="P359" s="351"/>
      <c r="Q359" s="351"/>
      <c r="R359" s="351"/>
      <c r="S359" s="351"/>
      <c r="T359" s="351"/>
      <c r="U359" s="351"/>
      <c r="V359" s="351"/>
      <c r="W359" s="241"/>
      <c r="X359" s="241"/>
      <c r="Y359" s="241"/>
      <c r="Z359" s="351"/>
      <c r="AA359" s="241"/>
      <c r="AB359" s="351"/>
      <c r="AC359" s="351"/>
      <c r="AD359" s="351"/>
      <c r="AE359" s="351"/>
      <c r="AF359" s="351"/>
      <c r="AG359" s="351"/>
      <c r="AH359" s="241"/>
      <c r="AI359" s="241"/>
      <c r="AJ359" s="241"/>
    </row>
    <row r="360" spans="1:36" x14ac:dyDescent="0.2">
      <c r="A360" s="351"/>
      <c r="B360" s="351"/>
      <c r="C360" s="241"/>
      <c r="D360" s="241"/>
      <c r="E360" s="351"/>
      <c r="F360" s="351"/>
      <c r="G360" s="351"/>
      <c r="H360" s="351"/>
      <c r="I360" s="351"/>
      <c r="J360" s="351"/>
      <c r="K360" s="351"/>
      <c r="L360" s="351"/>
      <c r="M360" s="351"/>
      <c r="N360" s="351"/>
      <c r="O360" s="351"/>
      <c r="P360" s="351"/>
      <c r="Q360" s="351"/>
      <c r="R360" s="351"/>
      <c r="S360" s="351"/>
      <c r="T360" s="351"/>
      <c r="U360" s="351"/>
      <c r="V360" s="351"/>
      <c r="W360" s="241"/>
      <c r="X360" s="241"/>
      <c r="Y360" s="241"/>
      <c r="Z360" s="351"/>
      <c r="AA360" s="241"/>
      <c r="AB360" s="351"/>
      <c r="AC360" s="351"/>
      <c r="AD360" s="351"/>
      <c r="AE360" s="351"/>
      <c r="AF360" s="351"/>
      <c r="AG360" s="351"/>
      <c r="AH360" s="241"/>
      <c r="AI360" s="241"/>
      <c r="AJ360" s="241"/>
    </row>
    <row r="361" spans="1:36" x14ac:dyDescent="0.2">
      <c r="A361" s="351"/>
      <c r="B361" s="351"/>
      <c r="C361" s="241"/>
      <c r="D361" s="241"/>
      <c r="E361" s="351"/>
      <c r="F361" s="351"/>
      <c r="G361" s="351"/>
      <c r="H361" s="351"/>
      <c r="I361" s="351"/>
      <c r="J361" s="351"/>
      <c r="K361" s="351"/>
      <c r="L361" s="351"/>
      <c r="M361" s="351"/>
      <c r="N361" s="351"/>
      <c r="O361" s="351"/>
      <c r="P361" s="351"/>
      <c r="Q361" s="351"/>
      <c r="R361" s="351"/>
      <c r="S361" s="351"/>
      <c r="T361" s="351"/>
      <c r="U361" s="351"/>
      <c r="V361" s="351"/>
      <c r="W361" s="241"/>
      <c r="X361" s="241"/>
      <c r="Y361" s="241"/>
      <c r="Z361" s="351"/>
      <c r="AA361" s="241"/>
      <c r="AB361" s="351"/>
      <c r="AC361" s="351"/>
      <c r="AD361" s="351"/>
      <c r="AE361" s="351"/>
      <c r="AF361" s="351"/>
      <c r="AG361" s="351"/>
      <c r="AH361" s="241"/>
      <c r="AI361" s="241"/>
      <c r="AJ361" s="241"/>
    </row>
    <row r="362" spans="1:36" x14ac:dyDescent="0.2">
      <c r="A362" s="351"/>
      <c r="B362" s="351"/>
      <c r="C362" s="241"/>
      <c r="D362" s="241"/>
      <c r="E362" s="351"/>
      <c r="F362" s="351"/>
      <c r="G362" s="351"/>
      <c r="H362" s="351"/>
      <c r="I362" s="351"/>
      <c r="J362" s="351"/>
      <c r="K362" s="351"/>
      <c r="L362" s="351"/>
      <c r="M362" s="351"/>
      <c r="N362" s="351"/>
      <c r="O362" s="351"/>
      <c r="P362" s="351"/>
      <c r="Q362" s="351"/>
      <c r="R362" s="351"/>
      <c r="S362" s="351"/>
      <c r="T362" s="351"/>
      <c r="U362" s="351"/>
      <c r="V362" s="351"/>
      <c r="W362" s="241"/>
      <c r="X362" s="241"/>
      <c r="Y362" s="241"/>
      <c r="Z362" s="351"/>
      <c r="AA362" s="241"/>
      <c r="AB362" s="351"/>
      <c r="AC362" s="351"/>
      <c r="AD362" s="351"/>
      <c r="AE362" s="351"/>
      <c r="AF362" s="351"/>
      <c r="AG362" s="351"/>
      <c r="AH362" s="241"/>
      <c r="AI362" s="241"/>
      <c r="AJ362" s="241"/>
    </row>
    <row r="363" spans="1:36" x14ac:dyDescent="0.2">
      <c r="A363" s="351"/>
      <c r="B363" s="351"/>
      <c r="C363" s="241"/>
      <c r="D363" s="241"/>
      <c r="E363" s="351"/>
      <c r="F363" s="351"/>
      <c r="G363" s="351"/>
      <c r="H363" s="351"/>
      <c r="I363" s="351"/>
      <c r="J363" s="351"/>
      <c r="K363" s="351"/>
      <c r="L363" s="351"/>
      <c r="M363" s="351"/>
      <c r="N363" s="351"/>
      <c r="O363" s="351"/>
      <c r="P363" s="351"/>
      <c r="Q363" s="351"/>
      <c r="R363" s="351"/>
      <c r="S363" s="351"/>
      <c r="T363" s="351"/>
      <c r="U363" s="351"/>
      <c r="V363" s="351"/>
      <c r="W363" s="241"/>
      <c r="X363" s="241"/>
      <c r="Y363" s="241"/>
      <c r="Z363" s="351"/>
      <c r="AA363" s="241"/>
      <c r="AB363" s="351"/>
      <c r="AC363" s="351"/>
      <c r="AD363" s="351"/>
      <c r="AE363" s="351"/>
      <c r="AF363" s="351"/>
      <c r="AG363" s="351"/>
      <c r="AH363" s="241"/>
      <c r="AI363" s="241"/>
      <c r="AJ363" s="241"/>
    </row>
    <row r="364" spans="1:36" x14ac:dyDescent="0.2">
      <c r="A364" s="351"/>
      <c r="B364" s="351"/>
      <c r="C364" s="241"/>
      <c r="D364" s="241"/>
      <c r="E364" s="351"/>
      <c r="F364" s="351"/>
      <c r="G364" s="351"/>
      <c r="H364" s="351"/>
      <c r="I364" s="351"/>
      <c r="J364" s="351"/>
      <c r="K364" s="351"/>
      <c r="L364" s="351"/>
      <c r="M364" s="351"/>
      <c r="N364" s="351"/>
      <c r="O364" s="351"/>
      <c r="P364" s="351"/>
      <c r="Q364" s="351"/>
      <c r="R364" s="351"/>
      <c r="S364" s="351"/>
      <c r="T364" s="351"/>
      <c r="U364" s="351"/>
      <c r="V364" s="351"/>
      <c r="W364" s="241"/>
      <c r="X364" s="241"/>
      <c r="Y364" s="241"/>
      <c r="Z364" s="351"/>
      <c r="AA364" s="241"/>
      <c r="AB364" s="351"/>
      <c r="AC364" s="351"/>
      <c r="AD364" s="351"/>
      <c r="AE364" s="351"/>
      <c r="AF364" s="351"/>
      <c r="AG364" s="351"/>
      <c r="AH364" s="241"/>
      <c r="AI364" s="241"/>
      <c r="AJ364" s="241"/>
    </row>
    <row r="365" spans="1:36" x14ac:dyDescent="0.2">
      <c r="A365" s="351"/>
      <c r="B365" s="351"/>
      <c r="C365" s="241"/>
      <c r="D365" s="241"/>
      <c r="E365" s="351"/>
      <c r="F365" s="351"/>
      <c r="G365" s="351"/>
      <c r="H365" s="351"/>
      <c r="I365" s="351"/>
      <c r="J365" s="351"/>
      <c r="K365" s="351"/>
      <c r="L365" s="351"/>
      <c r="M365" s="351"/>
      <c r="N365" s="351"/>
      <c r="O365" s="351"/>
      <c r="P365" s="351"/>
      <c r="Q365" s="351"/>
      <c r="R365" s="351"/>
      <c r="S365" s="351"/>
      <c r="T365" s="351"/>
      <c r="U365" s="351"/>
      <c r="V365" s="351"/>
      <c r="W365" s="241"/>
      <c r="X365" s="241"/>
      <c r="Y365" s="241"/>
      <c r="Z365" s="351"/>
      <c r="AA365" s="241"/>
      <c r="AB365" s="351"/>
      <c r="AC365" s="351"/>
      <c r="AD365" s="351"/>
      <c r="AE365" s="351"/>
      <c r="AF365" s="351"/>
      <c r="AG365" s="351"/>
      <c r="AH365" s="241"/>
      <c r="AI365" s="241"/>
      <c r="AJ365" s="241"/>
    </row>
    <row r="366" spans="1:36" x14ac:dyDescent="0.2">
      <c r="A366" s="351"/>
      <c r="B366" s="351"/>
      <c r="C366" s="241"/>
      <c r="D366" s="241"/>
      <c r="E366" s="351"/>
      <c r="F366" s="351"/>
      <c r="G366" s="351"/>
      <c r="H366" s="351"/>
      <c r="I366" s="351"/>
      <c r="J366" s="351"/>
      <c r="K366" s="351"/>
      <c r="L366" s="351"/>
      <c r="M366" s="351"/>
      <c r="N366" s="351"/>
      <c r="O366" s="351"/>
      <c r="P366" s="351"/>
      <c r="Q366" s="351"/>
      <c r="R366" s="351"/>
      <c r="S366" s="351"/>
      <c r="T366" s="351"/>
      <c r="U366" s="351"/>
      <c r="V366" s="351"/>
      <c r="W366" s="241"/>
      <c r="X366" s="241"/>
      <c r="Y366" s="241"/>
      <c r="Z366" s="351"/>
      <c r="AA366" s="241"/>
      <c r="AB366" s="351"/>
      <c r="AC366" s="351"/>
      <c r="AD366" s="351"/>
      <c r="AE366" s="351"/>
      <c r="AF366" s="351"/>
      <c r="AG366" s="351"/>
      <c r="AH366" s="241"/>
      <c r="AI366" s="241"/>
      <c r="AJ366" s="241"/>
    </row>
    <row r="367" spans="1:36" x14ac:dyDescent="0.2">
      <c r="A367" s="351"/>
      <c r="B367" s="351"/>
      <c r="C367" s="241"/>
      <c r="D367" s="241"/>
      <c r="E367" s="351"/>
      <c r="F367" s="351"/>
      <c r="G367" s="351"/>
      <c r="H367" s="351"/>
      <c r="I367" s="351"/>
      <c r="J367" s="351"/>
      <c r="K367" s="351"/>
      <c r="L367" s="351"/>
      <c r="M367" s="351"/>
      <c r="N367" s="351"/>
      <c r="O367" s="351"/>
      <c r="P367" s="351"/>
      <c r="Q367" s="351"/>
      <c r="R367" s="351"/>
      <c r="S367" s="351"/>
      <c r="T367" s="351"/>
      <c r="U367" s="351"/>
      <c r="V367" s="351"/>
      <c r="W367" s="241"/>
      <c r="X367" s="241"/>
      <c r="Y367" s="241"/>
      <c r="Z367" s="351"/>
      <c r="AA367" s="241"/>
      <c r="AB367" s="351"/>
      <c r="AC367" s="351"/>
      <c r="AD367" s="351"/>
      <c r="AE367" s="351"/>
      <c r="AF367" s="351"/>
      <c r="AG367" s="351"/>
      <c r="AH367" s="241"/>
      <c r="AI367" s="241"/>
      <c r="AJ367" s="241"/>
    </row>
    <row r="368" spans="1:36" x14ac:dyDescent="0.2">
      <c r="A368" s="351"/>
      <c r="B368" s="351"/>
      <c r="C368" s="241"/>
      <c r="D368" s="241"/>
      <c r="E368" s="351"/>
      <c r="F368" s="351"/>
      <c r="G368" s="351"/>
      <c r="H368" s="351"/>
      <c r="I368" s="351"/>
      <c r="J368" s="351"/>
      <c r="K368" s="351"/>
      <c r="L368" s="351"/>
      <c r="M368" s="351"/>
      <c r="N368" s="351"/>
      <c r="O368" s="351"/>
      <c r="P368" s="351"/>
      <c r="Q368" s="351"/>
      <c r="R368" s="351"/>
      <c r="S368" s="351"/>
      <c r="T368" s="351"/>
      <c r="U368" s="351"/>
      <c r="V368" s="351"/>
      <c r="W368" s="241"/>
      <c r="X368" s="241"/>
      <c r="Y368" s="241"/>
      <c r="Z368" s="351"/>
      <c r="AA368" s="241"/>
      <c r="AB368" s="351"/>
      <c r="AC368" s="351"/>
      <c r="AD368" s="351"/>
      <c r="AE368" s="351"/>
      <c r="AF368" s="351"/>
      <c r="AG368" s="351"/>
      <c r="AH368" s="241"/>
      <c r="AI368" s="241"/>
      <c r="AJ368" s="241"/>
    </row>
    <row r="369" spans="1:36" x14ac:dyDescent="0.2">
      <c r="A369" s="351"/>
      <c r="B369" s="351"/>
      <c r="C369" s="241"/>
      <c r="D369" s="241"/>
      <c r="E369" s="351"/>
      <c r="F369" s="351"/>
      <c r="G369" s="351"/>
      <c r="H369" s="351"/>
      <c r="I369" s="351"/>
      <c r="J369" s="351"/>
      <c r="K369" s="351"/>
      <c r="L369" s="351"/>
      <c r="M369" s="351"/>
      <c r="N369" s="351"/>
      <c r="O369" s="351"/>
      <c r="P369" s="351"/>
      <c r="Q369" s="351"/>
      <c r="R369" s="351"/>
      <c r="S369" s="351"/>
      <c r="T369" s="351"/>
      <c r="U369" s="351"/>
      <c r="V369" s="351"/>
      <c r="W369" s="241"/>
      <c r="X369" s="241"/>
      <c r="Y369" s="241"/>
      <c r="Z369" s="351"/>
      <c r="AA369" s="241"/>
      <c r="AB369" s="351"/>
      <c r="AC369" s="351"/>
      <c r="AD369" s="351"/>
      <c r="AE369" s="351"/>
      <c r="AF369" s="351"/>
      <c r="AG369" s="351"/>
      <c r="AH369" s="241"/>
      <c r="AI369" s="241"/>
      <c r="AJ369" s="241"/>
    </row>
    <row r="370" spans="1:36" x14ac:dyDescent="0.2">
      <c r="A370" s="351"/>
      <c r="B370" s="351"/>
      <c r="C370" s="241"/>
      <c r="D370" s="241"/>
      <c r="E370" s="351"/>
      <c r="F370" s="351"/>
      <c r="G370" s="351"/>
      <c r="H370" s="351"/>
      <c r="I370" s="351"/>
      <c r="J370" s="351"/>
      <c r="K370" s="351"/>
      <c r="L370" s="351"/>
      <c r="M370" s="351"/>
      <c r="N370" s="351"/>
      <c r="O370" s="351"/>
      <c r="P370" s="351"/>
      <c r="Q370" s="351"/>
      <c r="R370" s="351"/>
      <c r="S370" s="351"/>
      <c r="T370" s="351"/>
      <c r="U370" s="351"/>
      <c r="V370" s="351"/>
      <c r="W370" s="241"/>
      <c r="X370" s="241"/>
      <c r="Y370" s="241"/>
      <c r="Z370" s="351"/>
      <c r="AA370" s="241"/>
      <c r="AB370" s="351"/>
      <c r="AC370" s="351"/>
      <c r="AD370" s="351"/>
      <c r="AE370" s="351"/>
      <c r="AF370" s="351"/>
      <c r="AG370" s="351"/>
      <c r="AH370" s="241"/>
      <c r="AI370" s="241"/>
      <c r="AJ370" s="241"/>
    </row>
    <row r="371" spans="1:36" x14ac:dyDescent="0.2">
      <c r="A371" s="351"/>
      <c r="B371" s="351"/>
      <c r="C371" s="241"/>
      <c r="D371" s="241"/>
      <c r="E371" s="351"/>
      <c r="F371" s="351"/>
      <c r="G371" s="351"/>
      <c r="H371" s="351"/>
      <c r="I371" s="351"/>
      <c r="J371" s="351"/>
      <c r="K371" s="351"/>
      <c r="L371" s="351"/>
      <c r="M371" s="351"/>
      <c r="N371" s="351"/>
      <c r="O371" s="351"/>
      <c r="P371" s="351"/>
      <c r="Q371" s="351"/>
      <c r="R371" s="351"/>
      <c r="S371" s="351"/>
      <c r="T371" s="351"/>
      <c r="U371" s="351"/>
      <c r="V371" s="351"/>
      <c r="W371" s="241"/>
      <c r="X371" s="241"/>
      <c r="Y371" s="241"/>
      <c r="Z371" s="351"/>
      <c r="AA371" s="241"/>
      <c r="AB371" s="351"/>
      <c r="AC371" s="351"/>
      <c r="AD371" s="351"/>
      <c r="AE371" s="351"/>
      <c r="AF371" s="351"/>
      <c r="AG371" s="351"/>
      <c r="AH371" s="241"/>
      <c r="AI371" s="241"/>
      <c r="AJ371" s="241"/>
    </row>
    <row r="372" spans="1:36" x14ac:dyDescent="0.2">
      <c r="A372" s="351"/>
      <c r="B372" s="351"/>
      <c r="C372" s="241"/>
      <c r="D372" s="241"/>
      <c r="E372" s="351"/>
      <c r="F372" s="351"/>
      <c r="G372" s="351"/>
      <c r="H372" s="351"/>
      <c r="I372" s="351"/>
      <c r="J372" s="351"/>
      <c r="K372" s="351"/>
      <c r="L372" s="351"/>
      <c r="M372" s="351"/>
      <c r="N372" s="351"/>
      <c r="O372" s="351"/>
      <c r="P372" s="351"/>
      <c r="Q372" s="351"/>
      <c r="R372" s="351"/>
      <c r="S372" s="351"/>
      <c r="T372" s="351"/>
      <c r="U372" s="351"/>
      <c r="V372" s="351"/>
      <c r="W372" s="241"/>
      <c r="X372" s="241"/>
      <c r="Y372" s="241"/>
      <c r="Z372" s="351"/>
      <c r="AA372" s="241"/>
      <c r="AB372" s="351"/>
      <c r="AC372" s="351"/>
      <c r="AD372" s="351"/>
      <c r="AE372" s="351"/>
      <c r="AF372" s="351"/>
      <c r="AG372" s="351"/>
      <c r="AH372" s="241"/>
      <c r="AI372" s="241"/>
      <c r="AJ372" s="241"/>
    </row>
    <row r="373" spans="1:36" x14ac:dyDescent="0.2">
      <c r="A373" s="351"/>
      <c r="B373" s="351"/>
      <c r="C373" s="241"/>
      <c r="D373" s="241"/>
      <c r="E373" s="351"/>
      <c r="F373" s="351"/>
      <c r="G373" s="351"/>
      <c r="H373" s="351"/>
      <c r="I373" s="351"/>
      <c r="J373" s="351"/>
      <c r="K373" s="351"/>
      <c r="L373" s="351"/>
      <c r="M373" s="351"/>
      <c r="N373" s="351"/>
      <c r="O373" s="351"/>
      <c r="P373" s="351"/>
      <c r="Q373" s="351"/>
      <c r="R373" s="351"/>
      <c r="S373" s="351"/>
      <c r="T373" s="351"/>
      <c r="U373" s="351"/>
      <c r="V373" s="351"/>
      <c r="W373" s="241"/>
      <c r="X373" s="241"/>
      <c r="Y373" s="241"/>
      <c r="Z373" s="351"/>
      <c r="AA373" s="241"/>
      <c r="AB373" s="351"/>
      <c r="AC373" s="351"/>
      <c r="AD373" s="351"/>
      <c r="AE373" s="351"/>
      <c r="AF373" s="351"/>
      <c r="AG373" s="351"/>
      <c r="AH373" s="241"/>
      <c r="AI373" s="241"/>
      <c r="AJ373" s="241"/>
    </row>
    <row r="374" spans="1:36" x14ac:dyDescent="0.2">
      <c r="A374" s="351"/>
      <c r="B374" s="351"/>
      <c r="C374" s="241"/>
      <c r="D374" s="241"/>
      <c r="E374" s="351"/>
      <c r="F374" s="351"/>
      <c r="G374" s="351"/>
      <c r="H374" s="351"/>
      <c r="I374" s="351"/>
      <c r="J374" s="351"/>
      <c r="K374" s="351"/>
      <c r="L374" s="351"/>
      <c r="M374" s="351"/>
      <c r="N374" s="351"/>
      <c r="O374" s="351"/>
      <c r="P374" s="351"/>
      <c r="Q374" s="351"/>
      <c r="R374" s="351"/>
      <c r="S374" s="351"/>
      <c r="T374" s="351"/>
      <c r="U374" s="351"/>
      <c r="V374" s="351"/>
      <c r="W374" s="241"/>
      <c r="X374" s="241"/>
      <c r="Y374" s="241"/>
      <c r="Z374" s="351"/>
      <c r="AA374" s="241"/>
      <c r="AB374" s="351"/>
      <c r="AC374" s="351"/>
      <c r="AD374" s="351"/>
      <c r="AE374" s="351"/>
      <c r="AF374" s="351"/>
      <c r="AG374" s="351"/>
      <c r="AH374" s="241"/>
      <c r="AI374" s="241"/>
      <c r="AJ374" s="241"/>
    </row>
    <row r="375" spans="1:36" x14ac:dyDescent="0.2">
      <c r="A375" s="351"/>
      <c r="B375" s="351"/>
      <c r="C375" s="241"/>
      <c r="D375" s="241"/>
      <c r="E375" s="351"/>
      <c r="F375" s="351"/>
      <c r="G375" s="351"/>
      <c r="H375" s="351"/>
      <c r="I375" s="351"/>
      <c r="J375" s="351"/>
      <c r="K375" s="351"/>
      <c r="L375" s="351"/>
      <c r="M375" s="351"/>
      <c r="N375" s="351"/>
      <c r="O375" s="351"/>
      <c r="P375" s="351"/>
      <c r="Q375" s="351"/>
      <c r="R375" s="351"/>
      <c r="S375" s="351"/>
      <c r="T375" s="351"/>
      <c r="U375" s="351"/>
      <c r="V375" s="351"/>
      <c r="W375" s="241"/>
      <c r="X375" s="241"/>
      <c r="Y375" s="241"/>
      <c r="Z375" s="351"/>
      <c r="AA375" s="241"/>
      <c r="AB375" s="351"/>
      <c r="AC375" s="351"/>
      <c r="AD375" s="351"/>
      <c r="AE375" s="351"/>
      <c r="AF375" s="351"/>
      <c r="AG375" s="351"/>
      <c r="AH375" s="241"/>
      <c r="AI375" s="241"/>
      <c r="AJ375" s="241"/>
    </row>
    <row r="376" spans="1:36" x14ac:dyDescent="0.2">
      <c r="A376" s="351"/>
      <c r="B376" s="351"/>
      <c r="C376" s="241"/>
      <c r="D376" s="241"/>
      <c r="E376" s="351"/>
      <c r="F376" s="351"/>
      <c r="G376" s="351"/>
      <c r="H376" s="351"/>
      <c r="I376" s="351"/>
      <c r="J376" s="351"/>
      <c r="K376" s="351"/>
      <c r="L376" s="351"/>
      <c r="M376" s="351"/>
      <c r="N376" s="351"/>
      <c r="O376" s="351"/>
      <c r="P376" s="351"/>
      <c r="Q376" s="351"/>
      <c r="R376" s="351"/>
      <c r="S376" s="351"/>
      <c r="T376" s="351"/>
      <c r="U376" s="351"/>
      <c r="V376" s="351"/>
      <c r="W376" s="241"/>
      <c r="X376" s="241"/>
      <c r="Y376" s="241"/>
      <c r="Z376" s="351"/>
      <c r="AA376" s="241"/>
      <c r="AB376" s="351"/>
      <c r="AC376" s="351"/>
      <c r="AD376" s="351"/>
      <c r="AE376" s="351"/>
      <c r="AF376" s="351"/>
      <c r="AG376" s="351"/>
      <c r="AH376" s="241"/>
      <c r="AI376" s="241"/>
      <c r="AJ376" s="241"/>
    </row>
    <row r="377" spans="1:36" x14ac:dyDescent="0.2">
      <c r="A377" s="351"/>
      <c r="B377" s="351"/>
      <c r="C377" s="241"/>
      <c r="D377" s="241"/>
      <c r="E377" s="351"/>
      <c r="F377" s="351"/>
      <c r="G377" s="351"/>
      <c r="H377" s="351"/>
      <c r="I377" s="351"/>
      <c r="J377" s="351"/>
      <c r="K377" s="351"/>
      <c r="L377" s="351"/>
      <c r="M377" s="351"/>
      <c r="N377" s="351"/>
      <c r="O377" s="351"/>
      <c r="P377" s="351"/>
      <c r="Q377" s="351"/>
      <c r="R377" s="351"/>
      <c r="S377" s="351"/>
      <c r="T377" s="351"/>
      <c r="U377" s="351"/>
      <c r="V377" s="351"/>
      <c r="W377" s="241"/>
      <c r="X377" s="241"/>
      <c r="Y377" s="241"/>
      <c r="Z377" s="351"/>
      <c r="AA377" s="241"/>
      <c r="AB377" s="351"/>
      <c r="AC377" s="351"/>
      <c r="AD377" s="351"/>
      <c r="AE377" s="351"/>
      <c r="AF377" s="351"/>
      <c r="AG377" s="351"/>
      <c r="AH377" s="241"/>
      <c r="AI377" s="241"/>
      <c r="AJ377" s="241"/>
    </row>
    <row r="378" spans="1:36" x14ac:dyDescent="0.2">
      <c r="A378" s="351"/>
      <c r="B378" s="351"/>
      <c r="C378" s="241"/>
      <c r="D378" s="241"/>
      <c r="E378" s="351"/>
      <c r="F378" s="351"/>
      <c r="G378" s="351"/>
      <c r="H378" s="351"/>
      <c r="I378" s="351"/>
      <c r="J378" s="351"/>
      <c r="K378" s="351"/>
      <c r="L378" s="351"/>
      <c r="M378" s="351"/>
      <c r="N378" s="351"/>
      <c r="O378" s="351"/>
      <c r="P378" s="351"/>
      <c r="Q378" s="351"/>
      <c r="R378" s="351"/>
      <c r="S378" s="351"/>
      <c r="T378" s="351"/>
      <c r="U378" s="351"/>
      <c r="V378" s="351"/>
      <c r="W378" s="241"/>
      <c r="X378" s="241"/>
      <c r="Y378" s="241"/>
      <c r="Z378" s="351"/>
      <c r="AA378" s="241"/>
      <c r="AB378" s="351"/>
      <c r="AC378" s="351"/>
      <c r="AD378" s="351"/>
      <c r="AE378" s="351"/>
      <c r="AF378" s="351"/>
      <c r="AG378" s="351"/>
      <c r="AH378" s="241"/>
      <c r="AI378" s="241"/>
      <c r="AJ378" s="241"/>
    </row>
    <row r="379" spans="1:36" x14ac:dyDescent="0.2">
      <c r="A379" s="351"/>
      <c r="B379" s="351"/>
      <c r="C379" s="241"/>
      <c r="D379" s="241"/>
      <c r="E379" s="351"/>
      <c r="F379" s="351"/>
      <c r="G379" s="351"/>
      <c r="H379" s="351"/>
      <c r="I379" s="351"/>
      <c r="J379" s="351"/>
      <c r="K379" s="351"/>
      <c r="L379" s="351"/>
      <c r="M379" s="351"/>
      <c r="N379" s="351"/>
      <c r="O379" s="351"/>
      <c r="P379" s="351"/>
      <c r="Q379" s="351"/>
      <c r="R379" s="351"/>
      <c r="S379" s="351"/>
      <c r="T379" s="351"/>
      <c r="U379" s="351"/>
      <c r="V379" s="351"/>
      <c r="W379" s="241"/>
      <c r="X379" s="241"/>
      <c r="Y379" s="241"/>
      <c r="Z379" s="351"/>
      <c r="AA379" s="241"/>
      <c r="AB379" s="351"/>
      <c r="AC379" s="351"/>
      <c r="AD379" s="351"/>
      <c r="AE379" s="351"/>
      <c r="AF379" s="351"/>
      <c r="AG379" s="351"/>
      <c r="AH379" s="241"/>
      <c r="AI379" s="241"/>
      <c r="AJ379" s="241"/>
    </row>
    <row r="380" spans="1:36" x14ac:dyDescent="0.2">
      <c r="A380" s="351"/>
      <c r="B380" s="351"/>
      <c r="C380" s="241"/>
      <c r="D380" s="241"/>
      <c r="E380" s="351"/>
      <c r="F380" s="351"/>
      <c r="G380" s="351"/>
      <c r="H380" s="351"/>
      <c r="I380" s="351"/>
      <c r="J380" s="351"/>
      <c r="K380" s="351"/>
      <c r="L380" s="351"/>
      <c r="M380" s="351"/>
      <c r="N380" s="351"/>
      <c r="O380" s="351"/>
      <c r="P380" s="351"/>
      <c r="Q380" s="351"/>
      <c r="R380" s="351"/>
      <c r="S380" s="351"/>
      <c r="T380" s="351"/>
      <c r="U380" s="351"/>
      <c r="V380" s="351"/>
      <c r="W380" s="241"/>
      <c r="X380" s="241"/>
      <c r="Y380" s="241"/>
      <c r="Z380" s="351"/>
      <c r="AA380" s="241"/>
      <c r="AB380" s="351"/>
      <c r="AC380" s="351"/>
      <c r="AD380" s="351"/>
      <c r="AE380" s="351"/>
      <c r="AF380" s="351"/>
      <c r="AG380" s="351"/>
      <c r="AH380" s="241"/>
      <c r="AI380" s="241"/>
      <c r="AJ380" s="241"/>
    </row>
    <row r="381" spans="1:36" x14ac:dyDescent="0.2">
      <c r="A381" s="351"/>
      <c r="B381" s="351"/>
      <c r="C381" s="241"/>
      <c r="D381" s="241"/>
      <c r="E381" s="351"/>
      <c r="F381" s="351"/>
      <c r="G381" s="351"/>
      <c r="H381" s="351"/>
      <c r="I381" s="351"/>
      <c r="J381" s="351"/>
      <c r="K381" s="351"/>
      <c r="L381" s="351"/>
      <c r="M381" s="351"/>
      <c r="N381" s="351"/>
      <c r="O381" s="351"/>
      <c r="P381" s="351"/>
      <c r="Q381" s="351"/>
      <c r="R381" s="351"/>
      <c r="S381" s="351"/>
      <c r="T381" s="351"/>
      <c r="U381" s="351"/>
      <c r="V381" s="351"/>
      <c r="W381" s="241"/>
      <c r="X381" s="241"/>
      <c r="Y381" s="241"/>
      <c r="Z381" s="351"/>
      <c r="AA381" s="241"/>
      <c r="AB381" s="351"/>
      <c r="AC381" s="351"/>
      <c r="AD381" s="351"/>
      <c r="AE381" s="351"/>
      <c r="AF381" s="351"/>
      <c r="AG381" s="351"/>
      <c r="AH381" s="241"/>
      <c r="AI381" s="241"/>
      <c r="AJ381" s="241"/>
    </row>
    <row r="382" spans="1:36" x14ac:dyDescent="0.2">
      <c r="A382" s="351"/>
      <c r="B382" s="351"/>
      <c r="C382" s="241"/>
      <c r="D382" s="241"/>
      <c r="E382" s="351"/>
      <c r="F382" s="351"/>
      <c r="G382" s="351"/>
      <c r="H382" s="351"/>
      <c r="I382" s="351"/>
      <c r="J382" s="351"/>
      <c r="K382" s="351"/>
      <c r="L382" s="351"/>
      <c r="M382" s="351"/>
      <c r="N382" s="351"/>
      <c r="O382" s="351"/>
      <c r="P382" s="351"/>
      <c r="Q382" s="351"/>
      <c r="R382" s="351"/>
      <c r="S382" s="351"/>
      <c r="T382" s="351"/>
      <c r="U382" s="351"/>
      <c r="V382" s="351"/>
      <c r="W382" s="241"/>
      <c r="X382" s="241"/>
      <c r="Y382" s="241"/>
      <c r="Z382" s="351"/>
      <c r="AA382" s="241"/>
      <c r="AB382" s="351"/>
      <c r="AC382" s="351"/>
      <c r="AD382" s="351"/>
      <c r="AE382" s="351"/>
      <c r="AF382" s="351"/>
      <c r="AG382" s="351"/>
      <c r="AH382" s="241"/>
      <c r="AI382" s="241"/>
      <c r="AJ382" s="241"/>
    </row>
    <row r="383" spans="1:36" x14ac:dyDescent="0.2">
      <c r="A383" s="351"/>
      <c r="B383" s="351"/>
      <c r="C383" s="241"/>
      <c r="D383" s="241"/>
      <c r="E383" s="351"/>
      <c r="F383" s="351"/>
      <c r="G383" s="351"/>
      <c r="H383" s="351"/>
      <c r="I383" s="351"/>
      <c r="J383" s="351"/>
      <c r="K383" s="351"/>
      <c r="L383" s="351"/>
      <c r="M383" s="351"/>
      <c r="N383" s="351"/>
      <c r="O383" s="351"/>
      <c r="P383" s="351"/>
      <c r="Q383" s="351"/>
      <c r="R383" s="351"/>
      <c r="S383" s="351"/>
      <c r="T383" s="351"/>
      <c r="U383" s="351"/>
      <c r="V383" s="351"/>
      <c r="W383" s="241"/>
      <c r="X383" s="241"/>
      <c r="Y383" s="241"/>
      <c r="Z383" s="351"/>
      <c r="AA383" s="241"/>
      <c r="AB383" s="351"/>
      <c r="AC383" s="351"/>
      <c r="AD383" s="351"/>
      <c r="AE383" s="351"/>
      <c r="AF383" s="351"/>
      <c r="AG383" s="351"/>
      <c r="AH383" s="241"/>
      <c r="AI383" s="241"/>
      <c r="AJ383" s="241"/>
    </row>
    <row r="384" spans="1:36" x14ac:dyDescent="0.2">
      <c r="A384" s="351"/>
      <c r="B384" s="351"/>
      <c r="C384" s="241"/>
      <c r="D384" s="241"/>
      <c r="E384" s="351"/>
      <c r="F384" s="351"/>
      <c r="G384" s="351"/>
      <c r="H384" s="351"/>
      <c r="I384" s="351"/>
      <c r="J384" s="351"/>
      <c r="K384" s="351"/>
      <c r="L384" s="351"/>
      <c r="M384" s="351"/>
      <c r="N384" s="351"/>
      <c r="O384" s="351"/>
      <c r="P384" s="351"/>
      <c r="Q384" s="351"/>
      <c r="R384" s="351"/>
      <c r="S384" s="351"/>
      <c r="T384" s="351"/>
      <c r="U384" s="351"/>
      <c r="V384" s="351"/>
      <c r="W384" s="241"/>
      <c r="X384" s="241"/>
      <c r="Y384" s="241"/>
      <c r="Z384" s="351"/>
      <c r="AA384" s="241"/>
      <c r="AB384" s="351"/>
      <c r="AC384" s="351"/>
      <c r="AD384" s="351"/>
      <c r="AE384" s="351"/>
      <c r="AF384" s="351"/>
      <c r="AG384" s="351"/>
      <c r="AH384" s="241"/>
      <c r="AI384" s="241"/>
      <c r="AJ384" s="241"/>
    </row>
    <row r="385" spans="1:36" x14ac:dyDescent="0.2">
      <c r="A385" s="351"/>
      <c r="B385" s="351"/>
      <c r="C385" s="241"/>
      <c r="D385" s="241"/>
      <c r="E385" s="351"/>
      <c r="F385" s="351"/>
      <c r="G385" s="351"/>
      <c r="H385" s="351"/>
      <c r="I385" s="351"/>
      <c r="J385" s="351"/>
      <c r="K385" s="351"/>
      <c r="L385" s="351"/>
      <c r="M385" s="351"/>
      <c r="N385" s="351"/>
      <c r="O385" s="351"/>
      <c r="P385" s="351"/>
      <c r="Q385" s="351"/>
      <c r="R385" s="351"/>
      <c r="S385" s="351"/>
      <c r="T385" s="351"/>
      <c r="U385" s="351"/>
      <c r="V385" s="351"/>
      <c r="W385" s="241"/>
      <c r="X385" s="241"/>
      <c r="Y385" s="241"/>
      <c r="Z385" s="351"/>
      <c r="AA385" s="241"/>
      <c r="AB385" s="351"/>
      <c r="AC385" s="351"/>
      <c r="AD385" s="351"/>
      <c r="AE385" s="351"/>
      <c r="AF385" s="351"/>
      <c r="AG385" s="351"/>
      <c r="AH385" s="241"/>
      <c r="AI385" s="241"/>
      <c r="AJ385" s="241"/>
    </row>
    <row r="386" spans="1:36" x14ac:dyDescent="0.2">
      <c r="A386" s="351"/>
      <c r="B386" s="351"/>
      <c r="C386" s="241"/>
      <c r="D386" s="241"/>
      <c r="E386" s="351"/>
      <c r="F386" s="351"/>
      <c r="G386" s="351"/>
      <c r="H386" s="351"/>
      <c r="I386" s="351"/>
      <c r="J386" s="351"/>
      <c r="K386" s="351"/>
      <c r="L386" s="351"/>
      <c r="M386" s="351"/>
      <c r="N386" s="351"/>
      <c r="O386" s="351"/>
      <c r="P386" s="351"/>
      <c r="Q386" s="351"/>
      <c r="R386" s="351"/>
      <c r="S386" s="351"/>
      <c r="T386" s="351"/>
      <c r="U386" s="351"/>
      <c r="V386" s="351"/>
      <c r="W386" s="241"/>
      <c r="X386" s="241"/>
      <c r="Y386" s="241"/>
      <c r="Z386" s="351"/>
      <c r="AA386" s="241"/>
      <c r="AB386" s="351"/>
      <c r="AC386" s="351"/>
      <c r="AD386" s="351"/>
      <c r="AE386" s="351"/>
      <c r="AF386" s="351"/>
      <c r="AG386" s="351"/>
      <c r="AH386" s="241"/>
      <c r="AI386" s="241"/>
      <c r="AJ386" s="241"/>
    </row>
    <row r="387" spans="1:36" x14ac:dyDescent="0.2">
      <c r="A387" s="351"/>
      <c r="B387" s="351"/>
      <c r="C387" s="241"/>
      <c r="D387" s="241"/>
      <c r="E387" s="351"/>
      <c r="F387" s="351"/>
      <c r="G387" s="351"/>
      <c r="H387" s="351"/>
      <c r="I387" s="351"/>
      <c r="J387" s="351"/>
      <c r="K387" s="351"/>
      <c r="L387" s="351"/>
      <c r="M387" s="351"/>
      <c r="N387" s="351"/>
      <c r="O387" s="351"/>
      <c r="P387" s="351"/>
      <c r="Q387" s="351"/>
      <c r="R387" s="351"/>
      <c r="S387" s="351"/>
      <c r="T387" s="351"/>
      <c r="U387" s="351"/>
      <c r="V387" s="351"/>
      <c r="W387" s="241"/>
      <c r="X387" s="241"/>
      <c r="Y387" s="241"/>
      <c r="Z387" s="351"/>
      <c r="AA387" s="241"/>
      <c r="AB387" s="351"/>
      <c r="AC387" s="351"/>
      <c r="AD387" s="351"/>
      <c r="AE387" s="351"/>
      <c r="AF387" s="351"/>
      <c r="AG387" s="351"/>
      <c r="AH387" s="241"/>
      <c r="AI387" s="241"/>
      <c r="AJ387" s="241"/>
    </row>
    <row r="388" spans="1:36" x14ac:dyDescent="0.2">
      <c r="A388" s="351"/>
      <c r="B388" s="351"/>
      <c r="C388" s="241"/>
      <c r="D388" s="241"/>
      <c r="E388" s="351"/>
      <c r="F388" s="351"/>
      <c r="G388" s="351"/>
      <c r="H388" s="351"/>
      <c r="I388" s="351"/>
      <c r="J388" s="351"/>
      <c r="K388" s="351"/>
      <c r="L388" s="351"/>
      <c r="M388" s="351"/>
      <c r="N388" s="351"/>
      <c r="O388" s="351"/>
      <c r="P388" s="351"/>
      <c r="Q388" s="351"/>
      <c r="R388" s="351"/>
      <c r="S388" s="351"/>
      <c r="T388" s="351"/>
      <c r="U388" s="351"/>
      <c r="V388" s="351"/>
      <c r="W388" s="241"/>
      <c r="X388" s="241"/>
      <c r="Y388" s="241"/>
      <c r="Z388" s="351"/>
      <c r="AA388" s="241"/>
      <c r="AB388" s="351"/>
      <c r="AC388" s="351"/>
      <c r="AD388" s="351"/>
      <c r="AE388" s="351"/>
      <c r="AF388" s="351"/>
      <c r="AG388" s="351"/>
      <c r="AH388" s="241"/>
      <c r="AI388" s="241"/>
      <c r="AJ388" s="241"/>
    </row>
    <row r="389" spans="1:36" x14ac:dyDescent="0.2">
      <c r="A389" s="351"/>
      <c r="B389" s="351"/>
      <c r="C389" s="241"/>
      <c r="D389" s="241"/>
      <c r="E389" s="351"/>
      <c r="F389" s="351"/>
      <c r="G389" s="351"/>
      <c r="H389" s="351"/>
      <c r="I389" s="351"/>
      <c r="J389" s="351"/>
      <c r="K389" s="351"/>
      <c r="L389" s="351"/>
      <c r="M389" s="351"/>
      <c r="N389" s="351"/>
      <c r="O389" s="351"/>
      <c r="P389" s="351"/>
      <c r="Q389" s="351"/>
      <c r="R389" s="351"/>
      <c r="S389" s="351"/>
      <c r="T389" s="351"/>
      <c r="U389" s="351"/>
      <c r="V389" s="351"/>
      <c r="W389" s="241"/>
      <c r="X389" s="241"/>
      <c r="Y389" s="241"/>
      <c r="Z389" s="351"/>
      <c r="AA389" s="241"/>
      <c r="AB389" s="351"/>
      <c r="AC389" s="351"/>
      <c r="AD389" s="351"/>
      <c r="AE389" s="351"/>
      <c r="AF389" s="351"/>
      <c r="AG389" s="351"/>
      <c r="AH389" s="241"/>
      <c r="AI389" s="241"/>
      <c r="AJ389" s="241"/>
    </row>
    <row r="390" spans="1:36" x14ac:dyDescent="0.2">
      <c r="A390" s="351"/>
      <c r="B390" s="351"/>
      <c r="C390" s="241"/>
      <c r="D390" s="241"/>
      <c r="E390" s="351"/>
      <c r="F390" s="351"/>
      <c r="G390" s="351"/>
      <c r="H390" s="351"/>
      <c r="I390" s="351"/>
      <c r="J390" s="351"/>
      <c r="K390" s="351"/>
      <c r="L390" s="351"/>
      <c r="M390" s="351"/>
      <c r="N390" s="351"/>
      <c r="O390" s="351"/>
      <c r="P390" s="351"/>
      <c r="Q390" s="351"/>
      <c r="R390" s="351"/>
      <c r="S390" s="351"/>
      <c r="T390" s="351"/>
      <c r="U390" s="351"/>
      <c r="V390" s="351"/>
      <c r="W390" s="241"/>
      <c r="X390" s="241"/>
      <c r="Y390" s="241"/>
      <c r="Z390" s="351"/>
      <c r="AA390" s="241"/>
      <c r="AB390" s="351"/>
      <c r="AC390" s="351"/>
      <c r="AD390" s="351"/>
      <c r="AE390" s="351"/>
      <c r="AF390" s="351"/>
      <c r="AG390" s="351"/>
      <c r="AH390" s="241"/>
      <c r="AI390" s="241"/>
      <c r="AJ390" s="241"/>
    </row>
    <row r="391" spans="1:36" x14ac:dyDescent="0.2">
      <c r="A391" s="351"/>
      <c r="B391" s="351"/>
      <c r="C391" s="241"/>
      <c r="D391" s="241"/>
      <c r="E391" s="351"/>
      <c r="F391" s="351"/>
      <c r="G391" s="351"/>
      <c r="H391" s="351"/>
      <c r="I391" s="351"/>
      <c r="J391" s="351"/>
      <c r="K391" s="351"/>
      <c r="L391" s="351"/>
      <c r="M391" s="351"/>
      <c r="N391" s="351"/>
      <c r="O391" s="351"/>
      <c r="P391" s="351"/>
      <c r="Q391" s="351"/>
      <c r="R391" s="351"/>
      <c r="S391" s="351"/>
      <c r="T391" s="351"/>
      <c r="U391" s="351"/>
      <c r="V391" s="351"/>
      <c r="W391" s="241"/>
      <c r="X391" s="241"/>
      <c r="Y391" s="241"/>
      <c r="Z391" s="351"/>
      <c r="AA391" s="241"/>
      <c r="AB391" s="351"/>
      <c r="AC391" s="351"/>
      <c r="AD391" s="351"/>
      <c r="AE391" s="351"/>
      <c r="AF391" s="351"/>
      <c r="AG391" s="351"/>
      <c r="AH391" s="241"/>
      <c r="AI391" s="241"/>
      <c r="AJ391" s="241"/>
    </row>
    <row r="392" spans="1:36" x14ac:dyDescent="0.2">
      <c r="A392" s="351"/>
      <c r="B392" s="351"/>
      <c r="C392" s="241"/>
      <c r="D392" s="241"/>
      <c r="E392" s="351"/>
      <c r="F392" s="351"/>
      <c r="G392" s="351"/>
      <c r="H392" s="351"/>
      <c r="I392" s="351"/>
      <c r="J392" s="351"/>
      <c r="K392" s="351"/>
      <c r="L392" s="351"/>
      <c r="M392" s="351"/>
      <c r="N392" s="351"/>
      <c r="O392" s="351"/>
      <c r="P392" s="351"/>
      <c r="Q392" s="351"/>
      <c r="R392" s="351"/>
      <c r="S392" s="351"/>
      <c r="T392" s="351"/>
      <c r="U392" s="351"/>
      <c r="V392" s="351"/>
      <c r="W392" s="241"/>
      <c r="X392" s="241"/>
      <c r="Y392" s="241"/>
      <c r="Z392" s="351"/>
      <c r="AA392" s="241"/>
      <c r="AB392" s="351"/>
      <c r="AC392" s="351"/>
      <c r="AD392" s="351"/>
      <c r="AE392" s="351"/>
      <c r="AF392" s="351"/>
      <c r="AG392" s="351"/>
      <c r="AH392" s="241"/>
      <c r="AI392" s="241"/>
      <c r="AJ392" s="241"/>
    </row>
    <row r="393" spans="1:36" x14ac:dyDescent="0.2">
      <c r="A393" s="351"/>
      <c r="B393" s="351"/>
      <c r="C393" s="241"/>
      <c r="D393" s="241"/>
      <c r="E393" s="351"/>
      <c r="F393" s="351"/>
      <c r="G393" s="351"/>
      <c r="H393" s="351"/>
      <c r="I393" s="351"/>
      <c r="J393" s="351"/>
      <c r="K393" s="351"/>
      <c r="L393" s="351"/>
      <c r="M393" s="351"/>
      <c r="N393" s="351"/>
      <c r="O393" s="351"/>
      <c r="P393" s="351"/>
      <c r="Q393" s="351"/>
      <c r="R393" s="351"/>
      <c r="S393" s="351"/>
      <c r="T393" s="351"/>
      <c r="U393" s="351"/>
      <c r="V393" s="351"/>
      <c r="W393" s="241"/>
      <c r="X393" s="241"/>
      <c r="Y393" s="241"/>
      <c r="Z393" s="351"/>
      <c r="AA393" s="241"/>
      <c r="AB393" s="351"/>
      <c r="AC393" s="351"/>
      <c r="AD393" s="351"/>
      <c r="AE393" s="351"/>
      <c r="AF393" s="351"/>
      <c r="AG393" s="351"/>
      <c r="AH393" s="241"/>
      <c r="AI393" s="241"/>
      <c r="AJ393" s="241"/>
    </row>
    <row r="394" spans="1:36" x14ac:dyDescent="0.2">
      <c r="A394" s="351"/>
      <c r="B394" s="351"/>
      <c r="C394" s="241"/>
      <c r="D394" s="241"/>
      <c r="E394" s="351"/>
      <c r="F394" s="351"/>
      <c r="G394" s="351"/>
      <c r="H394" s="351"/>
      <c r="I394" s="351"/>
      <c r="J394" s="351"/>
      <c r="K394" s="351"/>
      <c r="L394" s="351"/>
      <c r="M394" s="351"/>
      <c r="N394" s="351"/>
      <c r="O394" s="351"/>
      <c r="P394" s="351"/>
      <c r="Q394" s="351"/>
      <c r="R394" s="351"/>
      <c r="S394" s="351"/>
      <c r="T394" s="351"/>
      <c r="U394" s="351"/>
      <c r="V394" s="351"/>
      <c r="W394" s="241"/>
      <c r="X394" s="241"/>
      <c r="Y394" s="241"/>
      <c r="Z394" s="351"/>
      <c r="AA394" s="241"/>
      <c r="AB394" s="351"/>
      <c r="AC394" s="351"/>
      <c r="AD394" s="351"/>
      <c r="AE394" s="351"/>
      <c r="AF394" s="351"/>
      <c r="AG394" s="351"/>
      <c r="AH394" s="241"/>
      <c r="AI394" s="241"/>
      <c r="AJ394" s="241"/>
    </row>
    <row r="395" spans="1:36" x14ac:dyDescent="0.2">
      <c r="A395" s="351"/>
      <c r="B395" s="351"/>
      <c r="C395" s="241"/>
      <c r="D395" s="241"/>
      <c r="E395" s="351"/>
      <c r="F395" s="351"/>
      <c r="G395" s="351"/>
      <c r="H395" s="351"/>
      <c r="I395" s="351"/>
      <c r="J395" s="351"/>
      <c r="K395" s="351"/>
      <c r="L395" s="351"/>
      <c r="M395" s="351"/>
      <c r="N395" s="351"/>
      <c r="O395" s="351"/>
      <c r="P395" s="351"/>
      <c r="Q395" s="351"/>
      <c r="R395" s="351"/>
      <c r="S395" s="351"/>
      <c r="T395" s="351"/>
      <c r="U395" s="351"/>
      <c r="V395" s="351"/>
      <c r="W395" s="241"/>
      <c r="X395" s="241"/>
      <c r="Y395" s="241"/>
      <c r="Z395" s="351"/>
      <c r="AA395" s="241"/>
      <c r="AB395" s="351"/>
      <c r="AC395" s="351"/>
      <c r="AD395" s="351"/>
      <c r="AE395" s="351"/>
      <c r="AF395" s="351"/>
      <c r="AG395" s="351"/>
      <c r="AH395" s="241"/>
      <c r="AI395" s="241"/>
      <c r="AJ395" s="241"/>
    </row>
    <row r="396" spans="1:36" x14ac:dyDescent="0.2">
      <c r="A396" s="351"/>
      <c r="B396" s="351"/>
      <c r="C396" s="241"/>
      <c r="D396" s="241"/>
      <c r="E396" s="351"/>
      <c r="F396" s="351"/>
      <c r="G396" s="351"/>
      <c r="H396" s="351"/>
      <c r="I396" s="351"/>
      <c r="J396" s="351"/>
      <c r="K396" s="351"/>
      <c r="L396" s="351"/>
      <c r="M396" s="351"/>
      <c r="N396" s="351"/>
      <c r="O396" s="351"/>
      <c r="P396" s="351"/>
      <c r="Q396" s="351"/>
      <c r="R396" s="351"/>
      <c r="S396" s="351"/>
      <c r="T396" s="351"/>
      <c r="U396" s="351"/>
      <c r="V396" s="351"/>
      <c r="W396" s="241"/>
      <c r="X396" s="241"/>
      <c r="Y396" s="241"/>
      <c r="Z396" s="351"/>
      <c r="AA396" s="241"/>
      <c r="AB396" s="351"/>
      <c r="AC396" s="351"/>
      <c r="AD396" s="351"/>
      <c r="AE396" s="351"/>
      <c r="AF396" s="351"/>
      <c r="AG396" s="351"/>
      <c r="AH396" s="241"/>
      <c r="AI396" s="241"/>
      <c r="AJ396" s="241"/>
    </row>
    <row r="397" spans="1:36" x14ac:dyDescent="0.2">
      <c r="A397" s="351"/>
      <c r="B397" s="351"/>
      <c r="C397" s="241"/>
      <c r="D397" s="241"/>
      <c r="E397" s="351"/>
      <c r="F397" s="351"/>
      <c r="G397" s="351"/>
      <c r="H397" s="351"/>
      <c r="I397" s="351"/>
      <c r="J397" s="351"/>
      <c r="K397" s="351"/>
      <c r="L397" s="351"/>
      <c r="M397" s="351"/>
      <c r="N397" s="351"/>
      <c r="O397" s="351"/>
      <c r="P397" s="351"/>
      <c r="Q397" s="351"/>
      <c r="R397" s="351"/>
      <c r="S397" s="351"/>
      <c r="T397" s="351"/>
      <c r="U397" s="351"/>
      <c r="V397" s="351"/>
      <c r="W397" s="241"/>
      <c r="X397" s="241"/>
      <c r="Y397" s="241"/>
      <c r="Z397" s="351"/>
      <c r="AA397" s="241"/>
      <c r="AB397" s="351"/>
      <c r="AC397" s="351"/>
      <c r="AD397" s="351"/>
      <c r="AE397" s="351"/>
      <c r="AF397" s="351"/>
      <c r="AG397" s="351"/>
      <c r="AH397" s="241"/>
      <c r="AI397" s="241"/>
      <c r="AJ397" s="241"/>
    </row>
    <row r="398" spans="1:36" x14ac:dyDescent="0.2">
      <c r="A398" s="351"/>
      <c r="B398" s="351"/>
      <c r="C398" s="241"/>
      <c r="D398" s="241"/>
      <c r="E398" s="351"/>
      <c r="F398" s="351"/>
      <c r="G398" s="351"/>
      <c r="H398" s="351"/>
      <c r="I398" s="351"/>
      <c r="J398" s="351"/>
      <c r="K398" s="351"/>
      <c r="L398" s="351"/>
      <c r="M398" s="351"/>
      <c r="N398" s="351"/>
      <c r="O398" s="351"/>
      <c r="P398" s="351"/>
      <c r="Q398" s="351"/>
      <c r="R398" s="351"/>
      <c r="S398" s="351"/>
      <c r="T398" s="351"/>
      <c r="U398" s="351"/>
      <c r="V398" s="351"/>
      <c r="W398" s="241"/>
      <c r="X398" s="241"/>
      <c r="Y398" s="241"/>
      <c r="Z398" s="351"/>
      <c r="AA398" s="241"/>
      <c r="AB398" s="351"/>
      <c r="AC398" s="351"/>
      <c r="AD398" s="351"/>
      <c r="AE398" s="351"/>
      <c r="AF398" s="351"/>
      <c r="AG398" s="351"/>
      <c r="AH398" s="241"/>
      <c r="AI398" s="241"/>
      <c r="AJ398" s="241"/>
    </row>
    <row r="399" spans="1:36" x14ac:dyDescent="0.2">
      <c r="A399" s="351"/>
      <c r="B399" s="351"/>
      <c r="C399" s="241"/>
      <c r="D399" s="241"/>
      <c r="E399" s="351"/>
      <c r="F399" s="351"/>
      <c r="G399" s="351"/>
      <c r="H399" s="351"/>
      <c r="I399" s="351"/>
      <c r="J399" s="351"/>
      <c r="K399" s="351"/>
      <c r="L399" s="351"/>
      <c r="M399" s="351"/>
      <c r="N399" s="351"/>
      <c r="O399" s="351"/>
      <c r="P399" s="351"/>
      <c r="Q399" s="351"/>
      <c r="R399" s="351"/>
      <c r="S399" s="351"/>
      <c r="T399" s="351"/>
      <c r="U399" s="351"/>
      <c r="V399" s="351"/>
      <c r="W399" s="241"/>
      <c r="X399" s="241"/>
      <c r="Y399" s="241"/>
      <c r="Z399" s="351"/>
      <c r="AA399" s="241"/>
      <c r="AB399" s="351"/>
      <c r="AC399" s="351"/>
      <c r="AD399" s="351"/>
      <c r="AE399" s="351"/>
      <c r="AF399" s="351"/>
      <c r="AG399" s="351"/>
      <c r="AH399" s="241"/>
      <c r="AI399" s="241"/>
      <c r="AJ399" s="241"/>
    </row>
    <row r="400" spans="1:36" x14ac:dyDescent="0.2">
      <c r="A400" s="351"/>
      <c r="B400" s="351"/>
      <c r="C400" s="241"/>
      <c r="D400" s="241"/>
      <c r="E400" s="351"/>
      <c r="F400" s="351"/>
      <c r="G400" s="351"/>
      <c r="H400" s="351"/>
      <c r="I400" s="351"/>
      <c r="J400" s="351"/>
      <c r="K400" s="351"/>
      <c r="L400" s="351"/>
      <c r="M400" s="351"/>
      <c r="N400" s="351"/>
      <c r="O400" s="351"/>
      <c r="P400" s="351"/>
      <c r="Q400" s="351"/>
      <c r="R400" s="351"/>
      <c r="S400" s="351"/>
      <c r="T400" s="351"/>
      <c r="U400" s="351"/>
      <c r="V400" s="351"/>
      <c r="W400" s="241"/>
      <c r="X400" s="241"/>
      <c r="Y400" s="241"/>
      <c r="Z400" s="351"/>
      <c r="AA400" s="241"/>
      <c r="AB400" s="351"/>
      <c r="AC400" s="351"/>
      <c r="AD400" s="351"/>
      <c r="AE400" s="351"/>
      <c r="AF400" s="351"/>
      <c r="AG400" s="351"/>
      <c r="AH400" s="241"/>
      <c r="AI400" s="241"/>
      <c r="AJ400" s="241"/>
    </row>
    <row r="401" spans="1:36" x14ac:dyDescent="0.2">
      <c r="A401" s="351"/>
      <c r="B401" s="351"/>
      <c r="C401" s="241"/>
      <c r="D401" s="241"/>
      <c r="E401" s="351"/>
      <c r="F401" s="351"/>
      <c r="G401" s="351"/>
      <c r="H401" s="351"/>
      <c r="I401" s="351"/>
      <c r="J401" s="351"/>
      <c r="K401" s="351"/>
      <c r="L401" s="351"/>
      <c r="M401" s="351"/>
      <c r="N401" s="351"/>
      <c r="O401" s="351"/>
      <c r="P401" s="351"/>
      <c r="Q401" s="351"/>
      <c r="R401" s="351"/>
      <c r="S401" s="351"/>
      <c r="T401" s="351"/>
      <c r="U401" s="351"/>
      <c r="V401" s="351"/>
      <c r="W401" s="241"/>
      <c r="X401" s="241"/>
      <c r="Y401" s="241"/>
      <c r="Z401" s="351"/>
      <c r="AA401" s="241"/>
      <c r="AB401" s="351"/>
      <c r="AC401" s="351"/>
      <c r="AD401" s="351"/>
      <c r="AE401" s="351"/>
      <c r="AF401" s="351"/>
      <c r="AG401" s="351"/>
      <c r="AH401" s="241"/>
      <c r="AI401" s="241"/>
      <c r="AJ401" s="241"/>
    </row>
    <row r="402" spans="1:36" x14ac:dyDescent="0.2">
      <c r="A402" s="351"/>
      <c r="B402" s="351"/>
      <c r="C402" s="241"/>
      <c r="D402" s="241"/>
      <c r="E402" s="351"/>
      <c r="F402" s="351"/>
      <c r="G402" s="351"/>
      <c r="H402" s="351"/>
      <c r="I402" s="351"/>
      <c r="J402" s="351"/>
      <c r="K402" s="351"/>
      <c r="L402" s="351"/>
      <c r="M402" s="351"/>
      <c r="N402" s="351"/>
      <c r="O402" s="351"/>
      <c r="P402" s="351"/>
      <c r="Q402" s="351"/>
      <c r="R402" s="351"/>
      <c r="S402" s="351"/>
      <c r="T402" s="351"/>
      <c r="U402" s="351"/>
      <c r="V402" s="351"/>
      <c r="W402" s="241"/>
      <c r="X402" s="241"/>
      <c r="Y402" s="241"/>
      <c r="Z402" s="351"/>
      <c r="AA402" s="241"/>
      <c r="AB402" s="351"/>
      <c r="AC402" s="351"/>
      <c r="AD402" s="351"/>
      <c r="AE402" s="351"/>
      <c r="AF402" s="351"/>
      <c r="AG402" s="351"/>
      <c r="AH402" s="241"/>
      <c r="AI402" s="241"/>
      <c r="AJ402" s="241"/>
    </row>
    <row r="403" spans="1:36" x14ac:dyDescent="0.2">
      <c r="A403" s="351"/>
      <c r="B403" s="351"/>
      <c r="C403" s="241"/>
      <c r="D403" s="241"/>
      <c r="E403" s="351"/>
      <c r="F403" s="351"/>
      <c r="G403" s="351"/>
      <c r="H403" s="351"/>
      <c r="I403" s="351"/>
      <c r="J403" s="351"/>
      <c r="K403" s="351"/>
      <c r="L403" s="351"/>
      <c r="M403" s="351"/>
      <c r="N403" s="351"/>
      <c r="O403" s="351"/>
      <c r="P403" s="351"/>
      <c r="Q403" s="351"/>
      <c r="R403" s="351"/>
      <c r="S403" s="351"/>
      <c r="T403" s="351"/>
      <c r="U403" s="351"/>
      <c r="V403" s="351"/>
      <c r="W403" s="241"/>
      <c r="X403" s="241"/>
      <c r="Y403" s="241"/>
      <c r="Z403" s="351"/>
      <c r="AA403" s="241"/>
      <c r="AB403" s="351"/>
      <c r="AC403" s="351"/>
      <c r="AD403" s="351"/>
      <c r="AE403" s="351"/>
      <c r="AF403" s="351"/>
      <c r="AG403" s="351"/>
      <c r="AH403" s="241"/>
      <c r="AI403" s="241"/>
      <c r="AJ403" s="241"/>
    </row>
    <row r="404" spans="1:36" x14ac:dyDescent="0.2">
      <c r="A404" s="351"/>
      <c r="B404" s="351"/>
      <c r="C404" s="241"/>
      <c r="D404" s="241"/>
      <c r="E404" s="351"/>
      <c r="F404" s="351"/>
      <c r="G404" s="351"/>
      <c r="H404" s="351"/>
      <c r="I404" s="351"/>
      <c r="J404" s="351"/>
      <c r="K404" s="351"/>
      <c r="L404" s="351"/>
      <c r="M404" s="351"/>
      <c r="N404" s="351"/>
      <c r="O404" s="351"/>
      <c r="P404" s="351"/>
      <c r="Q404" s="351"/>
      <c r="R404" s="351"/>
      <c r="S404" s="351"/>
      <c r="T404" s="351"/>
      <c r="U404" s="351"/>
      <c r="V404" s="351"/>
      <c r="W404" s="241"/>
      <c r="X404" s="241"/>
      <c r="Y404" s="241"/>
      <c r="Z404" s="351"/>
      <c r="AA404" s="241"/>
      <c r="AB404" s="351"/>
      <c r="AC404" s="351"/>
      <c r="AD404" s="351"/>
      <c r="AE404" s="351"/>
      <c r="AF404" s="351"/>
      <c r="AG404" s="351"/>
      <c r="AH404" s="241"/>
      <c r="AI404" s="241"/>
      <c r="AJ404" s="241"/>
    </row>
    <row r="405" spans="1:36" x14ac:dyDescent="0.2">
      <c r="A405" s="351"/>
      <c r="B405" s="351"/>
      <c r="C405" s="241"/>
      <c r="D405" s="241"/>
      <c r="E405" s="351"/>
      <c r="F405" s="351"/>
      <c r="G405" s="351"/>
      <c r="H405" s="351"/>
      <c r="I405" s="351"/>
      <c r="J405" s="351"/>
      <c r="K405" s="351"/>
      <c r="L405" s="351"/>
      <c r="M405" s="351"/>
      <c r="N405" s="351"/>
      <c r="O405" s="351"/>
      <c r="P405" s="351"/>
      <c r="Q405" s="351"/>
      <c r="R405" s="351"/>
      <c r="S405" s="351"/>
      <c r="T405" s="351"/>
      <c r="U405" s="351"/>
      <c r="V405" s="351"/>
      <c r="W405" s="241"/>
      <c r="X405" s="241"/>
      <c r="Y405" s="241"/>
      <c r="Z405" s="351"/>
      <c r="AA405" s="241"/>
      <c r="AB405" s="351"/>
      <c r="AC405" s="351"/>
      <c r="AD405" s="351"/>
      <c r="AE405" s="351"/>
      <c r="AF405" s="351"/>
      <c r="AG405" s="351"/>
      <c r="AH405" s="241"/>
      <c r="AI405" s="241"/>
      <c r="AJ405" s="241"/>
    </row>
    <row r="406" spans="1:36" x14ac:dyDescent="0.2">
      <c r="A406" s="351"/>
      <c r="B406" s="351"/>
      <c r="C406" s="241"/>
      <c r="D406" s="241"/>
      <c r="E406" s="351"/>
      <c r="F406" s="351"/>
      <c r="G406" s="351"/>
      <c r="H406" s="351"/>
      <c r="I406" s="351"/>
      <c r="J406" s="351"/>
      <c r="K406" s="351"/>
      <c r="L406" s="351"/>
      <c r="M406" s="351"/>
      <c r="N406" s="351"/>
      <c r="O406" s="351"/>
      <c r="P406" s="351"/>
      <c r="Q406" s="351"/>
      <c r="R406" s="351"/>
      <c r="S406" s="351"/>
      <c r="T406" s="351"/>
      <c r="U406" s="351"/>
      <c r="V406" s="351"/>
      <c r="W406" s="241"/>
      <c r="X406" s="241"/>
      <c r="Y406" s="241"/>
      <c r="Z406" s="351"/>
      <c r="AA406" s="241"/>
      <c r="AB406" s="351"/>
      <c r="AC406" s="351"/>
      <c r="AD406" s="351"/>
      <c r="AE406" s="351"/>
      <c r="AF406" s="351"/>
      <c r="AG406" s="351"/>
      <c r="AH406" s="241"/>
      <c r="AI406" s="241"/>
      <c r="AJ406" s="241"/>
    </row>
    <row r="407" spans="1:36" x14ac:dyDescent="0.2">
      <c r="A407" s="351"/>
      <c r="B407" s="351"/>
      <c r="C407" s="241"/>
      <c r="D407" s="241"/>
      <c r="E407" s="351"/>
      <c r="F407" s="351"/>
      <c r="G407" s="351"/>
      <c r="H407" s="351"/>
      <c r="I407" s="351"/>
      <c r="J407" s="351"/>
      <c r="K407" s="351"/>
      <c r="L407" s="351"/>
      <c r="M407" s="351"/>
      <c r="N407" s="351"/>
      <c r="O407" s="351"/>
      <c r="P407" s="351"/>
      <c r="Q407" s="351"/>
      <c r="R407" s="351"/>
      <c r="S407" s="351"/>
      <c r="T407" s="351"/>
      <c r="U407" s="351"/>
      <c r="V407" s="351"/>
      <c r="W407" s="241"/>
      <c r="X407" s="241"/>
      <c r="Y407" s="241"/>
      <c r="Z407" s="351"/>
      <c r="AA407" s="241"/>
      <c r="AB407" s="351"/>
      <c r="AC407" s="351"/>
      <c r="AD407" s="351"/>
      <c r="AE407" s="351"/>
      <c r="AF407" s="351"/>
      <c r="AG407" s="351"/>
      <c r="AH407" s="241"/>
      <c r="AI407" s="241"/>
      <c r="AJ407" s="241"/>
    </row>
    <row r="408" spans="1:36" x14ac:dyDescent="0.2">
      <c r="A408" s="351"/>
      <c r="B408" s="351"/>
      <c r="C408" s="241"/>
      <c r="D408" s="241"/>
      <c r="E408" s="351"/>
      <c r="F408" s="351"/>
      <c r="G408" s="351"/>
      <c r="H408" s="351"/>
      <c r="I408" s="351"/>
      <c r="J408" s="351"/>
      <c r="K408" s="351"/>
      <c r="L408" s="351"/>
      <c r="M408" s="351"/>
      <c r="N408" s="351"/>
      <c r="O408" s="351"/>
      <c r="P408" s="351"/>
      <c r="Q408" s="351"/>
      <c r="R408" s="351"/>
      <c r="S408" s="351"/>
      <c r="T408" s="351"/>
      <c r="U408" s="351"/>
      <c r="V408" s="351"/>
      <c r="W408" s="241"/>
      <c r="X408" s="241"/>
      <c r="Y408" s="241"/>
      <c r="Z408" s="351"/>
      <c r="AA408" s="241"/>
      <c r="AB408" s="351"/>
      <c r="AC408" s="351"/>
      <c r="AD408" s="351"/>
      <c r="AE408" s="351"/>
      <c r="AF408" s="351"/>
      <c r="AG408" s="351"/>
      <c r="AH408" s="241"/>
      <c r="AI408" s="241"/>
      <c r="AJ408" s="241"/>
    </row>
    <row r="409" spans="1:36" x14ac:dyDescent="0.2">
      <c r="A409" s="351"/>
      <c r="B409" s="351"/>
      <c r="C409" s="241"/>
      <c r="D409" s="241"/>
      <c r="E409" s="351"/>
      <c r="F409" s="351"/>
      <c r="G409" s="351"/>
      <c r="H409" s="351"/>
      <c r="I409" s="351"/>
      <c r="J409" s="351"/>
      <c r="K409" s="351"/>
      <c r="L409" s="351"/>
      <c r="M409" s="351"/>
      <c r="N409" s="351"/>
      <c r="O409" s="351"/>
      <c r="P409" s="351"/>
      <c r="Q409" s="351"/>
      <c r="R409" s="351"/>
      <c r="S409" s="351"/>
      <c r="T409" s="351"/>
      <c r="U409" s="351"/>
      <c r="V409" s="351"/>
      <c r="W409" s="241"/>
      <c r="X409" s="241"/>
      <c r="Y409" s="241"/>
      <c r="Z409" s="351"/>
      <c r="AA409" s="241"/>
      <c r="AB409" s="351"/>
      <c r="AC409" s="351"/>
      <c r="AD409" s="351"/>
      <c r="AE409" s="351"/>
      <c r="AF409" s="351"/>
      <c r="AG409" s="351"/>
      <c r="AH409" s="241"/>
      <c r="AI409" s="241"/>
      <c r="AJ409" s="241"/>
    </row>
    <row r="410" spans="1:36" x14ac:dyDescent="0.2">
      <c r="A410" s="351"/>
      <c r="B410" s="351"/>
      <c r="C410" s="241"/>
      <c r="D410" s="241"/>
      <c r="E410" s="351"/>
      <c r="F410" s="351"/>
      <c r="G410" s="351"/>
      <c r="H410" s="351"/>
      <c r="I410" s="351"/>
      <c r="J410" s="351"/>
      <c r="K410" s="351"/>
      <c r="L410" s="351"/>
      <c r="M410" s="351"/>
      <c r="N410" s="351"/>
      <c r="O410" s="351"/>
      <c r="P410" s="351"/>
      <c r="Q410" s="351"/>
      <c r="R410" s="351"/>
      <c r="S410" s="351"/>
      <c r="T410" s="351"/>
      <c r="U410" s="351"/>
      <c r="V410" s="351"/>
      <c r="W410" s="241"/>
      <c r="X410" s="241"/>
      <c r="Y410" s="241"/>
      <c r="Z410" s="351"/>
      <c r="AA410" s="241"/>
      <c r="AB410" s="351"/>
      <c r="AC410" s="351"/>
      <c r="AD410" s="351"/>
      <c r="AE410" s="351"/>
      <c r="AF410" s="351"/>
      <c r="AG410" s="351"/>
      <c r="AH410" s="241"/>
      <c r="AI410" s="241"/>
      <c r="AJ410" s="241"/>
    </row>
    <row r="411" spans="1:36" x14ac:dyDescent="0.2">
      <c r="A411" s="351"/>
      <c r="B411" s="351"/>
      <c r="C411" s="241"/>
      <c r="D411" s="241"/>
      <c r="E411" s="351"/>
      <c r="F411" s="351"/>
      <c r="G411" s="351"/>
      <c r="H411" s="351"/>
      <c r="I411" s="351"/>
      <c r="J411" s="351"/>
      <c r="K411" s="351"/>
      <c r="L411" s="351"/>
      <c r="M411" s="351"/>
      <c r="N411" s="351"/>
      <c r="O411" s="351"/>
      <c r="P411" s="351"/>
      <c r="Q411" s="351"/>
      <c r="R411" s="351"/>
      <c r="S411" s="351"/>
      <c r="T411" s="351"/>
      <c r="U411" s="351"/>
      <c r="V411" s="351"/>
      <c r="W411" s="241"/>
      <c r="X411" s="241"/>
      <c r="Y411" s="241"/>
      <c r="Z411" s="351"/>
      <c r="AA411" s="241"/>
      <c r="AB411" s="351"/>
      <c r="AC411" s="351"/>
      <c r="AD411" s="351"/>
      <c r="AE411" s="351"/>
      <c r="AF411" s="351"/>
      <c r="AG411" s="351"/>
      <c r="AH411" s="241"/>
      <c r="AI411" s="241"/>
      <c r="AJ411" s="241"/>
    </row>
    <row r="412" spans="1:36" x14ac:dyDescent="0.2">
      <c r="A412" s="351"/>
      <c r="B412" s="351"/>
      <c r="C412" s="241"/>
      <c r="D412" s="241"/>
      <c r="E412" s="351"/>
      <c r="F412" s="351"/>
      <c r="G412" s="351"/>
      <c r="H412" s="351"/>
      <c r="I412" s="351"/>
      <c r="J412" s="351"/>
      <c r="K412" s="351"/>
      <c r="L412" s="351"/>
      <c r="M412" s="351"/>
      <c r="N412" s="351"/>
      <c r="O412" s="351"/>
      <c r="P412" s="351"/>
      <c r="Q412" s="351"/>
      <c r="R412" s="351"/>
      <c r="S412" s="351"/>
      <c r="T412" s="351"/>
      <c r="U412" s="351"/>
      <c r="V412" s="351"/>
      <c r="W412" s="241"/>
      <c r="X412" s="241"/>
      <c r="Y412" s="241"/>
      <c r="Z412" s="351"/>
      <c r="AA412" s="241"/>
      <c r="AB412" s="351"/>
      <c r="AC412" s="351"/>
      <c r="AD412" s="351"/>
      <c r="AE412" s="351"/>
      <c r="AF412" s="351"/>
      <c r="AG412" s="351"/>
      <c r="AH412" s="241"/>
      <c r="AI412" s="241"/>
      <c r="AJ412" s="241"/>
    </row>
    <row r="413" spans="1:36" x14ac:dyDescent="0.2">
      <c r="A413" s="351"/>
      <c r="B413" s="351"/>
      <c r="C413" s="241"/>
      <c r="D413" s="241"/>
      <c r="E413" s="351"/>
      <c r="F413" s="351"/>
      <c r="G413" s="351"/>
      <c r="H413" s="351"/>
      <c r="I413" s="351"/>
      <c r="J413" s="351"/>
      <c r="K413" s="351"/>
      <c r="L413" s="351"/>
      <c r="M413" s="351"/>
      <c r="N413" s="351"/>
      <c r="O413" s="351"/>
      <c r="P413" s="351"/>
      <c r="Q413" s="351"/>
      <c r="R413" s="351"/>
      <c r="S413" s="351"/>
      <c r="T413" s="351"/>
      <c r="U413" s="351"/>
      <c r="V413" s="351"/>
      <c r="W413" s="241"/>
      <c r="X413" s="241"/>
      <c r="Y413" s="241"/>
      <c r="Z413" s="351"/>
      <c r="AA413" s="241"/>
      <c r="AB413" s="351"/>
      <c r="AC413" s="351"/>
      <c r="AD413" s="351"/>
      <c r="AE413" s="351"/>
      <c r="AF413" s="351"/>
      <c r="AG413" s="351"/>
      <c r="AH413" s="241"/>
      <c r="AI413" s="241"/>
      <c r="AJ413" s="241"/>
    </row>
    <row r="414" spans="1:36" x14ac:dyDescent="0.2">
      <c r="A414" s="351"/>
      <c r="B414" s="351"/>
      <c r="C414" s="241"/>
      <c r="D414" s="241"/>
      <c r="E414" s="351"/>
      <c r="F414" s="351"/>
      <c r="G414" s="351"/>
      <c r="H414" s="351"/>
      <c r="I414" s="351"/>
      <c r="J414" s="351"/>
      <c r="K414" s="351"/>
      <c r="L414" s="351"/>
      <c r="M414" s="351"/>
      <c r="N414" s="351"/>
      <c r="O414" s="351"/>
      <c r="P414" s="351"/>
      <c r="Q414" s="351"/>
      <c r="R414" s="351"/>
      <c r="S414" s="351"/>
      <c r="T414" s="351"/>
      <c r="U414" s="351"/>
      <c r="V414" s="351"/>
      <c r="W414" s="241"/>
      <c r="X414" s="241"/>
      <c r="Y414" s="241"/>
      <c r="Z414" s="351"/>
      <c r="AA414" s="241"/>
      <c r="AB414" s="351"/>
      <c r="AC414" s="351"/>
      <c r="AD414" s="351"/>
      <c r="AE414" s="351"/>
      <c r="AF414" s="351"/>
      <c r="AG414" s="351"/>
      <c r="AH414" s="241"/>
      <c r="AI414" s="241"/>
      <c r="AJ414" s="241"/>
    </row>
    <row r="415" spans="1:36" x14ac:dyDescent="0.2">
      <c r="A415" s="351"/>
      <c r="B415" s="351"/>
      <c r="C415" s="241"/>
      <c r="D415" s="241"/>
      <c r="E415" s="351"/>
      <c r="F415" s="351"/>
      <c r="G415" s="351"/>
      <c r="H415" s="351"/>
      <c r="I415" s="351"/>
      <c r="J415" s="351"/>
      <c r="K415" s="351"/>
      <c r="L415" s="351"/>
      <c r="M415" s="351"/>
      <c r="N415" s="351"/>
      <c r="O415" s="351"/>
      <c r="P415" s="351"/>
      <c r="Q415" s="351"/>
      <c r="R415" s="351"/>
      <c r="S415" s="351"/>
      <c r="T415" s="351"/>
      <c r="U415" s="351"/>
      <c r="V415" s="351"/>
      <c r="W415" s="241"/>
      <c r="X415" s="241"/>
      <c r="Y415" s="241"/>
      <c r="Z415" s="351"/>
      <c r="AA415" s="241"/>
      <c r="AB415" s="351"/>
      <c r="AC415" s="351"/>
      <c r="AD415" s="351"/>
      <c r="AE415" s="351"/>
      <c r="AF415" s="351"/>
      <c r="AG415" s="351"/>
      <c r="AH415" s="241"/>
      <c r="AI415" s="241"/>
      <c r="AJ415" s="241"/>
    </row>
    <row r="416" spans="1:36" x14ac:dyDescent="0.2">
      <c r="A416" s="351"/>
      <c r="B416" s="351"/>
      <c r="C416" s="241"/>
      <c r="D416" s="241"/>
      <c r="E416" s="351"/>
      <c r="F416" s="351"/>
      <c r="G416" s="351"/>
      <c r="H416" s="351"/>
      <c r="I416" s="351"/>
      <c r="J416" s="351"/>
      <c r="K416" s="351"/>
      <c r="L416" s="351"/>
      <c r="M416" s="351"/>
      <c r="N416" s="351"/>
      <c r="O416" s="351"/>
      <c r="P416" s="351"/>
      <c r="Q416" s="351"/>
      <c r="R416" s="351"/>
      <c r="S416" s="351"/>
      <c r="T416" s="351"/>
      <c r="U416" s="351"/>
      <c r="V416" s="351"/>
      <c r="W416" s="241"/>
      <c r="X416" s="241"/>
      <c r="Y416" s="241"/>
      <c r="Z416" s="351"/>
      <c r="AA416" s="241"/>
      <c r="AB416" s="351"/>
      <c r="AC416" s="351"/>
      <c r="AD416" s="351"/>
      <c r="AE416" s="351"/>
      <c r="AF416" s="351"/>
      <c r="AG416" s="351"/>
      <c r="AH416" s="241"/>
      <c r="AI416" s="241"/>
      <c r="AJ416" s="241"/>
    </row>
    <row r="417" spans="1:36" x14ac:dyDescent="0.2">
      <c r="A417" s="351"/>
      <c r="B417" s="351"/>
      <c r="C417" s="241"/>
      <c r="D417" s="241"/>
      <c r="E417" s="351"/>
      <c r="F417" s="351"/>
      <c r="G417" s="351"/>
      <c r="H417" s="351"/>
      <c r="I417" s="351"/>
      <c r="J417" s="351"/>
      <c r="K417" s="351"/>
      <c r="L417" s="351"/>
      <c r="M417" s="351"/>
      <c r="N417" s="351"/>
      <c r="O417" s="351"/>
      <c r="P417" s="351"/>
      <c r="Q417" s="351"/>
      <c r="R417" s="351"/>
      <c r="S417" s="351"/>
      <c r="T417" s="351"/>
      <c r="U417" s="351"/>
      <c r="V417" s="351"/>
      <c r="W417" s="241"/>
      <c r="X417" s="241"/>
      <c r="Y417" s="241"/>
      <c r="Z417" s="351"/>
      <c r="AA417" s="241"/>
      <c r="AB417" s="351"/>
      <c r="AC417" s="351"/>
      <c r="AD417" s="351"/>
      <c r="AE417" s="351"/>
      <c r="AF417" s="351"/>
      <c r="AG417" s="351"/>
      <c r="AH417" s="241"/>
      <c r="AI417" s="241"/>
      <c r="AJ417" s="241"/>
    </row>
    <row r="418" spans="1:36" x14ac:dyDescent="0.2">
      <c r="A418" s="351"/>
      <c r="B418" s="351"/>
      <c r="C418" s="241"/>
      <c r="D418" s="241"/>
      <c r="E418" s="351"/>
      <c r="F418" s="351"/>
      <c r="G418" s="351"/>
      <c r="H418" s="351"/>
      <c r="I418" s="351"/>
      <c r="J418" s="351"/>
      <c r="K418" s="351"/>
      <c r="L418" s="351"/>
      <c r="M418" s="351"/>
      <c r="N418" s="351"/>
      <c r="O418" s="351"/>
      <c r="P418" s="351"/>
      <c r="Q418" s="351"/>
      <c r="R418" s="351"/>
      <c r="S418" s="351"/>
      <c r="T418" s="351"/>
      <c r="U418" s="351"/>
      <c r="V418" s="351"/>
      <c r="W418" s="241"/>
      <c r="X418" s="241"/>
      <c r="Y418" s="241"/>
      <c r="Z418" s="351"/>
      <c r="AA418" s="241"/>
      <c r="AB418" s="351"/>
      <c r="AC418" s="351"/>
      <c r="AD418" s="351"/>
      <c r="AE418" s="351"/>
      <c r="AF418" s="351"/>
      <c r="AG418" s="351"/>
      <c r="AH418" s="241"/>
      <c r="AI418" s="241"/>
      <c r="AJ418" s="241"/>
    </row>
    <row r="419" spans="1:36" x14ac:dyDescent="0.2">
      <c r="A419" s="351"/>
      <c r="B419" s="351"/>
      <c r="C419" s="241"/>
      <c r="D419" s="241"/>
      <c r="E419" s="351"/>
      <c r="F419" s="351"/>
      <c r="G419" s="351"/>
      <c r="H419" s="351"/>
      <c r="I419" s="351"/>
      <c r="J419" s="351"/>
      <c r="K419" s="351"/>
      <c r="L419" s="351"/>
      <c r="M419" s="351"/>
      <c r="N419" s="351"/>
      <c r="O419" s="351"/>
      <c r="P419" s="351"/>
      <c r="Q419" s="351"/>
      <c r="R419" s="351"/>
      <c r="S419" s="351"/>
      <c r="T419" s="351"/>
      <c r="U419" s="351"/>
      <c r="V419" s="351"/>
      <c r="W419" s="241"/>
      <c r="X419" s="241"/>
      <c r="Y419" s="241"/>
      <c r="Z419" s="351"/>
      <c r="AA419" s="241"/>
      <c r="AB419" s="351"/>
      <c r="AC419" s="351"/>
      <c r="AD419" s="351"/>
      <c r="AE419" s="351"/>
      <c r="AF419" s="351"/>
      <c r="AG419" s="351"/>
      <c r="AH419" s="241"/>
      <c r="AI419" s="241"/>
      <c r="AJ419" s="241"/>
    </row>
    <row r="420" spans="1:36" x14ac:dyDescent="0.2">
      <c r="A420" s="351"/>
      <c r="B420" s="351"/>
      <c r="C420" s="241"/>
      <c r="D420" s="241"/>
      <c r="E420" s="351"/>
      <c r="F420" s="351"/>
      <c r="G420" s="351"/>
      <c r="H420" s="351"/>
      <c r="I420" s="351"/>
      <c r="J420" s="351"/>
      <c r="K420" s="351"/>
      <c r="L420" s="351"/>
      <c r="M420" s="351"/>
      <c r="N420" s="351"/>
      <c r="O420" s="351"/>
      <c r="P420" s="351"/>
      <c r="Q420" s="351"/>
      <c r="R420" s="351"/>
      <c r="S420" s="351"/>
      <c r="T420" s="351"/>
      <c r="U420" s="351"/>
      <c r="V420" s="351"/>
      <c r="W420" s="241"/>
      <c r="X420" s="241"/>
      <c r="Y420" s="241"/>
      <c r="Z420" s="351"/>
      <c r="AA420" s="241"/>
      <c r="AB420" s="351"/>
      <c r="AC420" s="351"/>
      <c r="AD420" s="351"/>
      <c r="AE420" s="351"/>
      <c r="AF420" s="351"/>
      <c r="AG420" s="351"/>
      <c r="AH420" s="241"/>
      <c r="AI420" s="241"/>
      <c r="AJ420" s="241"/>
    </row>
    <row r="421" spans="1:36" x14ac:dyDescent="0.2">
      <c r="A421" s="351"/>
      <c r="B421" s="351"/>
      <c r="C421" s="241"/>
      <c r="D421" s="241"/>
      <c r="E421" s="351"/>
      <c r="F421" s="351"/>
      <c r="G421" s="351"/>
      <c r="H421" s="351"/>
      <c r="I421" s="351"/>
      <c r="J421" s="351"/>
      <c r="K421" s="351"/>
      <c r="L421" s="351"/>
      <c r="M421" s="351"/>
      <c r="N421" s="351"/>
      <c r="O421" s="351"/>
      <c r="P421" s="351"/>
      <c r="Q421" s="351"/>
      <c r="R421" s="351"/>
      <c r="S421" s="351"/>
      <c r="T421" s="351"/>
      <c r="U421" s="351"/>
      <c r="V421" s="351"/>
      <c r="W421" s="241"/>
      <c r="X421" s="241"/>
      <c r="Y421" s="241"/>
      <c r="Z421" s="351"/>
      <c r="AA421" s="241"/>
      <c r="AB421" s="351"/>
      <c r="AC421" s="351"/>
      <c r="AD421" s="351"/>
      <c r="AE421" s="351"/>
      <c r="AF421" s="351"/>
      <c r="AG421" s="351"/>
      <c r="AH421" s="241"/>
      <c r="AI421" s="241"/>
      <c r="AJ421" s="241"/>
    </row>
    <row r="422" spans="1:36" x14ac:dyDescent="0.2">
      <c r="A422" s="351"/>
      <c r="B422" s="351"/>
      <c r="C422" s="241"/>
      <c r="D422" s="241"/>
      <c r="E422" s="351"/>
      <c r="F422" s="351"/>
      <c r="G422" s="351"/>
      <c r="H422" s="351"/>
      <c r="I422" s="351"/>
      <c r="J422" s="351"/>
      <c r="K422" s="351"/>
      <c r="L422" s="351"/>
      <c r="M422" s="351"/>
      <c r="N422" s="351"/>
      <c r="O422" s="351"/>
      <c r="P422" s="351"/>
      <c r="Q422" s="351"/>
      <c r="R422" s="351"/>
      <c r="S422" s="351"/>
      <c r="T422" s="351"/>
      <c r="U422" s="351"/>
      <c r="V422" s="351"/>
      <c r="W422" s="241"/>
      <c r="X422" s="241"/>
      <c r="Y422" s="241"/>
      <c r="Z422" s="351"/>
      <c r="AA422" s="241"/>
      <c r="AB422" s="351"/>
      <c r="AC422" s="351"/>
      <c r="AD422" s="351"/>
      <c r="AE422" s="351"/>
      <c r="AF422" s="351"/>
      <c r="AG422" s="351"/>
      <c r="AH422" s="241"/>
      <c r="AI422" s="241"/>
      <c r="AJ422" s="241"/>
    </row>
    <row r="423" spans="1:36" x14ac:dyDescent="0.2">
      <c r="A423" s="351"/>
      <c r="B423" s="351"/>
      <c r="C423" s="241"/>
      <c r="D423" s="241"/>
      <c r="E423" s="351"/>
      <c r="F423" s="351"/>
      <c r="G423" s="351"/>
      <c r="H423" s="351"/>
      <c r="I423" s="351"/>
      <c r="J423" s="351"/>
      <c r="K423" s="351"/>
      <c r="L423" s="351"/>
      <c r="M423" s="351"/>
      <c r="N423" s="351"/>
      <c r="O423" s="351"/>
      <c r="P423" s="351"/>
      <c r="Q423" s="351"/>
      <c r="R423" s="351"/>
      <c r="S423" s="351"/>
      <c r="T423" s="351"/>
      <c r="U423" s="351"/>
      <c r="V423" s="351"/>
      <c r="W423" s="241"/>
      <c r="X423" s="241"/>
      <c r="Y423" s="241"/>
      <c r="Z423" s="351"/>
      <c r="AA423" s="241"/>
      <c r="AB423" s="351"/>
      <c r="AC423" s="351"/>
      <c r="AD423" s="351"/>
      <c r="AE423" s="351"/>
      <c r="AF423" s="351"/>
      <c r="AG423" s="351"/>
      <c r="AH423" s="241"/>
      <c r="AI423" s="241"/>
      <c r="AJ423" s="241"/>
    </row>
    <row r="424" spans="1:36" x14ac:dyDescent="0.2">
      <c r="A424" s="351"/>
      <c r="B424" s="351"/>
      <c r="C424" s="241"/>
      <c r="D424" s="241"/>
      <c r="E424" s="351"/>
      <c r="F424" s="351"/>
      <c r="G424" s="351"/>
      <c r="H424" s="351"/>
      <c r="I424" s="351"/>
      <c r="J424" s="351"/>
      <c r="K424" s="351"/>
      <c r="L424" s="351"/>
      <c r="M424" s="351"/>
      <c r="N424" s="351"/>
      <c r="O424" s="351"/>
      <c r="P424" s="351"/>
      <c r="Q424" s="351"/>
      <c r="R424" s="351"/>
      <c r="S424" s="351"/>
      <c r="T424" s="351"/>
      <c r="U424" s="351"/>
      <c r="V424" s="351"/>
      <c r="W424" s="241"/>
      <c r="X424" s="241"/>
      <c r="Y424" s="241"/>
      <c r="Z424" s="351"/>
      <c r="AA424" s="241"/>
      <c r="AB424" s="351"/>
      <c r="AC424" s="351"/>
      <c r="AD424" s="351"/>
      <c r="AE424" s="351"/>
      <c r="AF424" s="351"/>
      <c r="AG424" s="351"/>
      <c r="AH424" s="241"/>
      <c r="AI424" s="241"/>
      <c r="AJ424" s="241"/>
    </row>
    <row r="425" spans="1:36" x14ac:dyDescent="0.2">
      <c r="A425" s="351"/>
      <c r="B425" s="351"/>
      <c r="C425" s="241"/>
      <c r="D425" s="241"/>
      <c r="E425" s="351"/>
      <c r="F425" s="351"/>
      <c r="G425" s="351"/>
      <c r="H425" s="351"/>
      <c r="I425" s="351"/>
      <c r="J425" s="351"/>
      <c r="K425" s="351"/>
      <c r="L425" s="351"/>
      <c r="M425" s="351"/>
      <c r="N425" s="351"/>
      <c r="O425" s="351"/>
      <c r="P425" s="351"/>
      <c r="Q425" s="351"/>
      <c r="R425" s="351"/>
      <c r="S425" s="351"/>
      <c r="T425" s="351"/>
      <c r="U425" s="351"/>
      <c r="V425" s="351"/>
      <c r="W425" s="241"/>
      <c r="X425" s="241"/>
      <c r="Y425" s="241"/>
      <c r="Z425" s="351"/>
      <c r="AA425" s="241"/>
      <c r="AB425" s="351"/>
      <c r="AC425" s="351"/>
      <c r="AD425" s="351"/>
      <c r="AE425" s="351"/>
      <c r="AF425" s="351"/>
      <c r="AG425" s="351"/>
      <c r="AH425" s="241"/>
      <c r="AI425" s="241"/>
      <c r="AJ425" s="241"/>
    </row>
    <row r="426" spans="1:36" x14ac:dyDescent="0.2">
      <c r="A426" s="351"/>
      <c r="B426" s="351"/>
      <c r="C426" s="241"/>
      <c r="D426" s="241"/>
      <c r="E426" s="351"/>
      <c r="F426" s="351"/>
      <c r="G426" s="351"/>
      <c r="H426" s="351"/>
      <c r="I426" s="351"/>
      <c r="J426" s="351"/>
      <c r="K426" s="351"/>
      <c r="L426" s="351"/>
      <c r="M426" s="351"/>
      <c r="N426" s="351"/>
      <c r="O426" s="351"/>
      <c r="P426" s="351"/>
      <c r="Q426" s="351"/>
      <c r="R426" s="351"/>
      <c r="S426" s="351"/>
      <c r="T426" s="351"/>
      <c r="U426" s="351"/>
      <c r="V426" s="351"/>
      <c r="W426" s="241"/>
      <c r="X426" s="241"/>
      <c r="Y426" s="241"/>
      <c r="Z426" s="351"/>
      <c r="AA426" s="241"/>
      <c r="AB426" s="351"/>
      <c r="AC426" s="351"/>
      <c r="AD426" s="351"/>
      <c r="AE426" s="351"/>
      <c r="AF426" s="351"/>
      <c r="AG426" s="351"/>
      <c r="AH426" s="241"/>
      <c r="AI426" s="241"/>
      <c r="AJ426" s="241"/>
    </row>
    <row r="427" spans="1:36" x14ac:dyDescent="0.2">
      <c r="A427" s="351"/>
      <c r="B427" s="351"/>
      <c r="C427" s="241"/>
      <c r="D427" s="241"/>
      <c r="E427" s="351"/>
      <c r="F427" s="351"/>
      <c r="G427" s="351"/>
      <c r="H427" s="351"/>
      <c r="I427" s="351"/>
      <c r="J427" s="351"/>
      <c r="K427" s="351"/>
      <c r="L427" s="351"/>
      <c r="M427" s="351"/>
      <c r="N427" s="351"/>
      <c r="O427" s="351"/>
      <c r="P427" s="351"/>
      <c r="Q427" s="351"/>
      <c r="R427" s="351"/>
      <c r="S427" s="351"/>
      <c r="T427" s="351"/>
      <c r="U427" s="351"/>
      <c r="V427" s="351"/>
      <c r="W427" s="241"/>
      <c r="X427" s="241"/>
      <c r="Y427" s="241"/>
      <c r="Z427" s="351"/>
      <c r="AA427" s="241"/>
      <c r="AB427" s="351"/>
      <c r="AC427" s="351"/>
      <c r="AD427" s="351"/>
      <c r="AE427" s="351"/>
      <c r="AF427" s="351"/>
      <c r="AG427" s="351"/>
      <c r="AH427" s="241"/>
      <c r="AI427" s="241"/>
      <c r="AJ427" s="241"/>
    </row>
    <row r="428" spans="1:36" x14ac:dyDescent="0.2">
      <c r="A428" s="351"/>
      <c r="B428" s="351"/>
      <c r="C428" s="241"/>
      <c r="D428" s="241"/>
      <c r="E428" s="351"/>
      <c r="F428" s="351"/>
      <c r="G428" s="351"/>
      <c r="H428" s="351"/>
      <c r="I428" s="351"/>
      <c r="J428" s="351"/>
      <c r="K428" s="351"/>
      <c r="L428" s="351"/>
      <c r="M428" s="351"/>
      <c r="N428" s="351"/>
      <c r="O428" s="351"/>
      <c r="P428" s="351"/>
      <c r="Q428" s="351"/>
      <c r="R428" s="351"/>
      <c r="S428" s="351"/>
      <c r="T428" s="351"/>
      <c r="U428" s="351"/>
      <c r="V428" s="351"/>
      <c r="W428" s="241"/>
      <c r="X428" s="241"/>
      <c r="Y428" s="241"/>
      <c r="Z428" s="351"/>
      <c r="AA428" s="241"/>
      <c r="AB428" s="351"/>
      <c r="AC428" s="351"/>
      <c r="AD428" s="351"/>
      <c r="AE428" s="351"/>
      <c r="AF428" s="351"/>
      <c r="AG428" s="351"/>
      <c r="AH428" s="241"/>
      <c r="AI428" s="241"/>
      <c r="AJ428" s="241"/>
    </row>
    <row r="429" spans="1:36" x14ac:dyDescent="0.2">
      <c r="A429" s="351"/>
      <c r="B429" s="351"/>
      <c r="C429" s="241"/>
      <c r="D429" s="241"/>
      <c r="E429" s="351"/>
      <c r="F429" s="351"/>
      <c r="G429" s="351"/>
      <c r="H429" s="351"/>
      <c r="I429" s="351"/>
      <c r="J429" s="351"/>
      <c r="K429" s="351"/>
      <c r="L429" s="351"/>
      <c r="M429" s="351"/>
      <c r="N429" s="351"/>
      <c r="O429" s="351"/>
      <c r="P429" s="351"/>
      <c r="Q429" s="351"/>
      <c r="R429" s="351"/>
      <c r="S429" s="351"/>
      <c r="T429" s="351"/>
      <c r="U429" s="351"/>
      <c r="V429" s="351"/>
      <c r="W429" s="241"/>
      <c r="X429" s="241"/>
      <c r="Y429" s="241"/>
      <c r="Z429" s="351"/>
      <c r="AA429" s="241"/>
      <c r="AB429" s="351"/>
      <c r="AC429" s="351"/>
      <c r="AD429" s="351"/>
      <c r="AE429" s="351"/>
      <c r="AF429" s="351"/>
      <c r="AG429" s="351"/>
      <c r="AH429" s="241"/>
      <c r="AI429" s="241"/>
      <c r="AJ429" s="241"/>
    </row>
    <row r="430" spans="1:36" x14ac:dyDescent="0.2">
      <c r="A430" s="351"/>
      <c r="B430" s="351"/>
      <c r="C430" s="241"/>
      <c r="D430" s="241"/>
      <c r="E430" s="351"/>
      <c r="F430" s="351"/>
      <c r="G430" s="351"/>
      <c r="H430" s="351"/>
      <c r="I430" s="351"/>
      <c r="J430" s="351"/>
      <c r="K430" s="351"/>
      <c r="L430" s="351"/>
      <c r="M430" s="351"/>
      <c r="N430" s="351"/>
      <c r="O430" s="351"/>
      <c r="P430" s="351"/>
      <c r="Q430" s="351"/>
      <c r="R430" s="351"/>
      <c r="S430" s="351"/>
      <c r="T430" s="351"/>
      <c r="U430" s="351"/>
      <c r="V430" s="351"/>
      <c r="W430" s="241"/>
      <c r="X430" s="241"/>
      <c r="Y430" s="241"/>
      <c r="Z430" s="351"/>
      <c r="AA430" s="241"/>
      <c r="AB430" s="351"/>
      <c r="AC430" s="351"/>
      <c r="AD430" s="351"/>
      <c r="AE430" s="351"/>
      <c r="AF430" s="351"/>
      <c r="AG430" s="351"/>
      <c r="AH430" s="241"/>
      <c r="AI430" s="241"/>
      <c r="AJ430" s="241"/>
    </row>
    <row r="431" spans="1:36" x14ac:dyDescent="0.2">
      <c r="A431" s="351"/>
      <c r="B431" s="351"/>
      <c r="C431" s="241"/>
      <c r="D431" s="241"/>
      <c r="E431" s="351"/>
      <c r="F431" s="351"/>
      <c r="G431" s="351"/>
      <c r="H431" s="351"/>
      <c r="I431" s="351"/>
      <c r="J431" s="351"/>
      <c r="K431" s="351"/>
      <c r="L431" s="351"/>
      <c r="M431" s="351"/>
      <c r="N431" s="351"/>
      <c r="O431" s="351"/>
      <c r="P431" s="351"/>
      <c r="Q431" s="351"/>
      <c r="R431" s="351"/>
      <c r="S431" s="351"/>
      <c r="T431" s="351"/>
      <c r="U431" s="351"/>
      <c r="V431" s="351"/>
      <c r="W431" s="241"/>
      <c r="X431" s="241"/>
      <c r="Y431" s="241"/>
      <c r="Z431" s="351"/>
      <c r="AA431" s="241"/>
      <c r="AB431" s="351"/>
      <c r="AC431" s="351"/>
      <c r="AD431" s="351"/>
      <c r="AE431" s="351"/>
      <c r="AF431" s="351"/>
      <c r="AG431" s="351"/>
      <c r="AH431" s="241"/>
      <c r="AI431" s="241"/>
      <c r="AJ431" s="241"/>
    </row>
    <row r="432" spans="1:36" x14ac:dyDescent="0.2">
      <c r="A432" s="351"/>
      <c r="B432" s="351"/>
      <c r="C432" s="241"/>
      <c r="D432" s="241"/>
      <c r="E432" s="351"/>
      <c r="F432" s="351"/>
      <c r="G432" s="351"/>
      <c r="H432" s="351"/>
      <c r="I432" s="351"/>
      <c r="J432" s="351"/>
      <c r="K432" s="351"/>
      <c r="L432" s="351"/>
      <c r="M432" s="351"/>
      <c r="N432" s="351"/>
      <c r="O432" s="351"/>
      <c r="P432" s="351"/>
      <c r="Q432" s="351"/>
      <c r="R432" s="351"/>
      <c r="S432" s="351"/>
      <c r="T432" s="351"/>
      <c r="U432" s="351"/>
      <c r="V432" s="351"/>
      <c r="W432" s="241"/>
      <c r="X432" s="241"/>
      <c r="Y432" s="241"/>
      <c r="Z432" s="351"/>
      <c r="AA432" s="241"/>
      <c r="AB432" s="351"/>
      <c r="AC432" s="351"/>
      <c r="AD432" s="351"/>
      <c r="AE432" s="351"/>
      <c r="AF432" s="351"/>
      <c r="AG432" s="351"/>
      <c r="AH432" s="241"/>
      <c r="AI432" s="241"/>
      <c r="AJ432" s="241"/>
    </row>
    <row r="433" spans="1:36" x14ac:dyDescent="0.2">
      <c r="A433" s="351"/>
      <c r="B433" s="351"/>
      <c r="C433" s="241"/>
      <c r="D433" s="241"/>
      <c r="E433" s="351"/>
      <c r="F433" s="351"/>
      <c r="G433" s="351"/>
      <c r="H433" s="351"/>
      <c r="I433" s="351"/>
      <c r="J433" s="351"/>
      <c r="K433" s="351"/>
      <c r="L433" s="351"/>
      <c r="M433" s="351"/>
      <c r="N433" s="351"/>
      <c r="O433" s="351"/>
      <c r="P433" s="351"/>
      <c r="Q433" s="351"/>
      <c r="R433" s="351"/>
      <c r="S433" s="351"/>
      <c r="T433" s="351"/>
      <c r="U433" s="351"/>
      <c r="V433" s="351"/>
      <c r="W433" s="241"/>
      <c r="X433" s="241"/>
      <c r="Y433" s="241"/>
      <c r="Z433" s="351"/>
      <c r="AA433" s="241"/>
      <c r="AB433" s="351"/>
      <c r="AC433" s="351"/>
      <c r="AD433" s="351"/>
      <c r="AE433" s="351"/>
      <c r="AF433" s="351"/>
      <c r="AG433" s="351"/>
      <c r="AH433" s="241"/>
      <c r="AI433" s="241"/>
      <c r="AJ433" s="241"/>
    </row>
    <row r="434" spans="1:36" x14ac:dyDescent="0.2">
      <c r="A434" s="351"/>
      <c r="B434" s="351"/>
      <c r="C434" s="241"/>
      <c r="D434" s="241"/>
      <c r="E434" s="351"/>
      <c r="F434" s="351"/>
      <c r="G434" s="351"/>
      <c r="H434" s="351"/>
      <c r="I434" s="351"/>
      <c r="J434" s="351"/>
      <c r="K434" s="351"/>
      <c r="L434" s="351"/>
      <c r="M434" s="351"/>
      <c r="N434" s="351"/>
      <c r="O434" s="351"/>
      <c r="P434" s="351"/>
      <c r="Q434" s="351"/>
      <c r="R434" s="351"/>
      <c r="S434" s="351"/>
      <c r="T434" s="351"/>
      <c r="U434" s="351"/>
      <c r="V434" s="351"/>
      <c r="W434" s="241"/>
      <c r="X434" s="241"/>
      <c r="Y434" s="241"/>
      <c r="Z434" s="351"/>
      <c r="AA434" s="241"/>
      <c r="AB434" s="351"/>
      <c r="AC434" s="351"/>
      <c r="AD434" s="351"/>
      <c r="AE434" s="351"/>
      <c r="AF434" s="351"/>
      <c r="AG434" s="351"/>
      <c r="AH434" s="241"/>
      <c r="AI434" s="241"/>
      <c r="AJ434" s="241"/>
    </row>
    <row r="435" spans="1:36" x14ac:dyDescent="0.2">
      <c r="A435" s="351"/>
      <c r="B435" s="351"/>
      <c r="C435" s="241"/>
      <c r="D435" s="241"/>
      <c r="E435" s="351"/>
      <c r="F435" s="351"/>
      <c r="G435" s="351"/>
      <c r="H435" s="351"/>
      <c r="I435" s="351"/>
      <c r="J435" s="351"/>
      <c r="K435" s="351"/>
      <c r="L435" s="351"/>
      <c r="M435" s="351"/>
      <c r="N435" s="351"/>
      <c r="O435" s="351"/>
      <c r="P435" s="351"/>
      <c r="Q435" s="351"/>
      <c r="R435" s="351"/>
      <c r="S435" s="351"/>
      <c r="T435" s="351"/>
      <c r="U435" s="351"/>
      <c r="V435" s="351"/>
      <c r="W435" s="241"/>
      <c r="X435" s="241"/>
      <c r="Y435" s="241"/>
      <c r="Z435" s="351"/>
      <c r="AA435" s="241"/>
      <c r="AB435" s="351"/>
      <c r="AC435" s="351"/>
      <c r="AD435" s="351"/>
      <c r="AE435" s="351"/>
      <c r="AF435" s="351"/>
      <c r="AG435" s="351"/>
      <c r="AH435" s="241"/>
      <c r="AI435" s="241"/>
      <c r="AJ435" s="241"/>
    </row>
    <row r="436" spans="1:36" x14ac:dyDescent="0.2">
      <c r="A436" s="351"/>
      <c r="B436" s="351"/>
      <c r="C436" s="241"/>
      <c r="D436" s="241"/>
      <c r="E436" s="351"/>
      <c r="F436" s="351"/>
      <c r="G436" s="351"/>
      <c r="H436" s="351"/>
      <c r="I436" s="351"/>
      <c r="J436" s="351"/>
      <c r="K436" s="351"/>
      <c r="L436" s="351"/>
      <c r="M436" s="351"/>
      <c r="N436" s="351"/>
      <c r="O436" s="351"/>
      <c r="P436" s="351"/>
      <c r="Q436" s="351"/>
      <c r="R436" s="351"/>
      <c r="S436" s="351"/>
      <c r="T436" s="351"/>
      <c r="U436" s="351"/>
      <c r="V436" s="351"/>
      <c r="W436" s="241"/>
      <c r="X436" s="241"/>
      <c r="Y436" s="241"/>
      <c r="Z436" s="351"/>
      <c r="AA436" s="241"/>
      <c r="AB436" s="351"/>
      <c r="AC436" s="351"/>
      <c r="AD436" s="351"/>
      <c r="AE436" s="351"/>
      <c r="AF436" s="351"/>
      <c r="AG436" s="351"/>
      <c r="AH436" s="241"/>
      <c r="AI436" s="241"/>
      <c r="AJ436" s="241"/>
    </row>
    <row r="437" spans="1:36" x14ac:dyDescent="0.2">
      <c r="A437" s="351"/>
      <c r="B437" s="351"/>
      <c r="C437" s="241"/>
      <c r="D437" s="241"/>
      <c r="E437" s="351"/>
      <c r="F437" s="351"/>
      <c r="G437" s="351"/>
      <c r="H437" s="351"/>
      <c r="I437" s="351"/>
      <c r="J437" s="351"/>
      <c r="K437" s="351"/>
      <c r="L437" s="351"/>
      <c r="M437" s="351"/>
      <c r="N437" s="351"/>
      <c r="O437" s="351"/>
      <c r="P437" s="351"/>
      <c r="Q437" s="351"/>
      <c r="R437" s="351"/>
      <c r="S437" s="351"/>
      <c r="T437" s="351"/>
      <c r="U437" s="351"/>
      <c r="V437" s="351"/>
      <c r="W437" s="241"/>
      <c r="X437" s="241"/>
      <c r="Y437" s="241"/>
      <c r="Z437" s="351"/>
      <c r="AA437" s="241"/>
      <c r="AB437" s="351"/>
      <c r="AC437" s="351"/>
      <c r="AD437" s="351"/>
      <c r="AE437" s="351"/>
      <c r="AF437" s="351"/>
      <c r="AG437" s="351"/>
      <c r="AH437" s="241"/>
      <c r="AI437" s="241"/>
      <c r="AJ437" s="241"/>
    </row>
    <row r="438" spans="1:36" x14ac:dyDescent="0.2">
      <c r="A438" s="351"/>
      <c r="B438" s="351"/>
      <c r="C438" s="241"/>
      <c r="D438" s="241"/>
      <c r="E438" s="351"/>
      <c r="F438" s="351"/>
      <c r="G438" s="351"/>
      <c r="H438" s="351"/>
      <c r="I438" s="351"/>
      <c r="J438" s="351"/>
      <c r="K438" s="351"/>
      <c r="L438" s="351"/>
      <c r="M438" s="351"/>
      <c r="N438" s="351"/>
      <c r="O438" s="351"/>
      <c r="P438" s="351"/>
      <c r="Q438" s="351"/>
      <c r="R438" s="351"/>
      <c r="S438" s="351"/>
      <c r="T438" s="351"/>
      <c r="U438" s="351"/>
      <c r="V438" s="351"/>
      <c r="W438" s="241"/>
      <c r="X438" s="241"/>
      <c r="Y438" s="241"/>
      <c r="Z438" s="351"/>
      <c r="AA438" s="241"/>
      <c r="AB438" s="351"/>
      <c r="AC438" s="351"/>
      <c r="AD438" s="351"/>
      <c r="AE438" s="351"/>
      <c r="AF438" s="351"/>
      <c r="AG438" s="351"/>
      <c r="AH438" s="241"/>
      <c r="AI438" s="241"/>
      <c r="AJ438" s="241"/>
    </row>
    <row r="439" spans="1:36" x14ac:dyDescent="0.2">
      <c r="A439" s="351"/>
      <c r="B439" s="351"/>
      <c r="C439" s="241"/>
      <c r="D439" s="241"/>
      <c r="E439" s="351"/>
      <c r="F439" s="351"/>
      <c r="G439" s="351"/>
      <c r="H439" s="351"/>
      <c r="I439" s="351"/>
      <c r="J439" s="351"/>
      <c r="K439" s="351"/>
      <c r="L439" s="351"/>
      <c r="M439" s="351"/>
      <c r="N439" s="351"/>
      <c r="O439" s="351"/>
      <c r="P439" s="351"/>
      <c r="Q439" s="351"/>
      <c r="R439" s="351"/>
      <c r="S439" s="351"/>
      <c r="T439" s="351"/>
      <c r="U439" s="351"/>
      <c r="V439" s="351"/>
      <c r="W439" s="241"/>
      <c r="X439" s="241"/>
      <c r="Y439" s="241"/>
      <c r="Z439" s="351"/>
      <c r="AA439" s="241"/>
      <c r="AB439" s="351"/>
      <c r="AC439" s="351"/>
      <c r="AD439" s="351"/>
      <c r="AE439" s="351"/>
      <c r="AF439" s="351"/>
      <c r="AG439" s="351"/>
      <c r="AH439" s="241"/>
      <c r="AI439" s="241"/>
      <c r="AJ439" s="241"/>
    </row>
    <row r="440" spans="1:36" x14ac:dyDescent="0.2">
      <c r="A440" s="351"/>
      <c r="B440" s="351"/>
      <c r="C440" s="241"/>
      <c r="D440" s="241"/>
      <c r="E440" s="351"/>
      <c r="F440" s="351"/>
      <c r="G440" s="351"/>
      <c r="H440" s="351"/>
      <c r="I440" s="351"/>
      <c r="J440" s="351"/>
      <c r="K440" s="351"/>
      <c r="L440" s="351"/>
      <c r="M440" s="351"/>
      <c r="N440" s="351"/>
      <c r="O440" s="351"/>
      <c r="P440" s="351"/>
      <c r="Q440" s="351"/>
      <c r="R440" s="351"/>
      <c r="S440" s="351"/>
      <c r="T440" s="351"/>
      <c r="U440" s="351"/>
      <c r="V440" s="351"/>
      <c r="W440" s="241"/>
      <c r="X440" s="241"/>
      <c r="Y440" s="241"/>
      <c r="Z440" s="351"/>
      <c r="AA440" s="241"/>
      <c r="AB440" s="351"/>
      <c r="AC440" s="351"/>
      <c r="AD440" s="351"/>
      <c r="AE440" s="351"/>
      <c r="AF440" s="351"/>
      <c r="AG440" s="351"/>
      <c r="AH440" s="241"/>
      <c r="AI440" s="241"/>
      <c r="AJ440" s="241"/>
    </row>
    <row r="441" spans="1:36" x14ac:dyDescent="0.2">
      <c r="A441" s="351"/>
      <c r="B441" s="351"/>
      <c r="C441" s="241"/>
      <c r="D441" s="241"/>
      <c r="E441" s="351"/>
      <c r="F441" s="351"/>
      <c r="G441" s="351"/>
      <c r="H441" s="351"/>
      <c r="I441" s="351"/>
      <c r="J441" s="351"/>
      <c r="K441" s="351"/>
      <c r="L441" s="351"/>
      <c r="M441" s="351"/>
      <c r="N441" s="351"/>
      <c r="O441" s="351"/>
      <c r="P441" s="351"/>
      <c r="Q441" s="351"/>
      <c r="R441" s="351"/>
      <c r="S441" s="351"/>
      <c r="T441" s="351"/>
      <c r="U441" s="351"/>
      <c r="V441" s="351"/>
      <c r="W441" s="241"/>
      <c r="X441" s="241"/>
      <c r="Y441" s="241"/>
      <c r="Z441" s="351"/>
      <c r="AA441" s="241"/>
      <c r="AB441" s="351"/>
      <c r="AC441" s="351"/>
      <c r="AD441" s="351"/>
      <c r="AE441" s="351"/>
      <c r="AF441" s="351"/>
      <c r="AG441" s="351"/>
      <c r="AH441" s="241"/>
      <c r="AI441" s="241"/>
      <c r="AJ441" s="241"/>
    </row>
    <row r="442" spans="1:36" x14ac:dyDescent="0.2">
      <c r="A442" s="351"/>
      <c r="B442" s="351"/>
      <c r="C442" s="241"/>
      <c r="D442" s="241"/>
      <c r="E442" s="351"/>
      <c r="F442" s="351"/>
      <c r="G442" s="351"/>
      <c r="H442" s="351"/>
      <c r="I442" s="351"/>
      <c r="J442" s="351"/>
      <c r="K442" s="351"/>
      <c r="L442" s="351"/>
      <c r="M442" s="351"/>
      <c r="N442" s="351"/>
      <c r="O442" s="351"/>
      <c r="P442" s="351"/>
      <c r="Q442" s="351"/>
      <c r="R442" s="351"/>
      <c r="S442" s="351"/>
      <c r="T442" s="351"/>
      <c r="U442" s="351"/>
      <c r="V442" s="351"/>
      <c r="W442" s="241"/>
      <c r="X442" s="241"/>
      <c r="Y442" s="241"/>
      <c r="Z442" s="351"/>
      <c r="AA442" s="241"/>
      <c r="AB442" s="351"/>
      <c r="AC442" s="351"/>
      <c r="AD442" s="351"/>
      <c r="AE442" s="351"/>
      <c r="AF442" s="351"/>
      <c r="AG442" s="351"/>
      <c r="AH442" s="241"/>
      <c r="AI442" s="241"/>
      <c r="AJ442" s="241"/>
    </row>
    <row r="443" spans="1:36" x14ac:dyDescent="0.2">
      <c r="A443" s="351"/>
      <c r="B443" s="351"/>
      <c r="C443" s="241"/>
      <c r="D443" s="241"/>
      <c r="E443" s="351"/>
      <c r="F443" s="351"/>
      <c r="G443" s="351"/>
      <c r="H443" s="351"/>
      <c r="I443" s="351"/>
      <c r="J443" s="351"/>
      <c r="K443" s="351"/>
      <c r="L443" s="351"/>
      <c r="M443" s="351"/>
      <c r="N443" s="351"/>
      <c r="O443" s="351"/>
      <c r="P443" s="351"/>
      <c r="Q443" s="351"/>
      <c r="R443" s="351"/>
      <c r="S443" s="351"/>
      <c r="T443" s="351"/>
      <c r="U443" s="351"/>
      <c r="V443" s="351"/>
      <c r="W443" s="241"/>
      <c r="X443" s="241"/>
      <c r="Y443" s="241"/>
      <c r="Z443" s="351"/>
      <c r="AA443" s="241"/>
      <c r="AB443" s="351"/>
      <c r="AC443" s="351"/>
      <c r="AD443" s="351"/>
      <c r="AE443" s="351"/>
      <c r="AF443" s="351"/>
      <c r="AG443" s="351"/>
      <c r="AH443" s="241"/>
      <c r="AI443" s="241"/>
      <c r="AJ443" s="241"/>
    </row>
    <row r="444" spans="1:36" x14ac:dyDescent="0.2">
      <c r="A444" s="351"/>
      <c r="B444" s="351"/>
      <c r="C444" s="241"/>
      <c r="D444" s="241"/>
      <c r="E444" s="351"/>
      <c r="F444" s="351"/>
      <c r="G444" s="351"/>
      <c r="H444" s="351"/>
      <c r="I444" s="351"/>
      <c r="J444" s="351"/>
      <c r="K444" s="351"/>
      <c r="L444" s="351"/>
      <c r="M444" s="351"/>
      <c r="N444" s="351"/>
      <c r="O444" s="351"/>
      <c r="P444" s="351"/>
      <c r="Q444" s="351"/>
      <c r="R444" s="351"/>
      <c r="S444" s="351"/>
      <c r="T444" s="351"/>
      <c r="U444" s="351"/>
      <c r="V444" s="351"/>
      <c r="W444" s="241"/>
      <c r="X444" s="241"/>
      <c r="Y444" s="241"/>
      <c r="Z444" s="351"/>
      <c r="AA444" s="241"/>
      <c r="AB444" s="351"/>
      <c r="AC444" s="351"/>
      <c r="AD444" s="351"/>
      <c r="AE444" s="351"/>
      <c r="AF444" s="351"/>
      <c r="AG444" s="351"/>
      <c r="AH444" s="241"/>
      <c r="AI444" s="241"/>
      <c r="AJ444" s="241"/>
    </row>
    <row r="445" spans="1:36" x14ac:dyDescent="0.2">
      <c r="A445" s="351"/>
      <c r="B445" s="351"/>
      <c r="C445" s="241"/>
      <c r="D445" s="241"/>
      <c r="E445" s="351"/>
      <c r="F445" s="351"/>
      <c r="G445" s="351"/>
      <c r="H445" s="351"/>
      <c r="I445" s="351"/>
      <c r="J445" s="351"/>
      <c r="K445" s="351"/>
      <c r="L445" s="351"/>
      <c r="M445" s="351"/>
      <c r="N445" s="351"/>
      <c r="O445" s="351"/>
      <c r="P445" s="351"/>
      <c r="Q445" s="351"/>
      <c r="R445" s="351"/>
      <c r="S445" s="351"/>
      <c r="T445" s="351"/>
      <c r="U445" s="351"/>
      <c r="V445" s="351"/>
      <c r="W445" s="241"/>
      <c r="X445" s="241"/>
      <c r="Y445" s="241"/>
      <c r="Z445" s="351"/>
      <c r="AA445" s="241"/>
      <c r="AB445" s="351"/>
      <c r="AC445" s="351"/>
      <c r="AD445" s="351"/>
      <c r="AE445" s="351"/>
      <c r="AF445" s="351"/>
      <c r="AG445" s="351"/>
      <c r="AH445" s="241"/>
      <c r="AI445" s="241"/>
      <c r="AJ445" s="241"/>
    </row>
    <row r="446" spans="1:36" x14ac:dyDescent="0.2">
      <c r="A446" s="351"/>
      <c r="B446" s="351"/>
      <c r="C446" s="241"/>
      <c r="D446" s="241"/>
      <c r="E446" s="351"/>
      <c r="F446" s="351"/>
      <c r="G446" s="351"/>
      <c r="H446" s="351"/>
      <c r="I446" s="351"/>
      <c r="J446" s="351"/>
      <c r="K446" s="351"/>
      <c r="L446" s="351"/>
      <c r="M446" s="351"/>
      <c r="N446" s="351"/>
      <c r="O446" s="351"/>
      <c r="P446" s="351"/>
      <c r="Q446" s="351"/>
      <c r="R446" s="351"/>
      <c r="S446" s="351"/>
      <c r="T446" s="351"/>
      <c r="U446" s="351"/>
      <c r="V446" s="351"/>
      <c r="W446" s="241"/>
      <c r="X446" s="241"/>
      <c r="Y446" s="241"/>
      <c r="Z446" s="351"/>
      <c r="AA446" s="241"/>
      <c r="AB446" s="351"/>
      <c r="AC446" s="351"/>
      <c r="AD446" s="351"/>
      <c r="AE446" s="351"/>
      <c r="AF446" s="351"/>
      <c r="AG446" s="351"/>
      <c r="AH446" s="241"/>
      <c r="AI446" s="241"/>
      <c r="AJ446" s="241"/>
    </row>
    <row r="447" spans="1:36" x14ac:dyDescent="0.2">
      <c r="A447" s="351"/>
      <c r="B447" s="351"/>
      <c r="C447" s="241"/>
      <c r="D447" s="241"/>
      <c r="E447" s="351"/>
      <c r="F447" s="351"/>
      <c r="G447" s="351"/>
      <c r="H447" s="351"/>
      <c r="I447" s="351"/>
      <c r="J447" s="351"/>
      <c r="K447" s="351"/>
      <c r="L447" s="351"/>
      <c r="M447" s="351"/>
      <c r="N447" s="351"/>
      <c r="O447" s="351"/>
      <c r="P447" s="351"/>
      <c r="Q447" s="351"/>
      <c r="R447" s="351"/>
      <c r="S447" s="351"/>
      <c r="T447" s="351"/>
      <c r="U447" s="351"/>
      <c r="V447" s="351"/>
      <c r="W447" s="241"/>
      <c r="X447" s="241"/>
      <c r="Y447" s="241"/>
      <c r="Z447" s="351"/>
      <c r="AA447" s="241"/>
      <c r="AB447" s="351"/>
      <c r="AC447" s="351"/>
      <c r="AD447" s="351"/>
      <c r="AE447" s="351"/>
      <c r="AF447" s="351"/>
      <c r="AG447" s="351"/>
      <c r="AH447" s="241"/>
      <c r="AI447" s="241"/>
      <c r="AJ447" s="241"/>
    </row>
    <row r="448" spans="1:36" x14ac:dyDescent="0.2">
      <c r="A448" s="351"/>
      <c r="B448" s="351"/>
      <c r="C448" s="241"/>
      <c r="D448" s="241"/>
      <c r="E448" s="351"/>
      <c r="F448" s="351"/>
      <c r="G448" s="351"/>
      <c r="H448" s="351"/>
      <c r="I448" s="351"/>
      <c r="J448" s="351"/>
      <c r="K448" s="351"/>
      <c r="L448" s="351"/>
      <c r="M448" s="351"/>
      <c r="N448" s="351"/>
      <c r="O448" s="351"/>
      <c r="P448" s="351"/>
      <c r="Q448" s="351"/>
      <c r="R448" s="351"/>
      <c r="S448" s="351"/>
      <c r="T448" s="351"/>
      <c r="U448" s="351"/>
      <c r="V448" s="351"/>
      <c r="W448" s="241"/>
      <c r="X448" s="241"/>
      <c r="Y448" s="241"/>
      <c r="Z448" s="351"/>
      <c r="AA448" s="241"/>
      <c r="AB448" s="351"/>
      <c r="AC448" s="351"/>
      <c r="AD448" s="351"/>
      <c r="AE448" s="351"/>
      <c r="AF448" s="351"/>
      <c r="AG448" s="351"/>
      <c r="AH448" s="241"/>
      <c r="AI448" s="241"/>
      <c r="AJ448" s="241"/>
    </row>
    <row r="449" spans="1:36" x14ac:dyDescent="0.2">
      <c r="A449" s="351"/>
      <c r="B449" s="351"/>
      <c r="C449" s="241"/>
      <c r="D449" s="241"/>
      <c r="E449" s="351"/>
      <c r="F449" s="351"/>
      <c r="G449" s="351"/>
      <c r="H449" s="351"/>
      <c r="I449" s="351"/>
      <c r="J449" s="351"/>
      <c r="K449" s="351"/>
      <c r="L449" s="351"/>
      <c r="M449" s="351"/>
      <c r="N449" s="351"/>
      <c r="O449" s="351"/>
      <c r="P449" s="351"/>
      <c r="Q449" s="351"/>
      <c r="R449" s="351"/>
      <c r="S449" s="351"/>
      <c r="T449" s="351"/>
      <c r="U449" s="351"/>
      <c r="V449" s="351"/>
      <c r="W449" s="241"/>
      <c r="X449" s="241"/>
      <c r="Y449" s="241"/>
      <c r="Z449" s="351"/>
      <c r="AA449" s="241"/>
      <c r="AB449" s="351"/>
      <c r="AC449" s="351"/>
      <c r="AD449" s="351"/>
      <c r="AE449" s="351"/>
      <c r="AF449" s="351"/>
      <c r="AG449" s="351"/>
      <c r="AH449" s="241"/>
      <c r="AI449" s="241"/>
      <c r="AJ449" s="241"/>
    </row>
    <row r="450" spans="1:36" x14ac:dyDescent="0.2">
      <c r="A450" s="351"/>
      <c r="B450" s="351"/>
      <c r="C450" s="241"/>
      <c r="D450" s="241"/>
      <c r="E450" s="351"/>
      <c r="F450" s="351"/>
      <c r="G450" s="351"/>
      <c r="H450" s="351"/>
      <c r="I450" s="351"/>
      <c r="J450" s="351"/>
      <c r="K450" s="351"/>
      <c r="L450" s="351"/>
      <c r="M450" s="351"/>
      <c r="N450" s="351"/>
      <c r="O450" s="351"/>
      <c r="P450" s="351"/>
      <c r="Q450" s="351"/>
      <c r="R450" s="351"/>
      <c r="S450" s="351"/>
      <c r="T450" s="351"/>
      <c r="U450" s="351"/>
      <c r="V450" s="351"/>
      <c r="W450" s="241"/>
      <c r="X450" s="241"/>
      <c r="Y450" s="241"/>
      <c r="Z450" s="351"/>
      <c r="AA450" s="241"/>
      <c r="AB450" s="351"/>
      <c r="AC450" s="351"/>
      <c r="AD450" s="351"/>
      <c r="AE450" s="351"/>
      <c r="AF450" s="351"/>
      <c r="AG450" s="351"/>
      <c r="AH450" s="241"/>
      <c r="AI450" s="241"/>
      <c r="AJ450" s="241"/>
    </row>
    <row r="451" spans="1:36" x14ac:dyDescent="0.2">
      <c r="A451" s="351"/>
      <c r="B451" s="351"/>
      <c r="C451" s="241"/>
      <c r="D451" s="241"/>
      <c r="E451" s="351"/>
      <c r="F451" s="351"/>
      <c r="G451" s="351"/>
      <c r="H451" s="351"/>
      <c r="I451" s="351"/>
      <c r="J451" s="351"/>
      <c r="K451" s="351"/>
      <c r="L451" s="351"/>
      <c r="M451" s="351"/>
      <c r="N451" s="351"/>
      <c r="O451" s="351"/>
      <c r="P451" s="351"/>
      <c r="Q451" s="351"/>
      <c r="R451" s="351"/>
      <c r="S451" s="351"/>
      <c r="T451" s="351"/>
      <c r="U451" s="351"/>
      <c r="V451" s="351"/>
      <c r="W451" s="241"/>
      <c r="X451" s="241"/>
      <c r="Y451" s="241"/>
      <c r="Z451" s="351"/>
      <c r="AA451" s="241"/>
      <c r="AB451" s="351"/>
      <c r="AC451" s="351"/>
      <c r="AD451" s="351"/>
      <c r="AE451" s="351"/>
      <c r="AF451" s="351"/>
      <c r="AG451" s="351"/>
      <c r="AH451" s="241"/>
      <c r="AI451" s="241"/>
      <c r="AJ451" s="241"/>
    </row>
    <row r="452" spans="1:36" x14ac:dyDescent="0.2">
      <c r="A452" s="351"/>
      <c r="B452" s="351"/>
      <c r="C452" s="241"/>
      <c r="D452" s="241"/>
      <c r="E452" s="351"/>
      <c r="F452" s="351"/>
      <c r="G452" s="351"/>
      <c r="H452" s="351"/>
      <c r="I452" s="351"/>
      <c r="J452" s="351"/>
      <c r="K452" s="351"/>
      <c r="L452" s="351"/>
      <c r="M452" s="351"/>
      <c r="N452" s="351"/>
      <c r="O452" s="351"/>
      <c r="P452" s="351"/>
      <c r="Q452" s="351"/>
      <c r="R452" s="351"/>
      <c r="S452" s="351"/>
      <c r="T452" s="351"/>
      <c r="U452" s="351"/>
      <c r="V452" s="351"/>
      <c r="W452" s="241"/>
      <c r="X452" s="241"/>
      <c r="Y452" s="241"/>
      <c r="Z452" s="351"/>
      <c r="AA452" s="241"/>
      <c r="AB452" s="351"/>
      <c r="AC452" s="351"/>
      <c r="AD452" s="351"/>
      <c r="AE452" s="351"/>
      <c r="AF452" s="351"/>
      <c r="AG452" s="351"/>
      <c r="AH452" s="241"/>
      <c r="AI452" s="241"/>
      <c r="AJ452" s="241"/>
    </row>
    <row r="453" spans="1:36" x14ac:dyDescent="0.2">
      <c r="A453" s="351"/>
      <c r="B453" s="351"/>
      <c r="C453" s="241"/>
      <c r="D453" s="241"/>
      <c r="E453" s="351"/>
      <c r="F453" s="351"/>
      <c r="G453" s="351"/>
      <c r="H453" s="351"/>
      <c r="I453" s="351"/>
      <c r="J453" s="351"/>
      <c r="K453" s="351"/>
      <c r="L453" s="351"/>
      <c r="M453" s="351"/>
      <c r="N453" s="351"/>
      <c r="O453" s="351"/>
      <c r="P453" s="351"/>
      <c r="Q453" s="351"/>
      <c r="R453" s="351"/>
      <c r="S453" s="351"/>
      <c r="T453" s="351"/>
      <c r="U453" s="351"/>
      <c r="V453" s="351"/>
      <c r="W453" s="241"/>
      <c r="X453" s="241"/>
      <c r="Y453" s="241"/>
      <c r="Z453" s="351"/>
      <c r="AA453" s="241"/>
      <c r="AB453" s="351"/>
      <c r="AC453" s="351"/>
      <c r="AD453" s="351"/>
      <c r="AE453" s="351"/>
      <c r="AF453" s="351"/>
      <c r="AG453" s="351"/>
      <c r="AH453" s="241"/>
      <c r="AI453" s="241"/>
      <c r="AJ453" s="241"/>
    </row>
    <row r="454" spans="1:36" x14ac:dyDescent="0.2">
      <c r="A454" s="351"/>
      <c r="B454" s="351"/>
      <c r="C454" s="241"/>
      <c r="D454" s="241"/>
      <c r="E454" s="351"/>
      <c r="F454" s="351"/>
      <c r="G454" s="351"/>
      <c r="H454" s="351"/>
      <c r="I454" s="351"/>
      <c r="J454" s="351"/>
      <c r="K454" s="351"/>
      <c r="L454" s="351"/>
      <c r="M454" s="351"/>
      <c r="N454" s="351"/>
      <c r="O454" s="351"/>
      <c r="P454" s="351"/>
      <c r="Q454" s="351"/>
      <c r="R454" s="351"/>
      <c r="S454" s="351"/>
      <c r="T454" s="351"/>
      <c r="U454" s="351"/>
      <c r="V454" s="351"/>
      <c r="W454" s="241"/>
      <c r="X454" s="241"/>
      <c r="Y454" s="241"/>
      <c r="Z454" s="351"/>
      <c r="AA454" s="241"/>
      <c r="AB454" s="351"/>
      <c r="AC454" s="351"/>
      <c r="AD454" s="351"/>
      <c r="AE454" s="351"/>
      <c r="AF454" s="351"/>
      <c r="AG454" s="351"/>
      <c r="AH454" s="241"/>
      <c r="AI454" s="241"/>
      <c r="AJ454" s="241"/>
    </row>
    <row r="455" spans="1:36" x14ac:dyDescent="0.2">
      <c r="A455" s="351"/>
      <c r="B455" s="351"/>
      <c r="C455" s="241"/>
      <c r="D455" s="241"/>
      <c r="E455" s="351"/>
      <c r="F455" s="351"/>
      <c r="G455" s="351"/>
      <c r="H455" s="351"/>
      <c r="I455" s="351"/>
      <c r="J455" s="351"/>
      <c r="K455" s="351"/>
      <c r="L455" s="351"/>
      <c r="M455" s="351"/>
      <c r="N455" s="351"/>
      <c r="O455" s="351"/>
      <c r="P455" s="351"/>
      <c r="Q455" s="351"/>
      <c r="R455" s="351"/>
      <c r="S455" s="351"/>
      <c r="T455" s="351"/>
      <c r="U455" s="351"/>
      <c r="V455" s="351"/>
      <c r="W455" s="241"/>
      <c r="X455" s="241"/>
      <c r="Y455" s="241"/>
      <c r="Z455" s="351"/>
      <c r="AA455" s="241"/>
      <c r="AB455" s="351"/>
      <c r="AC455" s="351"/>
      <c r="AD455" s="351"/>
      <c r="AE455" s="351"/>
      <c r="AF455" s="351"/>
      <c r="AG455" s="351"/>
      <c r="AH455" s="241"/>
      <c r="AI455" s="241"/>
      <c r="AJ455" s="241"/>
    </row>
    <row r="456" spans="1:36" x14ac:dyDescent="0.2">
      <c r="A456" s="351"/>
      <c r="B456" s="351"/>
      <c r="C456" s="241"/>
      <c r="D456" s="241"/>
      <c r="E456" s="351"/>
      <c r="F456" s="351"/>
      <c r="G456" s="351"/>
      <c r="H456" s="351"/>
      <c r="I456" s="351"/>
      <c r="J456" s="351"/>
      <c r="K456" s="351"/>
      <c r="L456" s="351"/>
      <c r="M456" s="351"/>
      <c r="N456" s="351"/>
      <c r="O456" s="351"/>
      <c r="P456" s="351"/>
      <c r="Q456" s="351"/>
      <c r="R456" s="351"/>
      <c r="S456" s="351"/>
      <c r="T456" s="351"/>
      <c r="U456" s="351"/>
      <c r="V456" s="351"/>
      <c r="W456" s="241"/>
      <c r="X456" s="241"/>
      <c r="Y456" s="241"/>
      <c r="Z456" s="351"/>
      <c r="AA456" s="241"/>
      <c r="AB456" s="351"/>
      <c r="AC456" s="351"/>
      <c r="AD456" s="351"/>
      <c r="AE456" s="351"/>
      <c r="AF456" s="351"/>
      <c r="AG456" s="351"/>
      <c r="AH456" s="241"/>
      <c r="AI456" s="241"/>
      <c r="AJ456" s="241"/>
    </row>
    <row r="457" spans="1:36" x14ac:dyDescent="0.2">
      <c r="A457" s="351"/>
      <c r="B457" s="351"/>
      <c r="C457" s="241"/>
      <c r="D457" s="241"/>
      <c r="E457" s="351"/>
      <c r="F457" s="351"/>
      <c r="G457" s="351"/>
      <c r="H457" s="351"/>
      <c r="I457" s="351"/>
      <c r="J457" s="351"/>
      <c r="K457" s="351"/>
      <c r="L457" s="351"/>
      <c r="M457" s="351"/>
      <c r="N457" s="351"/>
      <c r="O457" s="351"/>
      <c r="P457" s="351"/>
      <c r="Q457" s="351"/>
      <c r="R457" s="351"/>
      <c r="S457" s="351"/>
      <c r="T457" s="351"/>
      <c r="U457" s="351"/>
      <c r="V457" s="351"/>
      <c r="W457" s="241"/>
      <c r="X457" s="241"/>
      <c r="Y457" s="241"/>
      <c r="Z457" s="351"/>
      <c r="AA457" s="241"/>
      <c r="AB457" s="351"/>
      <c r="AC457" s="351"/>
      <c r="AD457" s="351"/>
      <c r="AE457" s="351"/>
      <c r="AF457" s="351"/>
      <c r="AG457" s="351"/>
      <c r="AH457" s="241"/>
      <c r="AI457" s="241"/>
      <c r="AJ457" s="241"/>
    </row>
    <row r="458" spans="1:36" x14ac:dyDescent="0.2">
      <c r="A458" s="351"/>
      <c r="B458" s="351"/>
      <c r="C458" s="241"/>
      <c r="D458" s="241"/>
      <c r="E458" s="351"/>
      <c r="F458" s="351"/>
      <c r="G458" s="351"/>
      <c r="H458" s="351"/>
      <c r="I458" s="351"/>
      <c r="J458" s="351"/>
      <c r="K458" s="351"/>
      <c r="L458" s="351"/>
      <c r="M458" s="351"/>
      <c r="N458" s="351"/>
      <c r="O458" s="351"/>
      <c r="P458" s="351"/>
      <c r="Q458" s="351"/>
      <c r="R458" s="351"/>
      <c r="S458" s="351"/>
      <c r="T458" s="351"/>
      <c r="U458" s="351"/>
      <c r="V458" s="351"/>
      <c r="W458" s="241"/>
      <c r="X458" s="241"/>
      <c r="Y458" s="241"/>
      <c r="Z458" s="351"/>
      <c r="AA458" s="241"/>
      <c r="AB458" s="351"/>
      <c r="AC458" s="351"/>
      <c r="AD458" s="351"/>
      <c r="AE458" s="351"/>
      <c r="AF458" s="351"/>
      <c r="AG458" s="351"/>
      <c r="AH458" s="241"/>
      <c r="AI458" s="241"/>
      <c r="AJ458" s="241"/>
    </row>
    <row r="459" spans="1:36" x14ac:dyDescent="0.2">
      <c r="A459" s="351"/>
      <c r="B459" s="351"/>
      <c r="C459" s="241"/>
      <c r="D459" s="241"/>
      <c r="E459" s="351"/>
      <c r="F459" s="351"/>
      <c r="G459" s="351"/>
      <c r="H459" s="351"/>
      <c r="I459" s="351"/>
      <c r="J459" s="351"/>
      <c r="K459" s="351"/>
      <c r="L459" s="351"/>
      <c r="M459" s="351"/>
      <c r="N459" s="351"/>
      <c r="O459" s="351"/>
      <c r="P459" s="351"/>
      <c r="Q459" s="351"/>
      <c r="R459" s="351"/>
      <c r="S459" s="351"/>
      <c r="T459" s="351"/>
      <c r="U459" s="351"/>
      <c r="V459" s="351"/>
      <c r="W459" s="241"/>
      <c r="X459" s="241"/>
      <c r="Y459" s="241"/>
      <c r="Z459" s="351"/>
      <c r="AA459" s="241"/>
      <c r="AB459" s="351"/>
      <c r="AC459" s="351"/>
      <c r="AD459" s="351"/>
      <c r="AE459" s="351"/>
      <c r="AF459" s="351"/>
      <c r="AG459" s="351"/>
      <c r="AH459" s="241"/>
      <c r="AI459" s="241"/>
      <c r="AJ459" s="241"/>
    </row>
    <row r="460" spans="1:36" x14ac:dyDescent="0.2">
      <c r="A460" s="351"/>
      <c r="B460" s="351"/>
      <c r="C460" s="241"/>
      <c r="D460" s="241"/>
      <c r="E460" s="351"/>
      <c r="F460" s="351"/>
      <c r="G460" s="351"/>
      <c r="H460" s="351"/>
      <c r="I460" s="351"/>
      <c r="J460" s="351"/>
      <c r="K460" s="351"/>
      <c r="L460" s="351"/>
      <c r="M460" s="351"/>
      <c r="N460" s="351"/>
      <c r="O460" s="351"/>
      <c r="P460" s="351"/>
      <c r="Q460" s="351"/>
      <c r="R460" s="351"/>
      <c r="S460" s="351"/>
      <c r="T460" s="351"/>
      <c r="U460" s="351"/>
      <c r="V460" s="351"/>
      <c r="W460" s="241"/>
      <c r="X460" s="241"/>
      <c r="Y460" s="241"/>
      <c r="Z460" s="351"/>
      <c r="AA460" s="241"/>
      <c r="AB460" s="351"/>
      <c r="AC460" s="351"/>
      <c r="AD460" s="351"/>
      <c r="AE460" s="351"/>
      <c r="AF460" s="351"/>
      <c r="AG460" s="351"/>
      <c r="AH460" s="241"/>
      <c r="AI460" s="241"/>
      <c r="AJ460" s="241"/>
    </row>
    <row r="461" spans="1:36" x14ac:dyDescent="0.2">
      <c r="A461" s="351"/>
      <c r="B461" s="351"/>
      <c r="C461" s="241"/>
      <c r="D461" s="241"/>
      <c r="E461" s="351"/>
      <c r="F461" s="351"/>
      <c r="G461" s="351"/>
      <c r="H461" s="351"/>
      <c r="I461" s="351"/>
      <c r="J461" s="351"/>
      <c r="K461" s="351"/>
      <c r="L461" s="351"/>
      <c r="M461" s="351"/>
      <c r="N461" s="351"/>
      <c r="O461" s="351"/>
      <c r="P461" s="351"/>
      <c r="Q461" s="351"/>
      <c r="R461" s="351"/>
      <c r="S461" s="351"/>
      <c r="T461" s="351"/>
      <c r="U461" s="351"/>
      <c r="V461" s="351"/>
      <c r="W461" s="241"/>
      <c r="X461" s="241"/>
      <c r="Y461" s="241"/>
      <c r="Z461" s="351"/>
      <c r="AA461" s="241"/>
      <c r="AB461" s="351"/>
      <c r="AC461" s="351"/>
      <c r="AD461" s="351"/>
      <c r="AE461" s="351"/>
      <c r="AF461" s="351"/>
      <c r="AG461" s="351"/>
      <c r="AH461" s="241"/>
      <c r="AI461" s="241"/>
      <c r="AJ461" s="241"/>
    </row>
    <row r="462" spans="1:36" x14ac:dyDescent="0.2">
      <c r="A462" s="351"/>
      <c r="B462" s="351"/>
      <c r="C462" s="241"/>
      <c r="D462" s="241"/>
      <c r="E462" s="351"/>
      <c r="F462" s="351"/>
      <c r="G462" s="351"/>
      <c r="H462" s="351"/>
      <c r="I462" s="351"/>
      <c r="J462" s="351"/>
      <c r="K462" s="351"/>
      <c r="L462" s="351"/>
      <c r="M462" s="351"/>
      <c r="N462" s="351"/>
      <c r="O462" s="351"/>
      <c r="P462" s="351"/>
      <c r="Q462" s="351"/>
      <c r="R462" s="351"/>
      <c r="S462" s="351"/>
      <c r="T462" s="351"/>
      <c r="U462" s="351"/>
      <c r="V462" s="351"/>
      <c r="W462" s="241"/>
      <c r="X462" s="241"/>
      <c r="Y462" s="241"/>
      <c r="Z462" s="351"/>
      <c r="AA462" s="241"/>
      <c r="AB462" s="351"/>
      <c r="AC462" s="351"/>
      <c r="AD462" s="351"/>
      <c r="AE462" s="351"/>
      <c r="AF462" s="351"/>
      <c r="AG462" s="351"/>
      <c r="AH462" s="241"/>
      <c r="AI462" s="241"/>
      <c r="AJ462" s="241"/>
    </row>
    <row r="463" spans="1:36" x14ac:dyDescent="0.2">
      <c r="A463" s="351"/>
      <c r="B463" s="351"/>
      <c r="C463" s="241"/>
      <c r="D463" s="241"/>
      <c r="E463" s="351"/>
      <c r="F463" s="351"/>
      <c r="G463" s="351"/>
      <c r="H463" s="351"/>
      <c r="I463" s="351"/>
      <c r="J463" s="351"/>
      <c r="K463" s="351"/>
      <c r="L463" s="351"/>
      <c r="M463" s="351"/>
      <c r="N463" s="351"/>
      <c r="O463" s="351"/>
      <c r="P463" s="351"/>
      <c r="Q463" s="351"/>
      <c r="R463" s="351"/>
      <c r="S463" s="351"/>
      <c r="T463" s="351"/>
      <c r="U463" s="351"/>
      <c r="V463" s="351"/>
      <c r="W463" s="241"/>
      <c r="X463" s="241"/>
      <c r="Y463" s="241"/>
      <c r="Z463" s="351"/>
      <c r="AA463" s="241"/>
      <c r="AB463" s="351"/>
      <c r="AC463" s="351"/>
      <c r="AD463" s="351"/>
      <c r="AE463" s="351"/>
      <c r="AF463" s="351"/>
      <c r="AG463" s="351"/>
      <c r="AH463" s="241"/>
      <c r="AI463" s="241"/>
      <c r="AJ463" s="241"/>
    </row>
    <row r="464" spans="1:36" x14ac:dyDescent="0.2">
      <c r="A464" s="351"/>
      <c r="B464" s="351"/>
      <c r="C464" s="241"/>
      <c r="D464" s="241"/>
      <c r="E464" s="351"/>
      <c r="F464" s="351"/>
      <c r="G464" s="351"/>
      <c r="H464" s="351"/>
      <c r="I464" s="351"/>
      <c r="J464" s="351"/>
      <c r="K464" s="351"/>
      <c r="L464" s="351"/>
      <c r="M464" s="351"/>
      <c r="N464" s="351"/>
      <c r="O464" s="351"/>
      <c r="P464" s="351"/>
      <c r="Q464" s="351"/>
      <c r="R464" s="351"/>
      <c r="S464" s="351"/>
      <c r="T464" s="351"/>
      <c r="U464" s="351"/>
      <c r="V464" s="351"/>
      <c r="W464" s="241"/>
      <c r="X464" s="241"/>
      <c r="Y464" s="241"/>
      <c r="Z464" s="351"/>
      <c r="AA464" s="241"/>
      <c r="AB464" s="351"/>
      <c r="AC464" s="351"/>
      <c r="AD464" s="351"/>
      <c r="AE464" s="351"/>
      <c r="AF464" s="351"/>
      <c r="AG464" s="351"/>
      <c r="AH464" s="241"/>
      <c r="AI464" s="241"/>
      <c r="AJ464" s="241"/>
    </row>
    <row r="465" spans="1:36" x14ac:dyDescent="0.2">
      <c r="A465" s="351"/>
      <c r="B465" s="351"/>
      <c r="C465" s="241"/>
      <c r="D465" s="241"/>
      <c r="E465" s="351"/>
      <c r="F465" s="351"/>
      <c r="G465" s="351"/>
      <c r="H465" s="351"/>
      <c r="I465" s="351"/>
      <c r="J465" s="351"/>
      <c r="K465" s="351"/>
      <c r="L465" s="351"/>
      <c r="M465" s="351"/>
      <c r="N465" s="351"/>
      <c r="O465" s="351"/>
      <c r="P465" s="351"/>
      <c r="Q465" s="351"/>
      <c r="R465" s="351"/>
      <c r="S465" s="351"/>
      <c r="T465" s="351"/>
      <c r="U465" s="351"/>
      <c r="V465" s="351"/>
      <c r="W465" s="241"/>
      <c r="X465" s="241"/>
      <c r="Y465" s="241"/>
      <c r="Z465" s="351"/>
      <c r="AA465" s="241"/>
      <c r="AB465" s="351"/>
      <c r="AC465" s="351"/>
      <c r="AD465" s="351"/>
      <c r="AE465" s="351"/>
      <c r="AF465" s="351"/>
      <c r="AG465" s="351"/>
      <c r="AH465" s="241"/>
      <c r="AI465" s="241"/>
      <c r="AJ465" s="241"/>
    </row>
    <row r="466" spans="1:36" x14ac:dyDescent="0.2">
      <c r="A466" s="351"/>
      <c r="B466" s="351"/>
      <c r="C466" s="241"/>
      <c r="D466" s="241"/>
      <c r="E466" s="351"/>
      <c r="F466" s="351"/>
      <c r="G466" s="351"/>
      <c r="H466" s="351"/>
      <c r="I466" s="351"/>
      <c r="J466" s="351"/>
      <c r="K466" s="351"/>
      <c r="L466" s="351"/>
      <c r="M466" s="351"/>
      <c r="N466" s="351"/>
      <c r="O466" s="351"/>
      <c r="P466" s="351"/>
      <c r="Q466" s="351"/>
      <c r="R466" s="351"/>
      <c r="S466" s="351"/>
      <c r="T466" s="351"/>
      <c r="U466" s="351"/>
      <c r="V466" s="351"/>
      <c r="W466" s="241"/>
      <c r="X466" s="241"/>
      <c r="Y466" s="241"/>
      <c r="Z466" s="351"/>
      <c r="AA466" s="241"/>
      <c r="AB466" s="351"/>
      <c r="AC466" s="351"/>
      <c r="AD466" s="351"/>
      <c r="AE466" s="351"/>
      <c r="AF466" s="351"/>
      <c r="AG466" s="351"/>
      <c r="AH466" s="241"/>
      <c r="AI466" s="241"/>
      <c r="AJ466" s="241"/>
    </row>
    <row r="467" spans="1:36" x14ac:dyDescent="0.2">
      <c r="A467" s="351"/>
      <c r="B467" s="351"/>
      <c r="C467" s="241"/>
      <c r="D467" s="241"/>
      <c r="E467" s="351"/>
      <c r="F467" s="351"/>
      <c r="G467" s="351"/>
      <c r="H467" s="351"/>
      <c r="I467" s="351"/>
      <c r="J467" s="351"/>
      <c r="K467" s="351"/>
      <c r="L467" s="351"/>
      <c r="M467" s="351"/>
      <c r="N467" s="351"/>
      <c r="O467" s="351"/>
      <c r="P467" s="351"/>
      <c r="Q467" s="351"/>
      <c r="R467" s="351"/>
      <c r="S467" s="351"/>
      <c r="T467" s="351"/>
      <c r="U467" s="351"/>
      <c r="V467" s="351"/>
      <c r="W467" s="241"/>
      <c r="X467" s="241"/>
      <c r="Y467" s="241"/>
      <c r="Z467" s="351"/>
      <c r="AA467" s="241"/>
      <c r="AB467" s="351"/>
      <c r="AC467" s="351"/>
      <c r="AD467" s="351"/>
      <c r="AE467" s="351"/>
      <c r="AF467" s="351"/>
      <c r="AG467" s="351"/>
      <c r="AH467" s="241"/>
      <c r="AI467" s="241"/>
      <c r="AJ467" s="241"/>
    </row>
    <row r="468" spans="1:36" x14ac:dyDescent="0.2">
      <c r="A468" s="351"/>
      <c r="B468" s="351"/>
      <c r="C468" s="241"/>
      <c r="D468" s="241"/>
      <c r="E468" s="351"/>
      <c r="F468" s="351"/>
      <c r="G468" s="351"/>
      <c r="H468" s="351"/>
      <c r="I468" s="351"/>
      <c r="J468" s="351"/>
      <c r="K468" s="351"/>
      <c r="L468" s="351"/>
      <c r="M468" s="351"/>
      <c r="N468" s="351"/>
      <c r="O468" s="351"/>
      <c r="P468" s="351"/>
      <c r="Q468" s="351"/>
      <c r="R468" s="351"/>
      <c r="S468" s="351"/>
      <c r="T468" s="351"/>
      <c r="U468" s="351"/>
      <c r="V468" s="351"/>
      <c r="W468" s="241"/>
      <c r="X468" s="241"/>
      <c r="Y468" s="241"/>
      <c r="Z468" s="351"/>
      <c r="AA468" s="241"/>
      <c r="AB468" s="351"/>
      <c r="AC468" s="351"/>
      <c r="AD468" s="351"/>
      <c r="AE468" s="351"/>
      <c r="AF468" s="351"/>
      <c r="AG468" s="351"/>
      <c r="AH468" s="241"/>
      <c r="AI468" s="241"/>
      <c r="AJ468" s="241"/>
    </row>
    <row r="469" spans="1:36" x14ac:dyDescent="0.2">
      <c r="A469" s="351"/>
      <c r="B469" s="351"/>
      <c r="C469" s="241"/>
      <c r="D469" s="241"/>
      <c r="E469" s="351"/>
      <c r="F469" s="351"/>
      <c r="G469" s="351"/>
      <c r="H469" s="351"/>
      <c r="I469" s="351"/>
      <c r="J469" s="351"/>
      <c r="K469" s="351"/>
      <c r="L469" s="351"/>
      <c r="M469" s="351"/>
      <c r="N469" s="351"/>
      <c r="O469" s="351"/>
      <c r="P469" s="351"/>
      <c r="Q469" s="351"/>
      <c r="R469" s="351"/>
      <c r="S469" s="351"/>
      <c r="T469" s="351"/>
      <c r="U469" s="351"/>
      <c r="V469" s="351"/>
      <c r="W469" s="241"/>
      <c r="X469" s="241"/>
      <c r="Y469" s="241"/>
      <c r="Z469" s="351"/>
      <c r="AA469" s="241"/>
      <c r="AB469" s="351"/>
      <c r="AC469" s="351"/>
      <c r="AD469" s="351"/>
      <c r="AE469" s="351"/>
      <c r="AF469" s="351"/>
      <c r="AG469" s="351"/>
      <c r="AH469" s="241"/>
      <c r="AI469" s="241"/>
      <c r="AJ469" s="241"/>
    </row>
    <row r="470" spans="1:36" x14ac:dyDescent="0.2">
      <c r="A470" s="351"/>
      <c r="B470" s="351"/>
      <c r="C470" s="241"/>
      <c r="D470" s="241"/>
      <c r="E470" s="351"/>
      <c r="F470" s="351"/>
      <c r="G470" s="351"/>
      <c r="H470" s="351"/>
      <c r="I470" s="351"/>
      <c r="J470" s="351"/>
      <c r="K470" s="351"/>
      <c r="L470" s="351"/>
      <c r="M470" s="351"/>
      <c r="N470" s="351"/>
      <c r="O470" s="351"/>
      <c r="P470" s="351"/>
      <c r="Q470" s="351"/>
      <c r="R470" s="351"/>
      <c r="S470" s="351"/>
      <c r="T470" s="351"/>
      <c r="U470" s="351"/>
      <c r="V470" s="351"/>
      <c r="W470" s="241"/>
      <c r="X470" s="241"/>
      <c r="Y470" s="241"/>
      <c r="Z470" s="351"/>
      <c r="AA470" s="241"/>
      <c r="AB470" s="351"/>
      <c r="AC470" s="351"/>
      <c r="AD470" s="351"/>
      <c r="AE470" s="351"/>
      <c r="AF470" s="351"/>
      <c r="AG470" s="351"/>
      <c r="AH470" s="241"/>
      <c r="AI470" s="241"/>
      <c r="AJ470" s="241"/>
    </row>
    <row r="471" spans="1:36" x14ac:dyDescent="0.2">
      <c r="A471" s="351"/>
      <c r="B471" s="351"/>
      <c r="C471" s="241"/>
      <c r="D471" s="241"/>
      <c r="E471" s="351"/>
      <c r="F471" s="351"/>
      <c r="G471" s="351"/>
      <c r="H471" s="351"/>
      <c r="I471" s="351"/>
      <c r="J471" s="351"/>
      <c r="K471" s="351"/>
      <c r="L471" s="351"/>
      <c r="M471" s="351"/>
      <c r="N471" s="351"/>
      <c r="O471" s="351"/>
      <c r="P471" s="351"/>
      <c r="Q471" s="351"/>
      <c r="R471" s="351"/>
      <c r="S471" s="351"/>
      <c r="T471" s="351"/>
      <c r="U471" s="351"/>
      <c r="V471" s="351"/>
      <c r="W471" s="241"/>
      <c r="X471" s="241"/>
      <c r="Y471" s="241"/>
      <c r="Z471" s="351"/>
      <c r="AA471" s="241"/>
      <c r="AB471" s="351"/>
      <c r="AC471" s="351"/>
      <c r="AD471" s="351"/>
      <c r="AE471" s="351"/>
      <c r="AF471" s="351"/>
      <c r="AG471" s="351"/>
      <c r="AH471" s="241"/>
      <c r="AI471" s="241"/>
      <c r="AJ471" s="241"/>
    </row>
    <row r="472" spans="1:36" x14ac:dyDescent="0.2">
      <c r="A472" s="351"/>
      <c r="B472" s="351"/>
      <c r="C472" s="241"/>
      <c r="D472" s="241"/>
      <c r="E472" s="351"/>
      <c r="F472" s="351"/>
      <c r="G472" s="351"/>
      <c r="H472" s="351"/>
      <c r="I472" s="351"/>
      <c r="J472" s="351"/>
      <c r="K472" s="351"/>
      <c r="L472" s="351"/>
      <c r="M472" s="351"/>
      <c r="N472" s="351"/>
      <c r="O472" s="351"/>
      <c r="P472" s="351"/>
      <c r="Q472" s="351"/>
      <c r="R472" s="351"/>
      <c r="S472" s="351"/>
      <c r="T472" s="351"/>
      <c r="U472" s="351"/>
      <c r="V472" s="351"/>
      <c r="W472" s="241"/>
      <c r="X472" s="241"/>
      <c r="Y472" s="241"/>
      <c r="Z472" s="351"/>
      <c r="AA472" s="241"/>
      <c r="AB472" s="351"/>
      <c r="AC472" s="351"/>
      <c r="AD472" s="351"/>
      <c r="AE472" s="351"/>
      <c r="AF472" s="351"/>
      <c r="AG472" s="351"/>
      <c r="AH472" s="241"/>
      <c r="AI472" s="241"/>
      <c r="AJ472" s="241"/>
    </row>
    <row r="473" spans="1:36" x14ac:dyDescent="0.2">
      <c r="A473" s="351"/>
      <c r="B473" s="351"/>
      <c r="C473" s="241"/>
      <c r="D473" s="241"/>
      <c r="E473" s="351"/>
      <c r="F473" s="351"/>
      <c r="G473" s="351"/>
      <c r="H473" s="351"/>
      <c r="I473" s="351"/>
      <c r="J473" s="351"/>
      <c r="K473" s="351"/>
      <c r="L473" s="351"/>
      <c r="M473" s="351"/>
      <c r="N473" s="351"/>
      <c r="O473" s="351"/>
      <c r="P473" s="351"/>
      <c r="Q473" s="351"/>
      <c r="R473" s="351"/>
      <c r="S473" s="351"/>
      <c r="T473" s="351"/>
      <c r="U473" s="351"/>
      <c r="V473" s="351"/>
      <c r="W473" s="241"/>
      <c r="X473" s="241"/>
      <c r="Y473" s="241"/>
      <c r="Z473" s="351"/>
      <c r="AA473" s="241"/>
      <c r="AB473" s="351"/>
      <c r="AC473" s="351"/>
      <c r="AD473" s="351"/>
      <c r="AE473" s="351"/>
      <c r="AF473" s="351"/>
      <c r="AG473" s="351"/>
      <c r="AH473" s="241"/>
      <c r="AI473" s="241"/>
      <c r="AJ473" s="241"/>
    </row>
    <row r="474" spans="1:36" x14ac:dyDescent="0.2">
      <c r="A474" s="351"/>
      <c r="B474" s="351"/>
      <c r="C474" s="241"/>
      <c r="D474" s="241"/>
      <c r="E474" s="351"/>
      <c r="F474" s="351"/>
      <c r="G474" s="351"/>
      <c r="H474" s="351"/>
      <c r="I474" s="351"/>
      <c r="J474" s="351"/>
      <c r="K474" s="351"/>
      <c r="L474" s="351"/>
      <c r="M474" s="351"/>
      <c r="N474" s="351"/>
      <c r="O474" s="351"/>
      <c r="P474" s="351"/>
      <c r="Q474" s="351"/>
      <c r="R474" s="351"/>
      <c r="S474" s="351"/>
      <c r="T474" s="351"/>
      <c r="U474" s="351"/>
      <c r="V474" s="351"/>
      <c r="W474" s="241"/>
      <c r="X474" s="241"/>
      <c r="Y474" s="241"/>
      <c r="Z474" s="351"/>
      <c r="AA474" s="241"/>
      <c r="AB474" s="351"/>
      <c r="AC474" s="351"/>
      <c r="AD474" s="351"/>
      <c r="AE474" s="351"/>
      <c r="AF474" s="351"/>
      <c r="AG474" s="351"/>
      <c r="AH474" s="241"/>
      <c r="AI474" s="241"/>
      <c r="AJ474" s="241"/>
    </row>
    <row r="475" spans="1:36" x14ac:dyDescent="0.2">
      <c r="A475" s="351"/>
      <c r="B475" s="351"/>
      <c r="C475" s="241"/>
      <c r="D475" s="241"/>
      <c r="E475" s="351"/>
      <c r="F475" s="351"/>
      <c r="G475" s="351"/>
      <c r="H475" s="351"/>
      <c r="I475" s="351"/>
      <c r="J475" s="351"/>
      <c r="K475" s="351"/>
      <c r="L475" s="351"/>
      <c r="M475" s="351"/>
      <c r="N475" s="351"/>
      <c r="O475" s="351"/>
      <c r="P475" s="351"/>
      <c r="Q475" s="351"/>
      <c r="R475" s="351"/>
      <c r="S475" s="351"/>
      <c r="T475" s="351"/>
      <c r="U475" s="351"/>
      <c r="V475" s="351"/>
      <c r="W475" s="241"/>
      <c r="X475" s="241"/>
      <c r="Y475" s="241"/>
      <c r="Z475" s="351"/>
      <c r="AA475" s="241"/>
      <c r="AB475" s="351"/>
      <c r="AC475" s="351"/>
      <c r="AD475" s="351"/>
      <c r="AE475" s="351"/>
      <c r="AF475" s="351"/>
      <c r="AG475" s="351"/>
      <c r="AH475" s="241"/>
      <c r="AI475" s="241"/>
      <c r="AJ475" s="241"/>
    </row>
    <row r="476" spans="1:36" x14ac:dyDescent="0.2">
      <c r="A476" s="351"/>
      <c r="B476" s="351"/>
      <c r="C476" s="241"/>
      <c r="D476" s="241"/>
      <c r="E476" s="351"/>
      <c r="F476" s="351"/>
      <c r="G476" s="351"/>
      <c r="H476" s="351"/>
      <c r="I476" s="351"/>
      <c r="J476" s="351"/>
      <c r="K476" s="351"/>
      <c r="L476" s="351"/>
      <c r="M476" s="351"/>
      <c r="N476" s="351"/>
      <c r="O476" s="351"/>
      <c r="P476" s="351"/>
      <c r="Q476" s="351"/>
      <c r="R476" s="351"/>
      <c r="S476" s="351"/>
      <c r="T476" s="351"/>
      <c r="U476" s="351"/>
      <c r="V476" s="351"/>
      <c r="W476" s="241"/>
      <c r="X476" s="241"/>
      <c r="Y476" s="241"/>
      <c r="Z476" s="351"/>
      <c r="AA476" s="241"/>
      <c r="AB476" s="351"/>
      <c r="AC476" s="351"/>
      <c r="AD476" s="351"/>
      <c r="AE476" s="351"/>
      <c r="AF476" s="351"/>
      <c r="AG476" s="351"/>
      <c r="AH476" s="241"/>
      <c r="AI476" s="241"/>
      <c r="AJ476" s="241"/>
    </row>
    <row r="477" spans="1:36" x14ac:dyDescent="0.2">
      <c r="A477" s="351"/>
      <c r="B477" s="351"/>
      <c r="C477" s="241"/>
      <c r="D477" s="241"/>
      <c r="E477" s="351"/>
      <c r="F477" s="351"/>
      <c r="G477" s="351"/>
      <c r="H477" s="351"/>
      <c r="I477" s="351"/>
      <c r="J477" s="351"/>
      <c r="K477" s="351"/>
      <c r="L477" s="351"/>
      <c r="M477" s="351"/>
      <c r="N477" s="351"/>
      <c r="O477" s="351"/>
      <c r="P477" s="351"/>
      <c r="Q477" s="351"/>
      <c r="R477" s="351"/>
      <c r="S477" s="351"/>
      <c r="T477" s="351"/>
      <c r="U477" s="351"/>
      <c r="V477" s="351"/>
      <c r="W477" s="241"/>
      <c r="X477" s="241"/>
      <c r="Y477" s="241"/>
      <c r="Z477" s="351"/>
      <c r="AA477" s="241"/>
      <c r="AB477" s="351"/>
      <c r="AC477" s="351"/>
      <c r="AD477" s="351"/>
      <c r="AE477" s="351"/>
      <c r="AF477" s="351"/>
      <c r="AG477" s="351"/>
      <c r="AH477" s="241"/>
      <c r="AI477" s="241"/>
      <c r="AJ477" s="241"/>
    </row>
    <row r="478" spans="1:36" x14ac:dyDescent="0.2">
      <c r="A478" s="351"/>
      <c r="B478" s="351"/>
      <c r="C478" s="241"/>
      <c r="D478" s="241"/>
      <c r="E478" s="351"/>
      <c r="F478" s="351"/>
      <c r="G478" s="351"/>
      <c r="H478" s="351"/>
      <c r="I478" s="351"/>
      <c r="J478" s="351"/>
      <c r="K478" s="351"/>
      <c r="L478" s="351"/>
      <c r="M478" s="351"/>
      <c r="N478" s="351"/>
      <c r="O478" s="351"/>
      <c r="P478" s="351"/>
      <c r="Q478" s="351"/>
      <c r="R478" s="351"/>
      <c r="S478" s="351"/>
      <c r="T478" s="351"/>
      <c r="U478" s="351"/>
      <c r="V478" s="351"/>
      <c r="W478" s="241"/>
      <c r="X478" s="241"/>
      <c r="Y478" s="241"/>
      <c r="Z478" s="351"/>
      <c r="AA478" s="241"/>
      <c r="AB478" s="351"/>
      <c r="AC478" s="351"/>
      <c r="AD478" s="351"/>
      <c r="AE478" s="351"/>
      <c r="AF478" s="351"/>
      <c r="AG478" s="351"/>
      <c r="AH478" s="241"/>
      <c r="AI478" s="241"/>
      <c r="AJ478" s="241"/>
    </row>
    <row r="479" spans="1:36" x14ac:dyDescent="0.2">
      <c r="A479" s="351"/>
      <c r="B479" s="351"/>
      <c r="C479" s="241"/>
      <c r="D479" s="241"/>
      <c r="E479" s="351"/>
      <c r="F479" s="351"/>
      <c r="G479" s="351"/>
      <c r="H479" s="351"/>
      <c r="I479" s="351"/>
      <c r="J479" s="351"/>
      <c r="K479" s="351"/>
      <c r="L479" s="351"/>
      <c r="M479" s="351"/>
      <c r="N479" s="351"/>
      <c r="O479" s="351"/>
      <c r="P479" s="351"/>
      <c r="Q479" s="351"/>
      <c r="R479" s="351"/>
      <c r="S479" s="351"/>
      <c r="T479" s="351"/>
      <c r="U479" s="351"/>
      <c r="V479" s="351"/>
      <c r="W479" s="241"/>
      <c r="X479" s="241"/>
      <c r="Y479" s="241"/>
      <c r="Z479" s="351"/>
      <c r="AA479" s="241"/>
      <c r="AB479" s="351"/>
      <c r="AC479" s="351"/>
      <c r="AD479" s="351"/>
      <c r="AE479" s="351"/>
      <c r="AF479" s="351"/>
      <c r="AG479" s="351"/>
      <c r="AH479" s="241"/>
      <c r="AI479" s="241"/>
      <c r="AJ479" s="241"/>
    </row>
    <row r="480" spans="1:36" x14ac:dyDescent="0.2">
      <c r="A480" s="351"/>
      <c r="B480" s="351"/>
      <c r="C480" s="241"/>
      <c r="D480" s="241"/>
      <c r="E480" s="351"/>
      <c r="F480" s="351"/>
      <c r="G480" s="351"/>
      <c r="H480" s="351"/>
      <c r="I480" s="351"/>
      <c r="J480" s="351"/>
      <c r="K480" s="351"/>
      <c r="L480" s="351"/>
      <c r="M480" s="351"/>
      <c r="N480" s="351"/>
      <c r="O480" s="351"/>
      <c r="P480" s="351"/>
      <c r="Q480" s="351"/>
      <c r="R480" s="351"/>
      <c r="S480" s="351"/>
      <c r="T480" s="351"/>
      <c r="U480" s="351"/>
      <c r="V480" s="351"/>
      <c r="W480" s="241"/>
      <c r="X480" s="241"/>
      <c r="Y480" s="241"/>
      <c r="Z480" s="351"/>
      <c r="AA480" s="241"/>
      <c r="AB480" s="351"/>
      <c r="AC480" s="351"/>
      <c r="AD480" s="351"/>
      <c r="AE480" s="351"/>
      <c r="AF480" s="351"/>
      <c r="AG480" s="351"/>
      <c r="AH480" s="241"/>
      <c r="AI480" s="241"/>
      <c r="AJ480" s="241"/>
    </row>
    <row r="481" spans="1:36" x14ac:dyDescent="0.2">
      <c r="A481" s="351"/>
      <c r="B481" s="351"/>
      <c r="C481" s="241"/>
      <c r="D481" s="241"/>
      <c r="E481" s="351"/>
      <c r="F481" s="351"/>
      <c r="G481" s="351"/>
      <c r="H481" s="351"/>
      <c r="I481" s="351"/>
      <c r="J481" s="351"/>
      <c r="K481" s="351"/>
      <c r="L481" s="351"/>
      <c r="M481" s="351"/>
      <c r="N481" s="351"/>
      <c r="O481" s="351"/>
      <c r="P481" s="351"/>
      <c r="Q481" s="351"/>
      <c r="R481" s="351"/>
      <c r="S481" s="351"/>
      <c r="T481" s="351"/>
      <c r="U481" s="351"/>
      <c r="V481" s="351"/>
      <c r="W481" s="241"/>
      <c r="X481" s="241"/>
      <c r="Y481" s="241"/>
      <c r="Z481" s="351"/>
      <c r="AA481" s="241"/>
      <c r="AB481" s="351"/>
      <c r="AC481" s="351"/>
      <c r="AD481" s="351"/>
      <c r="AE481" s="351"/>
      <c r="AF481" s="351"/>
      <c r="AG481" s="351"/>
      <c r="AH481" s="241"/>
      <c r="AI481" s="241"/>
      <c r="AJ481" s="241"/>
    </row>
    <row r="482" spans="1:36" x14ac:dyDescent="0.2">
      <c r="A482" s="351"/>
      <c r="B482" s="351"/>
      <c r="C482" s="241"/>
      <c r="D482" s="241"/>
      <c r="E482" s="351"/>
      <c r="F482" s="351"/>
      <c r="G482" s="351"/>
      <c r="H482" s="351"/>
      <c r="I482" s="351"/>
      <c r="J482" s="351"/>
      <c r="K482" s="351"/>
      <c r="L482" s="351"/>
      <c r="M482" s="351"/>
      <c r="N482" s="351"/>
      <c r="O482" s="351"/>
      <c r="P482" s="351"/>
      <c r="Q482" s="351"/>
      <c r="R482" s="351"/>
      <c r="S482" s="351"/>
      <c r="T482" s="351"/>
      <c r="U482" s="351"/>
      <c r="V482" s="351"/>
      <c r="W482" s="241"/>
      <c r="X482" s="241"/>
      <c r="Y482" s="241"/>
      <c r="Z482" s="351"/>
      <c r="AA482" s="241"/>
      <c r="AB482" s="351"/>
      <c r="AC482" s="351"/>
      <c r="AD482" s="351"/>
      <c r="AE482" s="351"/>
      <c r="AF482" s="351"/>
      <c r="AG482" s="351"/>
      <c r="AH482" s="241"/>
      <c r="AI482" s="241"/>
      <c r="AJ482" s="241"/>
    </row>
    <row r="483" spans="1:36" x14ac:dyDescent="0.2">
      <c r="A483" s="351"/>
      <c r="B483" s="351"/>
      <c r="C483" s="241"/>
      <c r="D483" s="241"/>
      <c r="E483" s="351"/>
      <c r="F483" s="351"/>
      <c r="G483" s="351"/>
      <c r="H483" s="351"/>
      <c r="I483" s="351"/>
      <c r="J483" s="351"/>
      <c r="K483" s="351"/>
      <c r="L483" s="351"/>
      <c r="M483" s="351"/>
      <c r="N483" s="351"/>
      <c r="O483" s="351"/>
      <c r="P483" s="351"/>
      <c r="Q483" s="351"/>
      <c r="R483" s="351"/>
      <c r="S483" s="351"/>
      <c r="T483" s="351"/>
      <c r="U483" s="351"/>
      <c r="V483" s="351"/>
      <c r="W483" s="241"/>
      <c r="X483" s="241"/>
      <c r="Y483" s="241"/>
      <c r="Z483" s="351"/>
      <c r="AA483" s="241"/>
      <c r="AB483" s="351"/>
      <c r="AC483" s="351"/>
      <c r="AD483" s="351"/>
      <c r="AE483" s="351"/>
      <c r="AF483" s="351"/>
      <c r="AG483" s="351"/>
      <c r="AH483" s="241"/>
      <c r="AI483" s="241"/>
      <c r="AJ483" s="241"/>
    </row>
    <row r="484" spans="1:36" x14ac:dyDescent="0.2">
      <c r="A484" s="351"/>
      <c r="B484" s="351"/>
      <c r="C484" s="241"/>
      <c r="D484" s="241"/>
      <c r="E484" s="351"/>
      <c r="F484" s="351"/>
      <c r="G484" s="351"/>
      <c r="H484" s="351"/>
      <c r="I484" s="351"/>
      <c r="J484" s="351"/>
      <c r="K484" s="351"/>
      <c r="L484" s="351"/>
      <c r="M484" s="351"/>
      <c r="N484" s="351"/>
      <c r="O484" s="351"/>
      <c r="P484" s="351"/>
      <c r="Q484" s="351"/>
      <c r="R484" s="351"/>
      <c r="S484" s="351"/>
      <c r="T484" s="351"/>
      <c r="U484" s="351"/>
      <c r="V484" s="351"/>
      <c r="W484" s="241"/>
      <c r="X484" s="241"/>
      <c r="Y484" s="241"/>
      <c r="Z484" s="351"/>
      <c r="AA484" s="241"/>
      <c r="AB484" s="351"/>
      <c r="AC484" s="351"/>
      <c r="AD484" s="351"/>
      <c r="AE484" s="351"/>
      <c r="AF484" s="351"/>
      <c r="AG484" s="351"/>
      <c r="AH484" s="241"/>
      <c r="AI484" s="241"/>
      <c r="AJ484" s="241"/>
    </row>
    <row r="485" spans="1:36" x14ac:dyDescent="0.2">
      <c r="A485" s="351"/>
      <c r="B485" s="351"/>
      <c r="C485" s="241"/>
      <c r="D485" s="241"/>
      <c r="E485" s="351"/>
      <c r="F485" s="351"/>
      <c r="G485" s="351"/>
      <c r="H485" s="351"/>
      <c r="I485" s="351"/>
      <c r="J485" s="351"/>
      <c r="K485" s="351"/>
      <c r="L485" s="351"/>
      <c r="M485" s="351"/>
      <c r="N485" s="351"/>
      <c r="O485" s="351"/>
      <c r="P485" s="351"/>
      <c r="Q485" s="351"/>
      <c r="R485" s="351"/>
      <c r="S485" s="351"/>
      <c r="T485" s="351"/>
      <c r="U485" s="351"/>
      <c r="V485" s="351"/>
      <c r="W485" s="241"/>
      <c r="X485" s="241"/>
      <c r="Y485" s="241"/>
      <c r="Z485" s="351"/>
      <c r="AA485" s="241"/>
      <c r="AB485" s="351"/>
      <c r="AC485" s="351"/>
      <c r="AD485" s="351"/>
      <c r="AE485" s="351"/>
      <c r="AF485" s="351"/>
      <c r="AG485" s="351"/>
      <c r="AH485" s="241"/>
      <c r="AI485" s="241"/>
      <c r="AJ485" s="241"/>
    </row>
    <row r="486" spans="1:36" x14ac:dyDescent="0.2">
      <c r="A486" s="351"/>
      <c r="B486" s="351"/>
      <c r="C486" s="241"/>
      <c r="D486" s="241"/>
      <c r="E486" s="351"/>
      <c r="F486" s="351"/>
      <c r="G486" s="351"/>
      <c r="H486" s="351"/>
      <c r="I486" s="351"/>
      <c r="J486" s="351"/>
      <c r="K486" s="351"/>
      <c r="L486" s="351"/>
      <c r="M486" s="351"/>
      <c r="N486" s="351"/>
      <c r="O486" s="351"/>
      <c r="P486" s="351"/>
      <c r="Q486" s="351"/>
      <c r="R486" s="351"/>
      <c r="S486" s="351"/>
      <c r="T486" s="351"/>
      <c r="U486" s="351"/>
      <c r="V486" s="351"/>
      <c r="W486" s="241"/>
      <c r="X486" s="241"/>
      <c r="Y486" s="241"/>
      <c r="Z486" s="351"/>
      <c r="AA486" s="241"/>
      <c r="AB486" s="351"/>
      <c r="AC486" s="351"/>
      <c r="AD486" s="351"/>
      <c r="AE486" s="351"/>
      <c r="AF486" s="351"/>
      <c r="AG486" s="351"/>
      <c r="AH486" s="241"/>
      <c r="AI486" s="241"/>
      <c r="AJ486" s="241"/>
    </row>
    <row r="487" spans="1:36" x14ac:dyDescent="0.2">
      <c r="A487" s="351"/>
      <c r="B487" s="351"/>
      <c r="C487" s="241"/>
      <c r="D487" s="241"/>
      <c r="E487" s="351"/>
      <c r="F487" s="351"/>
      <c r="G487" s="351"/>
      <c r="H487" s="351"/>
      <c r="I487" s="351"/>
      <c r="J487" s="351"/>
      <c r="K487" s="351"/>
      <c r="L487" s="351"/>
      <c r="M487" s="351"/>
      <c r="N487" s="351"/>
      <c r="O487" s="351"/>
      <c r="P487" s="351"/>
      <c r="Q487" s="351"/>
      <c r="R487" s="351"/>
      <c r="S487" s="351"/>
      <c r="T487" s="351"/>
      <c r="U487" s="351"/>
      <c r="V487" s="351"/>
      <c r="W487" s="241"/>
      <c r="X487" s="241"/>
      <c r="Y487" s="241"/>
      <c r="Z487" s="351"/>
      <c r="AA487" s="241"/>
      <c r="AB487" s="351"/>
      <c r="AC487" s="351"/>
      <c r="AD487" s="351"/>
      <c r="AE487" s="351"/>
      <c r="AF487" s="351"/>
      <c r="AG487" s="351"/>
      <c r="AH487" s="241"/>
      <c r="AI487" s="241"/>
      <c r="AJ487" s="241"/>
    </row>
    <row r="488" spans="1:36" x14ac:dyDescent="0.2">
      <c r="A488" s="351"/>
      <c r="B488" s="351"/>
      <c r="C488" s="241"/>
      <c r="D488" s="241"/>
      <c r="E488" s="351"/>
      <c r="F488" s="351"/>
      <c r="G488" s="351"/>
      <c r="H488" s="351"/>
      <c r="I488" s="351"/>
      <c r="J488" s="351"/>
      <c r="K488" s="351"/>
      <c r="L488" s="351"/>
      <c r="M488" s="351"/>
      <c r="N488" s="351"/>
      <c r="O488" s="351"/>
      <c r="P488" s="351"/>
      <c r="Q488" s="351"/>
      <c r="R488" s="351"/>
      <c r="S488" s="351"/>
      <c r="T488" s="351"/>
      <c r="U488" s="351"/>
      <c r="V488" s="351"/>
      <c r="W488" s="241"/>
      <c r="X488" s="241"/>
      <c r="Y488" s="241"/>
      <c r="Z488" s="351"/>
      <c r="AA488" s="241"/>
      <c r="AB488" s="351"/>
      <c r="AC488" s="351"/>
      <c r="AD488" s="351"/>
      <c r="AE488" s="351"/>
      <c r="AF488" s="351"/>
      <c r="AG488" s="351"/>
      <c r="AH488" s="241"/>
      <c r="AI488" s="241"/>
      <c r="AJ488" s="241"/>
    </row>
    <row r="489" spans="1:36" x14ac:dyDescent="0.2">
      <c r="A489" s="351"/>
      <c r="B489" s="351"/>
      <c r="C489" s="241"/>
      <c r="D489" s="241"/>
      <c r="E489" s="351"/>
      <c r="F489" s="351"/>
      <c r="G489" s="351"/>
      <c r="H489" s="351"/>
      <c r="I489" s="351"/>
      <c r="J489" s="351"/>
      <c r="K489" s="351"/>
      <c r="L489" s="351"/>
      <c r="M489" s="351"/>
      <c r="N489" s="351"/>
      <c r="O489" s="351"/>
      <c r="P489" s="351"/>
      <c r="Q489" s="351"/>
      <c r="R489" s="351"/>
      <c r="S489" s="351"/>
      <c r="T489" s="351"/>
      <c r="U489" s="351"/>
      <c r="V489" s="351"/>
      <c r="W489" s="241"/>
      <c r="X489" s="241"/>
      <c r="Y489" s="241"/>
      <c r="Z489" s="351"/>
      <c r="AA489" s="241"/>
      <c r="AB489" s="351"/>
      <c r="AC489" s="351"/>
      <c r="AD489" s="351"/>
      <c r="AE489" s="351"/>
      <c r="AF489" s="351"/>
      <c r="AG489" s="351"/>
      <c r="AH489" s="241"/>
      <c r="AI489" s="241"/>
      <c r="AJ489" s="241"/>
    </row>
    <row r="490" spans="1:36" x14ac:dyDescent="0.2">
      <c r="A490" s="351"/>
      <c r="B490" s="351"/>
      <c r="C490" s="241"/>
      <c r="D490" s="241"/>
      <c r="E490" s="351"/>
      <c r="F490" s="351"/>
      <c r="G490" s="351"/>
      <c r="H490" s="351"/>
      <c r="I490" s="351"/>
      <c r="J490" s="351"/>
      <c r="K490" s="351"/>
      <c r="L490" s="351"/>
      <c r="M490" s="351"/>
      <c r="N490" s="351"/>
      <c r="O490" s="351"/>
      <c r="P490" s="351"/>
      <c r="Q490" s="351"/>
      <c r="R490" s="351"/>
      <c r="S490" s="351"/>
      <c r="T490" s="351"/>
      <c r="U490" s="351"/>
      <c r="V490" s="351"/>
      <c r="W490" s="241"/>
      <c r="X490" s="241"/>
      <c r="Y490" s="241"/>
      <c r="Z490" s="351"/>
      <c r="AA490" s="241"/>
      <c r="AB490" s="351"/>
      <c r="AC490" s="351"/>
      <c r="AD490" s="351"/>
      <c r="AE490" s="351"/>
      <c r="AF490" s="351"/>
      <c r="AG490" s="351"/>
      <c r="AH490" s="241"/>
      <c r="AI490" s="241"/>
      <c r="AJ490" s="241"/>
    </row>
    <row r="491" spans="1:36" x14ac:dyDescent="0.2">
      <c r="A491" s="351"/>
      <c r="B491" s="351"/>
      <c r="C491" s="241"/>
      <c r="D491" s="241"/>
      <c r="E491" s="351"/>
      <c r="F491" s="351"/>
      <c r="G491" s="351"/>
      <c r="H491" s="351"/>
      <c r="I491" s="351"/>
      <c r="J491" s="351"/>
      <c r="K491" s="351"/>
      <c r="L491" s="351"/>
      <c r="M491" s="351"/>
      <c r="N491" s="351"/>
      <c r="O491" s="351"/>
      <c r="P491" s="351"/>
      <c r="Q491" s="351"/>
      <c r="R491" s="351"/>
      <c r="S491" s="351"/>
      <c r="T491" s="351"/>
      <c r="U491" s="351"/>
      <c r="V491" s="351"/>
      <c r="W491" s="241"/>
      <c r="X491" s="241"/>
      <c r="Y491" s="241"/>
      <c r="Z491" s="351"/>
      <c r="AA491" s="241"/>
      <c r="AB491" s="351"/>
      <c r="AC491" s="351"/>
      <c r="AD491" s="351"/>
      <c r="AE491" s="351"/>
      <c r="AF491" s="351"/>
      <c r="AG491" s="351"/>
      <c r="AH491" s="241"/>
      <c r="AI491" s="241"/>
      <c r="AJ491" s="241"/>
    </row>
    <row r="492" spans="1:36" x14ac:dyDescent="0.2">
      <c r="A492" s="351"/>
      <c r="B492" s="351"/>
      <c r="C492" s="241"/>
      <c r="D492" s="241"/>
      <c r="E492" s="351"/>
      <c r="F492" s="351"/>
      <c r="G492" s="351"/>
      <c r="H492" s="351"/>
      <c r="I492" s="351"/>
      <c r="J492" s="351"/>
      <c r="K492" s="351"/>
      <c r="L492" s="351"/>
      <c r="M492" s="351"/>
      <c r="N492" s="351"/>
      <c r="O492" s="351"/>
      <c r="P492" s="351"/>
      <c r="Q492" s="351"/>
      <c r="R492" s="351"/>
      <c r="S492" s="351"/>
      <c r="T492" s="351"/>
      <c r="U492" s="351"/>
      <c r="V492" s="351"/>
      <c r="W492" s="241"/>
      <c r="X492" s="241"/>
      <c r="Y492" s="241"/>
      <c r="Z492" s="351"/>
      <c r="AA492" s="241"/>
      <c r="AB492" s="351"/>
      <c r="AC492" s="351"/>
      <c r="AD492" s="351"/>
      <c r="AE492" s="351"/>
      <c r="AF492" s="351"/>
      <c r="AG492" s="351"/>
      <c r="AH492" s="241"/>
      <c r="AI492" s="241"/>
      <c r="AJ492" s="241"/>
    </row>
    <row r="493" spans="1:36" x14ac:dyDescent="0.2">
      <c r="A493" s="351"/>
      <c r="B493" s="351"/>
      <c r="C493" s="241"/>
      <c r="D493" s="241"/>
      <c r="E493" s="351"/>
      <c r="F493" s="351"/>
      <c r="G493" s="351"/>
      <c r="H493" s="351"/>
      <c r="I493" s="351"/>
      <c r="J493" s="351"/>
      <c r="K493" s="351"/>
      <c r="L493" s="351"/>
      <c r="M493" s="351"/>
      <c r="N493" s="351"/>
      <c r="O493" s="351"/>
      <c r="P493" s="351"/>
      <c r="Q493" s="351"/>
      <c r="R493" s="351"/>
      <c r="S493" s="351"/>
      <c r="T493" s="351"/>
      <c r="U493" s="351"/>
      <c r="V493" s="351"/>
      <c r="W493" s="241"/>
      <c r="X493" s="241"/>
      <c r="Y493" s="241"/>
      <c r="Z493" s="351"/>
      <c r="AA493" s="241"/>
      <c r="AB493" s="351"/>
      <c r="AC493" s="351"/>
      <c r="AD493" s="351"/>
      <c r="AE493" s="351"/>
      <c r="AF493" s="351"/>
      <c r="AG493" s="351"/>
      <c r="AH493" s="241"/>
      <c r="AI493" s="241"/>
      <c r="AJ493" s="241"/>
    </row>
    <row r="494" spans="1:36" x14ac:dyDescent="0.2">
      <c r="A494" s="351"/>
      <c r="B494" s="351"/>
      <c r="C494" s="241"/>
      <c r="D494" s="241"/>
      <c r="E494" s="351"/>
      <c r="F494" s="351"/>
      <c r="G494" s="351"/>
      <c r="H494" s="351"/>
      <c r="I494" s="351"/>
      <c r="J494" s="351"/>
      <c r="K494" s="351"/>
      <c r="L494" s="351"/>
      <c r="M494" s="351"/>
      <c r="N494" s="351"/>
      <c r="O494" s="351"/>
      <c r="P494" s="351"/>
      <c r="Q494" s="351"/>
      <c r="R494" s="351"/>
      <c r="S494" s="351"/>
      <c r="T494" s="351"/>
      <c r="U494" s="351"/>
      <c r="V494" s="351"/>
      <c r="W494" s="241"/>
      <c r="X494" s="241"/>
      <c r="Y494" s="241"/>
      <c r="Z494" s="351"/>
      <c r="AA494" s="241"/>
      <c r="AB494" s="351"/>
      <c r="AC494" s="351"/>
      <c r="AD494" s="351"/>
      <c r="AE494" s="351"/>
      <c r="AF494" s="351"/>
      <c r="AG494" s="351"/>
      <c r="AH494" s="241"/>
      <c r="AI494" s="241"/>
      <c r="AJ494" s="241"/>
    </row>
    <row r="495" spans="1:36" x14ac:dyDescent="0.2">
      <c r="A495" s="351"/>
      <c r="B495" s="351"/>
      <c r="C495" s="241"/>
      <c r="D495" s="241"/>
      <c r="E495" s="351"/>
      <c r="F495" s="351"/>
      <c r="G495" s="351"/>
      <c r="H495" s="351"/>
      <c r="I495" s="351"/>
      <c r="J495" s="351"/>
      <c r="K495" s="351"/>
      <c r="L495" s="351"/>
      <c r="M495" s="351"/>
      <c r="N495" s="351"/>
      <c r="O495" s="351"/>
      <c r="P495" s="351"/>
      <c r="Q495" s="351"/>
      <c r="R495" s="351"/>
      <c r="S495" s="351"/>
      <c r="T495" s="351"/>
      <c r="U495" s="351"/>
      <c r="V495" s="351"/>
      <c r="W495" s="241"/>
      <c r="X495" s="241"/>
      <c r="Y495" s="241"/>
      <c r="Z495" s="351"/>
      <c r="AA495" s="241"/>
      <c r="AB495" s="351"/>
      <c r="AC495" s="351"/>
      <c r="AD495" s="351"/>
      <c r="AE495" s="351"/>
      <c r="AF495" s="351"/>
      <c r="AG495" s="351"/>
      <c r="AH495" s="241"/>
      <c r="AI495" s="241"/>
      <c r="AJ495" s="241"/>
    </row>
    <row r="496" spans="1:36" x14ac:dyDescent="0.2">
      <c r="A496" s="351"/>
      <c r="B496" s="351"/>
      <c r="C496" s="241"/>
      <c r="D496" s="241"/>
      <c r="E496" s="351"/>
      <c r="F496" s="351"/>
      <c r="G496" s="351"/>
      <c r="H496" s="351"/>
      <c r="I496" s="351"/>
      <c r="J496" s="351"/>
      <c r="K496" s="351"/>
      <c r="L496" s="351"/>
      <c r="M496" s="351"/>
      <c r="N496" s="351"/>
      <c r="O496" s="351"/>
      <c r="P496" s="351"/>
      <c r="Q496" s="351"/>
      <c r="R496" s="351"/>
      <c r="S496" s="351"/>
      <c r="T496" s="351"/>
      <c r="U496" s="351"/>
      <c r="V496" s="351"/>
      <c r="W496" s="241"/>
      <c r="X496" s="241"/>
      <c r="Y496" s="241"/>
      <c r="Z496" s="351"/>
      <c r="AA496" s="241"/>
      <c r="AB496" s="351"/>
      <c r="AC496" s="351"/>
      <c r="AD496" s="351"/>
      <c r="AE496" s="351"/>
      <c r="AF496" s="351"/>
      <c r="AG496" s="351"/>
      <c r="AH496" s="241"/>
      <c r="AI496" s="241"/>
      <c r="AJ496" s="241"/>
    </row>
    <row r="497" spans="1:36" x14ac:dyDescent="0.2">
      <c r="A497" s="351"/>
      <c r="B497" s="351"/>
      <c r="C497" s="241"/>
      <c r="D497" s="241"/>
      <c r="E497" s="351"/>
      <c r="F497" s="351"/>
      <c r="G497" s="351"/>
      <c r="H497" s="351"/>
      <c r="I497" s="351"/>
      <c r="J497" s="351"/>
      <c r="K497" s="351"/>
      <c r="L497" s="351"/>
      <c r="M497" s="351"/>
      <c r="N497" s="351"/>
      <c r="O497" s="351"/>
      <c r="P497" s="351"/>
      <c r="Q497" s="351"/>
      <c r="R497" s="351"/>
      <c r="S497" s="351"/>
      <c r="T497" s="351"/>
      <c r="U497" s="351"/>
      <c r="V497" s="351"/>
      <c r="W497" s="241"/>
      <c r="X497" s="241"/>
      <c r="Y497" s="241"/>
      <c r="Z497" s="351"/>
      <c r="AA497" s="241"/>
      <c r="AB497" s="351"/>
      <c r="AC497" s="351"/>
      <c r="AD497" s="351"/>
      <c r="AE497" s="351"/>
      <c r="AF497" s="351"/>
      <c r="AG497" s="351"/>
      <c r="AH497" s="241"/>
      <c r="AI497" s="241"/>
      <c r="AJ497" s="241"/>
    </row>
    <row r="498" spans="1:36" x14ac:dyDescent="0.2">
      <c r="A498" s="351"/>
      <c r="B498" s="351"/>
      <c r="C498" s="241"/>
      <c r="D498" s="241"/>
      <c r="E498" s="351"/>
      <c r="F498" s="351"/>
      <c r="G498" s="351"/>
      <c r="H498" s="351"/>
      <c r="I498" s="351"/>
      <c r="J498" s="351"/>
      <c r="K498" s="351"/>
      <c r="L498" s="351"/>
      <c r="M498" s="351"/>
      <c r="N498" s="351"/>
      <c r="O498" s="351"/>
      <c r="P498" s="351"/>
      <c r="Q498" s="351"/>
      <c r="R498" s="351"/>
      <c r="S498" s="351"/>
      <c r="T498" s="351"/>
      <c r="U498" s="351"/>
      <c r="V498" s="351"/>
      <c r="W498" s="241"/>
      <c r="X498" s="241"/>
      <c r="Y498" s="241"/>
      <c r="Z498" s="351"/>
      <c r="AA498" s="241"/>
      <c r="AB498" s="351"/>
      <c r="AC498" s="351"/>
      <c r="AD498" s="351"/>
      <c r="AE498" s="351"/>
      <c r="AF498" s="351"/>
      <c r="AG498" s="351"/>
      <c r="AH498" s="241"/>
      <c r="AI498" s="241"/>
      <c r="AJ498" s="241"/>
    </row>
    <row r="499" spans="1:36" x14ac:dyDescent="0.2">
      <c r="A499" s="351"/>
      <c r="B499" s="351"/>
      <c r="C499" s="241"/>
      <c r="D499" s="241"/>
      <c r="E499" s="351"/>
      <c r="F499" s="351"/>
      <c r="G499" s="351"/>
      <c r="H499" s="351"/>
      <c r="I499" s="351"/>
      <c r="J499" s="351"/>
      <c r="K499" s="351"/>
      <c r="L499" s="351"/>
      <c r="M499" s="351"/>
      <c r="N499" s="351"/>
      <c r="O499" s="351"/>
      <c r="P499" s="351"/>
      <c r="Q499" s="351"/>
      <c r="R499" s="351"/>
      <c r="S499" s="351"/>
      <c r="T499" s="351"/>
      <c r="U499" s="351"/>
      <c r="V499" s="351"/>
      <c r="W499" s="241"/>
      <c r="X499" s="241"/>
      <c r="Y499" s="241"/>
      <c r="Z499" s="351"/>
      <c r="AA499" s="241"/>
      <c r="AB499" s="351"/>
      <c r="AC499" s="351"/>
      <c r="AD499" s="351"/>
      <c r="AE499" s="351"/>
      <c r="AF499" s="351"/>
      <c r="AG499" s="351"/>
      <c r="AH499" s="241"/>
      <c r="AI499" s="241"/>
      <c r="AJ499" s="241"/>
    </row>
    <row r="500" spans="1:36" x14ac:dyDescent="0.2">
      <c r="A500" s="351"/>
      <c r="B500" s="351"/>
      <c r="C500" s="241"/>
      <c r="D500" s="241"/>
      <c r="E500" s="351"/>
      <c r="F500" s="351"/>
      <c r="G500" s="351"/>
      <c r="H500" s="351"/>
      <c r="I500" s="351"/>
      <c r="J500" s="351"/>
      <c r="K500" s="351"/>
      <c r="L500" s="351"/>
      <c r="M500" s="351"/>
      <c r="N500" s="351"/>
      <c r="O500" s="351"/>
      <c r="P500" s="351"/>
      <c r="Q500" s="351"/>
      <c r="R500" s="351"/>
      <c r="S500" s="351"/>
      <c r="T500" s="351"/>
      <c r="U500" s="351"/>
      <c r="V500" s="351"/>
      <c r="W500" s="241"/>
      <c r="X500" s="241"/>
      <c r="Y500" s="241"/>
      <c r="Z500" s="351"/>
      <c r="AA500" s="241"/>
      <c r="AB500" s="351"/>
      <c r="AC500" s="351"/>
      <c r="AD500" s="351"/>
      <c r="AE500" s="351"/>
      <c r="AF500" s="351"/>
      <c r="AG500" s="351"/>
      <c r="AH500" s="241"/>
      <c r="AI500" s="241"/>
      <c r="AJ500" s="241"/>
    </row>
    <row r="501" spans="1:36" x14ac:dyDescent="0.2">
      <c r="A501" s="351"/>
      <c r="B501" s="351"/>
      <c r="C501" s="241"/>
      <c r="D501" s="241"/>
      <c r="E501" s="351"/>
      <c r="F501" s="351"/>
      <c r="G501" s="351"/>
      <c r="H501" s="351"/>
      <c r="I501" s="351"/>
      <c r="J501" s="351"/>
      <c r="K501" s="351"/>
      <c r="L501" s="351"/>
      <c r="M501" s="351"/>
      <c r="N501" s="351"/>
      <c r="O501" s="351"/>
      <c r="P501" s="351"/>
      <c r="Q501" s="351"/>
      <c r="R501" s="351"/>
      <c r="S501" s="351"/>
      <c r="T501" s="351"/>
      <c r="U501" s="351"/>
      <c r="V501" s="351"/>
      <c r="W501" s="241"/>
      <c r="X501" s="241"/>
      <c r="Y501" s="241"/>
      <c r="Z501" s="351"/>
      <c r="AA501" s="241"/>
      <c r="AB501" s="351"/>
      <c r="AC501" s="351"/>
      <c r="AD501" s="351"/>
      <c r="AE501" s="351"/>
      <c r="AF501" s="351"/>
      <c r="AG501" s="351"/>
      <c r="AH501" s="241"/>
      <c r="AI501" s="241"/>
      <c r="AJ501" s="241"/>
    </row>
    <row r="502" spans="1:36" x14ac:dyDescent="0.2">
      <c r="A502" s="351"/>
      <c r="B502" s="351"/>
      <c r="C502" s="241"/>
      <c r="D502" s="241"/>
      <c r="E502" s="351"/>
      <c r="F502" s="351"/>
      <c r="G502" s="351"/>
      <c r="H502" s="351"/>
      <c r="I502" s="351"/>
      <c r="J502" s="351"/>
      <c r="K502" s="351"/>
      <c r="L502" s="351"/>
      <c r="M502" s="351"/>
      <c r="N502" s="351"/>
      <c r="O502" s="351"/>
      <c r="P502" s="351"/>
      <c r="Q502" s="351"/>
      <c r="R502" s="351"/>
      <c r="S502" s="351"/>
      <c r="T502" s="351"/>
      <c r="U502" s="351"/>
      <c r="V502" s="351"/>
      <c r="W502" s="241"/>
      <c r="X502" s="241"/>
      <c r="Y502" s="241"/>
      <c r="Z502" s="351"/>
      <c r="AA502" s="241"/>
      <c r="AB502" s="351"/>
      <c r="AC502" s="351"/>
      <c r="AD502" s="351"/>
      <c r="AE502" s="351"/>
      <c r="AF502" s="351"/>
      <c r="AG502" s="351"/>
      <c r="AH502" s="241"/>
      <c r="AI502" s="241"/>
      <c r="AJ502" s="241"/>
    </row>
    <row r="503" spans="1:36" x14ac:dyDescent="0.2">
      <c r="A503" s="351"/>
      <c r="B503" s="351"/>
      <c r="C503" s="241"/>
      <c r="D503" s="241"/>
      <c r="E503" s="351"/>
      <c r="F503" s="351"/>
      <c r="G503" s="351"/>
      <c r="H503" s="351"/>
      <c r="I503" s="351"/>
      <c r="J503" s="351"/>
      <c r="K503" s="351"/>
      <c r="L503" s="351"/>
      <c r="M503" s="351"/>
      <c r="N503" s="351"/>
      <c r="O503" s="351"/>
      <c r="P503" s="351"/>
      <c r="Q503" s="351"/>
      <c r="R503" s="351"/>
      <c r="S503" s="351"/>
      <c r="T503" s="351"/>
      <c r="U503" s="351"/>
      <c r="V503" s="351"/>
      <c r="W503" s="241"/>
      <c r="X503" s="241"/>
      <c r="Y503" s="241"/>
      <c r="Z503" s="351"/>
      <c r="AA503" s="241"/>
      <c r="AB503" s="351"/>
      <c r="AC503" s="351"/>
      <c r="AD503" s="351"/>
      <c r="AE503" s="351"/>
      <c r="AF503" s="351"/>
      <c r="AG503" s="351"/>
      <c r="AH503" s="241"/>
      <c r="AI503" s="241"/>
      <c r="AJ503" s="241"/>
    </row>
    <row r="504" spans="1:36" x14ac:dyDescent="0.2">
      <c r="A504" s="351"/>
      <c r="B504" s="351"/>
      <c r="C504" s="241"/>
      <c r="D504" s="241"/>
      <c r="E504" s="351"/>
      <c r="F504" s="351"/>
      <c r="G504" s="351"/>
      <c r="H504" s="351"/>
      <c r="I504" s="351"/>
      <c r="J504" s="351"/>
      <c r="K504" s="351"/>
      <c r="L504" s="351"/>
      <c r="M504" s="351"/>
      <c r="N504" s="351"/>
      <c r="O504" s="351"/>
      <c r="P504" s="351"/>
      <c r="Q504" s="351"/>
      <c r="R504" s="351"/>
      <c r="S504" s="351"/>
      <c r="T504" s="351"/>
      <c r="U504" s="351"/>
      <c r="V504" s="351"/>
      <c r="W504" s="241"/>
      <c r="X504" s="241"/>
      <c r="Y504" s="241"/>
      <c r="Z504" s="351"/>
      <c r="AA504" s="241"/>
      <c r="AB504" s="351"/>
      <c r="AC504" s="351"/>
      <c r="AD504" s="351"/>
      <c r="AE504" s="351"/>
      <c r="AF504" s="351"/>
      <c r="AG504" s="351"/>
      <c r="AH504" s="241"/>
      <c r="AI504" s="241"/>
      <c r="AJ504" s="241"/>
    </row>
    <row r="505" spans="1:36" x14ac:dyDescent="0.2">
      <c r="A505" s="351"/>
      <c r="B505" s="351"/>
      <c r="C505" s="241"/>
      <c r="D505" s="241"/>
      <c r="E505" s="351"/>
      <c r="F505" s="351"/>
      <c r="G505" s="351"/>
      <c r="H505" s="351"/>
      <c r="I505" s="351"/>
      <c r="J505" s="351"/>
      <c r="K505" s="351"/>
      <c r="L505" s="351"/>
      <c r="M505" s="351"/>
      <c r="N505" s="351"/>
      <c r="O505" s="351"/>
      <c r="P505" s="351"/>
      <c r="Q505" s="351"/>
      <c r="R505" s="351"/>
      <c r="S505" s="351"/>
      <c r="T505" s="351"/>
      <c r="U505" s="351"/>
      <c r="V505" s="351"/>
      <c r="W505" s="241"/>
      <c r="X505" s="241"/>
      <c r="Y505" s="241"/>
      <c r="Z505" s="351"/>
      <c r="AA505" s="241"/>
      <c r="AB505" s="351"/>
      <c r="AC505" s="351"/>
      <c r="AD505" s="351"/>
      <c r="AE505" s="351"/>
      <c r="AF505" s="351"/>
      <c r="AG505" s="351"/>
      <c r="AH505" s="241"/>
      <c r="AI505" s="241"/>
      <c r="AJ505" s="241"/>
    </row>
    <row r="506" spans="1:36" x14ac:dyDescent="0.2">
      <c r="A506" s="351"/>
      <c r="B506" s="351"/>
      <c r="C506" s="241"/>
      <c r="D506" s="241"/>
      <c r="E506" s="351"/>
      <c r="F506" s="351"/>
      <c r="G506" s="351"/>
      <c r="H506" s="351"/>
      <c r="I506" s="351"/>
      <c r="J506" s="351"/>
      <c r="K506" s="351"/>
      <c r="L506" s="351"/>
      <c r="M506" s="351"/>
      <c r="N506" s="351"/>
      <c r="O506" s="351"/>
      <c r="P506" s="351"/>
      <c r="Q506" s="351"/>
      <c r="R506" s="351"/>
      <c r="S506" s="351"/>
      <c r="T506" s="351"/>
      <c r="U506" s="351"/>
      <c r="V506" s="351"/>
      <c r="W506" s="241"/>
      <c r="X506" s="241"/>
      <c r="Y506" s="241"/>
      <c r="Z506" s="351"/>
      <c r="AA506" s="241"/>
      <c r="AB506" s="351"/>
      <c r="AC506" s="351"/>
      <c r="AD506" s="351"/>
      <c r="AE506" s="351"/>
      <c r="AF506" s="351"/>
      <c r="AG506" s="351"/>
      <c r="AH506" s="241"/>
      <c r="AI506" s="241"/>
      <c r="AJ506" s="241"/>
    </row>
    <row r="507" spans="1:36" x14ac:dyDescent="0.2">
      <c r="A507" s="351"/>
      <c r="B507" s="351"/>
      <c r="C507" s="241"/>
      <c r="D507" s="241"/>
      <c r="E507" s="351"/>
      <c r="F507" s="351"/>
      <c r="G507" s="351"/>
      <c r="H507" s="351"/>
      <c r="I507" s="351"/>
      <c r="J507" s="351"/>
      <c r="K507" s="351"/>
      <c r="L507" s="351"/>
      <c r="M507" s="351"/>
      <c r="N507" s="351"/>
      <c r="O507" s="351"/>
      <c r="P507" s="351"/>
      <c r="Q507" s="351"/>
      <c r="R507" s="351"/>
      <c r="S507" s="351"/>
      <c r="T507" s="351"/>
      <c r="U507" s="351"/>
      <c r="V507" s="351"/>
      <c r="W507" s="241"/>
      <c r="X507" s="241"/>
      <c r="Y507" s="241"/>
      <c r="Z507" s="351"/>
      <c r="AA507" s="241"/>
      <c r="AB507" s="351"/>
      <c r="AC507" s="351"/>
      <c r="AD507" s="351"/>
      <c r="AE507" s="351"/>
      <c r="AF507" s="351"/>
      <c r="AG507" s="351"/>
      <c r="AH507" s="241"/>
      <c r="AI507" s="241"/>
      <c r="AJ507" s="241"/>
    </row>
    <row r="508" spans="1:36" x14ac:dyDescent="0.2">
      <c r="A508" s="351"/>
      <c r="B508" s="351"/>
      <c r="C508" s="241"/>
      <c r="D508" s="241"/>
      <c r="E508" s="351"/>
      <c r="F508" s="351"/>
      <c r="G508" s="351"/>
      <c r="H508" s="351"/>
      <c r="I508" s="351"/>
      <c r="J508" s="351"/>
      <c r="K508" s="351"/>
      <c r="L508" s="351"/>
      <c r="M508" s="351"/>
      <c r="N508" s="351"/>
      <c r="O508" s="351"/>
      <c r="P508" s="351"/>
      <c r="Q508" s="351"/>
      <c r="R508" s="351"/>
      <c r="S508" s="351"/>
      <c r="T508" s="351"/>
      <c r="U508" s="351"/>
      <c r="V508" s="351"/>
      <c r="W508" s="241"/>
      <c r="X508" s="241"/>
      <c r="Y508" s="241"/>
      <c r="Z508" s="351"/>
      <c r="AA508" s="241"/>
      <c r="AB508" s="351"/>
      <c r="AC508" s="351"/>
      <c r="AD508" s="351"/>
      <c r="AE508" s="351"/>
      <c r="AF508" s="351"/>
      <c r="AG508" s="351"/>
      <c r="AH508" s="241"/>
      <c r="AI508" s="241"/>
      <c r="AJ508" s="241"/>
    </row>
    <row r="509" spans="1:36" x14ac:dyDescent="0.2">
      <c r="A509" s="351"/>
      <c r="B509" s="351"/>
      <c r="C509" s="241"/>
      <c r="D509" s="241"/>
      <c r="E509" s="351"/>
      <c r="F509" s="351"/>
      <c r="G509" s="351"/>
      <c r="H509" s="351"/>
      <c r="I509" s="351"/>
      <c r="J509" s="351"/>
      <c r="K509" s="351"/>
      <c r="L509" s="351"/>
      <c r="M509" s="351"/>
      <c r="N509" s="351"/>
      <c r="O509" s="351"/>
      <c r="P509" s="351"/>
      <c r="Q509" s="351"/>
      <c r="R509" s="351"/>
      <c r="S509" s="351"/>
      <c r="T509" s="351"/>
      <c r="U509" s="351"/>
      <c r="V509" s="351"/>
      <c r="W509" s="241"/>
      <c r="X509" s="241"/>
      <c r="Y509" s="241"/>
      <c r="Z509" s="351"/>
      <c r="AA509" s="241"/>
      <c r="AB509" s="351"/>
      <c r="AC509" s="351"/>
      <c r="AD509" s="351"/>
      <c r="AE509" s="351"/>
      <c r="AF509" s="351"/>
      <c r="AG509" s="351"/>
      <c r="AH509" s="241"/>
      <c r="AI509" s="241"/>
      <c r="AJ509" s="241"/>
    </row>
    <row r="510" spans="1:36" x14ac:dyDescent="0.2">
      <c r="A510" s="351"/>
      <c r="B510" s="351"/>
      <c r="C510" s="241"/>
      <c r="D510" s="241"/>
      <c r="E510" s="351"/>
      <c r="F510" s="351"/>
      <c r="G510" s="351"/>
      <c r="H510" s="351"/>
      <c r="I510" s="351"/>
      <c r="J510" s="351"/>
      <c r="K510" s="351"/>
      <c r="L510" s="351"/>
      <c r="M510" s="351"/>
      <c r="N510" s="351"/>
      <c r="O510" s="351"/>
      <c r="P510" s="351"/>
      <c r="Q510" s="351"/>
      <c r="R510" s="351"/>
      <c r="S510" s="351"/>
      <c r="T510" s="351"/>
      <c r="U510" s="351"/>
      <c r="V510" s="351"/>
      <c r="W510" s="241"/>
      <c r="X510" s="241"/>
      <c r="Y510" s="241"/>
      <c r="Z510" s="351"/>
      <c r="AA510" s="241"/>
      <c r="AB510" s="351"/>
      <c r="AC510" s="351"/>
      <c r="AD510" s="351"/>
      <c r="AE510" s="351"/>
      <c r="AF510" s="351"/>
      <c r="AG510" s="351"/>
      <c r="AH510" s="241"/>
      <c r="AI510" s="241"/>
      <c r="AJ510" s="241"/>
    </row>
    <row r="511" spans="1:36" x14ac:dyDescent="0.2">
      <c r="A511" s="351"/>
      <c r="B511" s="351"/>
      <c r="C511" s="241"/>
      <c r="D511" s="241"/>
      <c r="E511" s="351"/>
      <c r="F511" s="351"/>
      <c r="G511" s="351"/>
      <c r="H511" s="351"/>
      <c r="I511" s="351"/>
      <c r="J511" s="351"/>
      <c r="K511" s="351"/>
      <c r="L511" s="351"/>
      <c r="M511" s="351"/>
      <c r="N511" s="351"/>
      <c r="O511" s="351"/>
      <c r="P511" s="351"/>
      <c r="Q511" s="351"/>
      <c r="R511" s="351"/>
      <c r="S511" s="351"/>
      <c r="T511" s="351"/>
      <c r="U511" s="351"/>
      <c r="V511" s="351"/>
      <c r="W511" s="241"/>
      <c r="X511" s="241"/>
      <c r="Y511" s="241"/>
      <c r="Z511" s="351"/>
      <c r="AA511" s="241"/>
      <c r="AB511" s="351"/>
      <c r="AC511" s="351"/>
      <c r="AD511" s="351"/>
      <c r="AE511" s="351"/>
      <c r="AF511" s="351"/>
      <c r="AG511" s="351"/>
      <c r="AH511" s="241"/>
      <c r="AI511" s="241"/>
      <c r="AJ511" s="241"/>
    </row>
    <row r="512" spans="1:36" x14ac:dyDescent="0.2">
      <c r="A512" s="351"/>
      <c r="B512" s="351"/>
      <c r="C512" s="241"/>
      <c r="D512" s="241"/>
      <c r="E512" s="351"/>
      <c r="F512" s="351"/>
      <c r="G512" s="351"/>
      <c r="H512" s="351"/>
      <c r="I512" s="351"/>
      <c r="J512" s="351"/>
      <c r="K512" s="351"/>
      <c r="L512" s="351"/>
      <c r="M512" s="351"/>
      <c r="N512" s="351"/>
      <c r="O512" s="351"/>
      <c r="P512" s="351"/>
      <c r="Q512" s="351"/>
      <c r="R512" s="351"/>
      <c r="S512" s="351"/>
      <c r="T512" s="351"/>
      <c r="U512" s="351"/>
      <c r="V512" s="351"/>
      <c r="W512" s="241"/>
      <c r="X512" s="241"/>
      <c r="Y512" s="241"/>
      <c r="Z512" s="351"/>
      <c r="AA512" s="241"/>
      <c r="AB512" s="351"/>
      <c r="AC512" s="351"/>
      <c r="AD512" s="351"/>
      <c r="AE512" s="351"/>
      <c r="AF512" s="351"/>
      <c r="AG512" s="351"/>
      <c r="AH512" s="241"/>
      <c r="AI512" s="241"/>
      <c r="AJ512" s="241"/>
    </row>
    <row r="513" spans="1:36" x14ac:dyDescent="0.2">
      <c r="A513" s="351"/>
      <c r="B513" s="351"/>
      <c r="C513" s="241"/>
      <c r="D513" s="241"/>
      <c r="E513" s="351"/>
      <c r="F513" s="351"/>
      <c r="G513" s="351"/>
      <c r="H513" s="351"/>
      <c r="I513" s="351"/>
      <c r="J513" s="351"/>
      <c r="K513" s="351"/>
      <c r="L513" s="351"/>
      <c r="M513" s="351"/>
      <c r="N513" s="351"/>
      <c r="O513" s="351"/>
      <c r="P513" s="351"/>
      <c r="Q513" s="351"/>
      <c r="R513" s="351"/>
      <c r="S513" s="351"/>
      <c r="T513" s="351"/>
      <c r="U513" s="351"/>
      <c r="V513" s="351"/>
      <c r="W513" s="241"/>
      <c r="X513" s="241"/>
      <c r="Y513" s="241"/>
      <c r="Z513" s="351"/>
      <c r="AA513" s="241"/>
      <c r="AB513" s="351"/>
      <c r="AC513" s="351"/>
      <c r="AD513" s="351"/>
      <c r="AE513" s="351"/>
      <c r="AF513" s="351"/>
      <c r="AG513" s="351"/>
      <c r="AH513" s="241"/>
      <c r="AI513" s="241"/>
      <c r="AJ513" s="241"/>
    </row>
    <row r="514" spans="1:36" x14ac:dyDescent="0.2">
      <c r="A514" s="351"/>
      <c r="B514" s="351"/>
      <c r="C514" s="241"/>
      <c r="D514" s="241"/>
      <c r="E514" s="351"/>
      <c r="F514" s="351"/>
      <c r="G514" s="351"/>
      <c r="H514" s="351"/>
      <c r="I514" s="351"/>
      <c r="J514" s="351"/>
      <c r="K514" s="351"/>
      <c r="L514" s="351"/>
      <c r="M514" s="351"/>
      <c r="N514" s="351"/>
      <c r="O514" s="351"/>
      <c r="P514" s="351"/>
      <c r="Q514" s="351"/>
      <c r="R514" s="351"/>
      <c r="S514" s="351"/>
      <c r="T514" s="351"/>
      <c r="U514" s="351"/>
      <c r="V514" s="351"/>
      <c r="W514" s="241"/>
      <c r="X514" s="241"/>
      <c r="Y514" s="241"/>
      <c r="Z514" s="351"/>
      <c r="AA514" s="241"/>
      <c r="AB514" s="351"/>
      <c r="AC514" s="351"/>
      <c r="AD514" s="351"/>
      <c r="AE514" s="351"/>
      <c r="AF514" s="351"/>
      <c r="AG514" s="351"/>
      <c r="AH514" s="241"/>
      <c r="AI514" s="241"/>
      <c r="AJ514" s="241"/>
    </row>
    <row r="515" spans="1:36" x14ac:dyDescent="0.2">
      <c r="A515" s="351"/>
      <c r="B515" s="351"/>
      <c r="C515" s="241"/>
      <c r="D515" s="241"/>
      <c r="E515" s="351"/>
      <c r="F515" s="351"/>
      <c r="G515" s="351"/>
      <c r="H515" s="351"/>
      <c r="I515" s="351"/>
      <c r="J515" s="351"/>
      <c r="K515" s="351"/>
      <c r="L515" s="351"/>
      <c r="M515" s="351"/>
      <c r="N515" s="351"/>
      <c r="O515" s="351"/>
      <c r="P515" s="351"/>
      <c r="Q515" s="351"/>
      <c r="R515" s="351"/>
      <c r="S515" s="351"/>
      <c r="T515" s="351"/>
      <c r="U515" s="351"/>
      <c r="V515" s="351"/>
      <c r="W515" s="241"/>
      <c r="X515" s="241"/>
      <c r="Y515" s="241"/>
      <c r="Z515" s="351"/>
      <c r="AA515" s="241"/>
      <c r="AB515" s="351"/>
      <c r="AC515" s="351"/>
      <c r="AD515" s="351"/>
      <c r="AE515" s="351"/>
      <c r="AF515" s="351"/>
      <c r="AG515" s="351"/>
      <c r="AH515" s="241"/>
      <c r="AI515" s="241"/>
      <c r="AJ515" s="241"/>
    </row>
    <row r="516" spans="1:36" x14ac:dyDescent="0.2">
      <c r="A516" s="351"/>
      <c r="B516" s="351"/>
      <c r="C516" s="241"/>
      <c r="D516" s="241"/>
      <c r="E516" s="351"/>
      <c r="F516" s="351"/>
      <c r="G516" s="351"/>
      <c r="H516" s="351"/>
      <c r="I516" s="351"/>
      <c r="J516" s="351"/>
      <c r="K516" s="351"/>
      <c r="L516" s="351"/>
      <c r="M516" s="351"/>
      <c r="N516" s="351"/>
      <c r="O516" s="351"/>
      <c r="P516" s="351"/>
      <c r="Q516" s="351"/>
      <c r="R516" s="351"/>
      <c r="S516" s="351"/>
      <c r="T516" s="351"/>
      <c r="U516" s="351"/>
      <c r="V516" s="351"/>
      <c r="W516" s="241"/>
      <c r="X516" s="241"/>
      <c r="Y516" s="241"/>
      <c r="Z516" s="351"/>
      <c r="AA516" s="241"/>
      <c r="AB516" s="351"/>
      <c r="AC516" s="351"/>
      <c r="AD516" s="351"/>
      <c r="AE516" s="351"/>
      <c r="AF516" s="351"/>
      <c r="AG516" s="351"/>
      <c r="AH516" s="241"/>
      <c r="AI516" s="241"/>
      <c r="AJ516" s="241"/>
    </row>
  </sheetData>
  <mergeCells count="43">
    <mergeCell ref="A3:A9"/>
    <mergeCell ref="B3:B9"/>
    <mergeCell ref="C3:C9"/>
    <mergeCell ref="D3:D9"/>
    <mergeCell ref="E3:E9"/>
    <mergeCell ref="F3:F9"/>
    <mergeCell ref="G3:G9"/>
    <mergeCell ref="H3:H9"/>
    <mergeCell ref="I3:I9"/>
    <mergeCell ref="L2:AG2"/>
    <mergeCell ref="U3:U9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S3:S9"/>
    <mergeCell ref="T3:T9"/>
    <mergeCell ref="AG3:AG9"/>
    <mergeCell ref="V3:V9"/>
    <mergeCell ref="W3:W9"/>
    <mergeCell ref="X3:X9"/>
    <mergeCell ref="Y3:Y9"/>
    <mergeCell ref="Z3:Z9"/>
    <mergeCell ref="AA3:AA9"/>
    <mergeCell ref="AB3:AB9"/>
    <mergeCell ref="AC3:AC9"/>
    <mergeCell ref="AD3:AD9"/>
    <mergeCell ref="AE3:AE9"/>
    <mergeCell ref="AF3:AF9"/>
    <mergeCell ref="AN3:AN9"/>
    <mergeCell ref="AO3:AO9"/>
    <mergeCell ref="AP3:AP9"/>
    <mergeCell ref="AH3:AH9"/>
    <mergeCell ref="AI3:AI9"/>
    <mergeCell ref="AJ3:AJ9"/>
    <mergeCell ref="AK3:AK9"/>
    <mergeCell ref="AL3:AL9"/>
    <mergeCell ref="AM3:AM9"/>
  </mergeCells>
  <pageMargins left="0.7" right="0.7" top="0.75" bottom="0.75" header="0.3" footer="0.3"/>
  <pageSetup paperSize="8" orientation="landscape" r:id="rId1"/>
  <ignoredErrors>
    <ignoredError sqref="L38:AG38" unlocked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F9289"/>
  </sheetPr>
  <dimension ref="A1:S55"/>
  <sheetViews>
    <sheetView topLeftCell="A16" workbookViewId="0">
      <selection activeCell="R32" sqref="R31:R32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34</v>
      </c>
      <c r="B1" s="35" t="s">
        <v>36</v>
      </c>
      <c r="C1" s="78" t="e"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1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4"/>
      <c r="D13" s="63"/>
      <c r="E13" s="94"/>
      <c r="F13" s="94"/>
      <c r="G13" s="94"/>
      <c r="H13" s="94"/>
      <c r="I13" s="94"/>
      <c r="J13" s="9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 t="s">
        <v>76</v>
      </c>
      <c r="C15" s="48"/>
      <c r="D15" s="79">
        <v>1</v>
      </c>
      <c r="E15" s="60">
        <v>1</v>
      </c>
      <c r="F15" s="60">
        <v>1</v>
      </c>
      <c r="G15" s="60">
        <v>2</v>
      </c>
      <c r="H15" s="80"/>
      <c r="I15" s="60"/>
      <c r="J15" s="60">
        <v>1</v>
      </c>
      <c r="K15" s="60"/>
      <c r="L15" s="81"/>
      <c r="M15" s="48">
        <v>1</v>
      </c>
    </row>
    <row r="16" spans="1:19" x14ac:dyDescent="0.2">
      <c r="A16" s="48"/>
      <c r="B16" s="49" t="s">
        <v>76</v>
      </c>
      <c r="C16" s="48"/>
      <c r="D16" s="79">
        <v>1</v>
      </c>
      <c r="E16" s="60">
        <v>1</v>
      </c>
      <c r="F16" s="60">
        <v>1</v>
      </c>
      <c r="G16" s="60">
        <v>2</v>
      </c>
      <c r="H16" s="80"/>
      <c r="I16" s="60"/>
      <c r="J16" s="60">
        <v>1</v>
      </c>
      <c r="K16" s="60"/>
      <c r="L16" s="81"/>
      <c r="M16" s="48">
        <v>1</v>
      </c>
    </row>
    <row r="17" spans="1:13" x14ac:dyDescent="0.2">
      <c r="A17" s="48"/>
      <c r="B17" s="49" t="s">
        <v>76</v>
      </c>
      <c r="C17" s="48"/>
      <c r="D17" s="79">
        <v>1</v>
      </c>
      <c r="E17" s="60">
        <v>1</v>
      </c>
      <c r="F17" s="60">
        <v>1</v>
      </c>
      <c r="G17" s="60">
        <v>2</v>
      </c>
      <c r="H17" s="80"/>
      <c r="I17" s="60"/>
      <c r="J17" s="60">
        <v>1</v>
      </c>
      <c r="K17" s="60"/>
      <c r="L17" s="81"/>
      <c r="M17" s="48">
        <v>1</v>
      </c>
    </row>
    <row r="18" spans="1:13" x14ac:dyDescent="0.2">
      <c r="A18" s="48"/>
      <c r="B18" s="49" t="s">
        <v>58</v>
      </c>
      <c r="C18" s="48"/>
      <c r="D18" s="79">
        <v>1</v>
      </c>
      <c r="E18" s="60">
        <v>1</v>
      </c>
      <c r="F18" s="60">
        <v>1</v>
      </c>
      <c r="G18" s="60">
        <v>2</v>
      </c>
      <c r="H18" s="60">
        <v>1</v>
      </c>
      <c r="I18" s="95">
        <v>2</v>
      </c>
      <c r="J18" s="60">
        <v>1</v>
      </c>
      <c r="K18" s="60"/>
      <c r="L18" s="81"/>
      <c r="M18" s="48">
        <v>1</v>
      </c>
    </row>
    <row r="19" spans="1:13" x14ac:dyDescent="0.2">
      <c r="A19" s="48"/>
      <c r="B19" s="49" t="s">
        <v>76</v>
      </c>
      <c r="C19" s="48"/>
      <c r="D19" s="79">
        <v>1</v>
      </c>
      <c r="E19" s="60">
        <v>1</v>
      </c>
      <c r="F19" s="60">
        <v>1</v>
      </c>
      <c r="G19" s="60">
        <v>2</v>
      </c>
      <c r="H19" s="60"/>
      <c r="I19" s="95"/>
      <c r="J19" s="60">
        <v>1</v>
      </c>
      <c r="K19" s="60"/>
      <c r="L19" s="81"/>
      <c r="M19" s="48">
        <v>1</v>
      </c>
    </row>
    <row r="20" spans="1:13" x14ac:dyDescent="0.2">
      <c r="A20" s="48"/>
      <c r="B20" s="49" t="s">
        <v>80</v>
      </c>
      <c r="C20" s="48"/>
      <c r="D20" s="79">
        <v>1</v>
      </c>
      <c r="E20" s="60">
        <v>1</v>
      </c>
      <c r="F20" s="60">
        <v>1</v>
      </c>
      <c r="G20" s="60">
        <v>1</v>
      </c>
      <c r="H20" s="60"/>
      <c r="I20" s="95"/>
      <c r="J20" s="60">
        <v>1</v>
      </c>
      <c r="K20" s="60"/>
      <c r="L20" s="81"/>
      <c r="M20" s="48">
        <v>1</v>
      </c>
    </row>
    <row r="21" spans="1:13" x14ac:dyDescent="0.2">
      <c r="A21" s="48"/>
      <c r="B21" s="49" t="s">
        <v>77</v>
      </c>
      <c r="C21" s="48"/>
      <c r="D21" s="96"/>
      <c r="E21" s="60"/>
      <c r="F21" s="60"/>
      <c r="G21" s="60"/>
      <c r="H21" s="60"/>
      <c r="I21" s="60"/>
      <c r="J21" s="60"/>
      <c r="K21" s="60">
        <v>1</v>
      </c>
      <c r="L21" s="60">
        <v>1</v>
      </c>
      <c r="M21" s="48">
        <v>1</v>
      </c>
    </row>
    <row r="22" spans="1:13" x14ac:dyDescent="0.2">
      <c r="A22" s="48" t="s">
        <v>81</v>
      </c>
      <c r="B22" s="49" t="s">
        <v>76</v>
      </c>
      <c r="C22" s="48"/>
      <c r="D22" s="79">
        <v>2</v>
      </c>
      <c r="E22" s="60">
        <v>2</v>
      </c>
      <c r="F22" s="60">
        <v>2</v>
      </c>
      <c r="G22" s="60">
        <v>2</v>
      </c>
      <c r="H22" s="80">
        <v>2</v>
      </c>
      <c r="I22" s="60">
        <v>2</v>
      </c>
      <c r="J22" s="60">
        <v>1</v>
      </c>
      <c r="K22" s="60"/>
      <c r="L22" s="81"/>
      <c r="M22" s="48">
        <v>1</v>
      </c>
    </row>
    <row r="23" spans="1:13" x14ac:dyDescent="0.2">
      <c r="A23" s="48"/>
      <c r="B23" s="49" t="s">
        <v>76</v>
      </c>
      <c r="C23" s="48"/>
      <c r="D23" s="79">
        <v>2</v>
      </c>
      <c r="E23" s="60">
        <v>2</v>
      </c>
      <c r="F23" s="60">
        <v>2</v>
      </c>
      <c r="G23" s="60">
        <v>2</v>
      </c>
      <c r="H23" s="80"/>
      <c r="I23" s="60">
        <v>2</v>
      </c>
      <c r="J23" s="60">
        <v>1</v>
      </c>
      <c r="K23" s="60"/>
      <c r="L23" s="81"/>
      <c r="M23" s="48">
        <v>1</v>
      </c>
    </row>
    <row r="24" spans="1:13" x14ac:dyDescent="0.2">
      <c r="A24" s="48"/>
      <c r="B24" s="49" t="s">
        <v>82</v>
      </c>
      <c r="C24" s="48"/>
      <c r="D24" s="48">
        <v>1</v>
      </c>
      <c r="E24" s="60">
        <v>1</v>
      </c>
      <c r="F24" s="60">
        <v>1</v>
      </c>
      <c r="G24" s="60">
        <v>1</v>
      </c>
      <c r="H24" s="80"/>
      <c r="I24" s="60">
        <v>1</v>
      </c>
      <c r="J24" s="60">
        <v>1</v>
      </c>
      <c r="K24" s="60"/>
      <c r="L24" s="81"/>
      <c r="M24" s="48">
        <v>1</v>
      </c>
    </row>
    <row r="25" spans="1:13" x14ac:dyDescent="0.2">
      <c r="A25" s="48"/>
      <c r="B25" s="49" t="s">
        <v>76</v>
      </c>
      <c r="C25" s="48"/>
      <c r="D25" s="79">
        <v>1</v>
      </c>
      <c r="E25" s="60">
        <v>1</v>
      </c>
      <c r="F25" s="60">
        <v>1</v>
      </c>
      <c r="G25" s="60">
        <v>2</v>
      </c>
      <c r="H25" s="80"/>
      <c r="I25" s="60"/>
      <c r="J25" s="60">
        <v>1</v>
      </c>
      <c r="K25" s="60"/>
      <c r="L25" s="81"/>
      <c r="M25" s="48">
        <v>1</v>
      </c>
    </row>
    <row r="26" spans="1:13" x14ac:dyDescent="0.2">
      <c r="A26" s="48"/>
      <c r="B26" s="49" t="s">
        <v>82</v>
      </c>
      <c r="C26" s="48"/>
      <c r="D26" s="48">
        <v>1</v>
      </c>
      <c r="E26" s="60">
        <v>1</v>
      </c>
      <c r="F26" s="60">
        <v>1</v>
      </c>
      <c r="G26" s="60">
        <v>1</v>
      </c>
      <c r="H26" s="80"/>
      <c r="I26" s="60">
        <v>1</v>
      </c>
      <c r="J26" s="60">
        <v>1</v>
      </c>
      <c r="K26" s="60"/>
      <c r="L26" s="81"/>
      <c r="M26" s="48">
        <v>1</v>
      </c>
    </row>
    <row r="27" spans="1:13" x14ac:dyDescent="0.2">
      <c r="A27" s="48"/>
      <c r="B27" s="49" t="s">
        <v>77</v>
      </c>
      <c r="C27" s="48"/>
      <c r="D27" s="96"/>
      <c r="E27" s="60"/>
      <c r="F27" s="60"/>
      <c r="G27" s="60"/>
      <c r="H27" s="60"/>
      <c r="I27" s="60"/>
      <c r="J27" s="60"/>
      <c r="K27" s="60">
        <v>1</v>
      </c>
      <c r="L27" s="60">
        <v>1</v>
      </c>
      <c r="M27" s="48">
        <v>1</v>
      </c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v>8</v>
      </c>
      <c r="E52" s="73">
        <v>8</v>
      </c>
      <c r="F52" s="73">
        <v>8</v>
      </c>
      <c r="G52" s="73">
        <v>15</v>
      </c>
      <c r="H52" s="73">
        <v>15</v>
      </c>
      <c r="I52" s="73">
        <v>1</v>
      </c>
      <c r="J52" s="73">
        <v>8</v>
      </c>
      <c r="K52" s="73">
        <v>1</v>
      </c>
      <c r="L52" s="73">
        <v>1</v>
      </c>
      <c r="M52" s="73">
        <v>8</v>
      </c>
    </row>
    <row r="55" spans="1:13" x14ac:dyDescent="0.2">
      <c r="A55" s="50"/>
      <c r="B55" s="51"/>
      <c r="C55" s="52"/>
    </row>
  </sheetData>
  <mergeCells count="17">
    <mergeCell ref="D1:H1"/>
    <mergeCell ref="D2:H2"/>
    <mergeCell ref="D3:H3"/>
    <mergeCell ref="K6:K12"/>
    <mergeCell ref="L6:L12"/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F9289"/>
  </sheetPr>
  <dimension ref="A1:S55"/>
  <sheetViews>
    <sheetView workbookViewId="0">
      <selection activeCell="S43" sqref="S43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35</v>
      </c>
      <c r="B1" s="35" t="s">
        <v>36</v>
      </c>
      <c r="C1" s="78" t="e"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s">
        <v>41</v>
      </c>
      <c r="F6" s="401" t="s">
        <v>48</v>
      </c>
      <c r="G6" s="401" t="s">
        <v>12</v>
      </c>
      <c r="H6" s="401" t="s">
        <v>66</v>
      </c>
      <c r="I6" s="417" t="s">
        <v>43</v>
      </c>
      <c r="J6" s="402" t="s">
        <v>13</v>
      </c>
      <c r="K6" s="402" t="s">
        <v>79</v>
      </c>
      <c r="L6" s="402" t="s">
        <v>78</v>
      </c>
      <c r="M6" s="401" t="s">
        <v>57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4"/>
      <c r="D13" s="63"/>
      <c r="E13" s="94"/>
      <c r="F13" s="94"/>
      <c r="G13" s="94"/>
      <c r="H13" s="94"/>
      <c r="I13" s="94"/>
      <c r="J13" s="9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60"/>
      <c r="I19" s="95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60"/>
      <c r="I20" s="95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48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96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5" spans="1:13" x14ac:dyDescent="0.2">
      <c r="A55" s="50"/>
      <c r="B55" s="51"/>
      <c r="C55" s="52"/>
    </row>
  </sheetData>
  <mergeCells count="17">
    <mergeCell ref="D1:H1"/>
    <mergeCell ref="D2:H2"/>
    <mergeCell ref="D3:H3"/>
    <mergeCell ref="K6:K12"/>
    <mergeCell ref="L6:L12"/>
    <mergeCell ref="M6:M12"/>
    <mergeCell ref="A13:B13"/>
    <mergeCell ref="F6:F12"/>
    <mergeCell ref="G6:G12"/>
    <mergeCell ref="H6:H12"/>
    <mergeCell ref="I6:I12"/>
    <mergeCell ref="J6:J12"/>
    <mergeCell ref="A6:A12"/>
    <mergeCell ref="B6:B12"/>
    <mergeCell ref="C6:C12"/>
    <mergeCell ref="D6:D12"/>
    <mergeCell ref="E6:E1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F9289"/>
  </sheetPr>
  <dimension ref="A1:S55"/>
  <sheetViews>
    <sheetView workbookViewId="0">
      <selection activeCell="R17" sqref="R17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x14ac:dyDescent="0.2">
      <c r="A1" s="34">
        <v>36</v>
      </c>
      <c r="B1" s="35" t="s">
        <v>36</v>
      </c>
      <c r="C1" s="78" t="e"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s">
        <v>41</v>
      </c>
      <c r="F6" s="401" t="s">
        <v>48</v>
      </c>
      <c r="G6" s="401" t="s">
        <v>12</v>
      </c>
      <c r="H6" s="401" t="s">
        <v>66</v>
      </c>
      <c r="I6" s="417" t="s">
        <v>43</v>
      </c>
      <c r="J6" s="402" t="s">
        <v>13</v>
      </c>
      <c r="K6" s="402" t="s">
        <v>79</v>
      </c>
      <c r="L6" s="402" t="s">
        <v>78</v>
      </c>
      <c r="M6" s="401" t="s">
        <v>57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8"/>
      <c r="D13" s="63"/>
      <c r="E13" s="98"/>
      <c r="F13" s="98"/>
      <c r="G13" s="98"/>
      <c r="H13" s="98"/>
      <c r="I13" s="98"/>
      <c r="J13" s="98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60"/>
      <c r="I19" s="95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60"/>
      <c r="I20" s="95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48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96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v>8</v>
      </c>
      <c r="E52" s="73">
        <v>8</v>
      </c>
      <c r="F52" s="73">
        <v>8</v>
      </c>
      <c r="G52" s="73">
        <v>15</v>
      </c>
      <c r="H52" s="73">
        <v>15</v>
      </c>
      <c r="I52" s="73">
        <v>1</v>
      </c>
      <c r="J52" s="73">
        <v>8</v>
      </c>
      <c r="K52" s="73">
        <v>1</v>
      </c>
      <c r="L52" s="73">
        <v>1</v>
      </c>
      <c r="M52" s="73">
        <v>8</v>
      </c>
    </row>
    <row r="55" spans="1:13" x14ac:dyDescent="0.2">
      <c r="A55" s="50"/>
      <c r="B55" s="51"/>
      <c r="C55" s="52"/>
    </row>
  </sheetData>
  <mergeCells count="17">
    <mergeCell ref="D1:H1"/>
    <mergeCell ref="D2:H2"/>
    <mergeCell ref="A6:A12"/>
    <mergeCell ref="B6:B12"/>
    <mergeCell ref="C6:C12"/>
    <mergeCell ref="D6:D12"/>
    <mergeCell ref="E6:E12"/>
    <mergeCell ref="L6:L12"/>
    <mergeCell ref="M6:M12"/>
    <mergeCell ref="A13:B13"/>
    <mergeCell ref="D3:H3"/>
    <mergeCell ref="F6:F12"/>
    <mergeCell ref="G6:G12"/>
    <mergeCell ref="H6:H12"/>
    <mergeCell ref="I6:I12"/>
    <mergeCell ref="J6:J12"/>
    <mergeCell ref="K6:K1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F9289"/>
  </sheetPr>
  <dimension ref="A1:S55"/>
  <sheetViews>
    <sheetView workbookViewId="0">
      <selection activeCell="R17" sqref="R17"/>
    </sheetView>
  </sheetViews>
  <sheetFormatPr defaultColWidth="8.85546875" defaultRowHeight="11.25" x14ac:dyDescent="0.2"/>
  <cols>
    <col min="1" max="1" width="3.7109375" style="53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37</v>
      </c>
      <c r="B1" s="35" t="s">
        <v>36</v>
      </c>
      <c r="C1" s="78" t="e"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3" t="e">
        <f>VLOOKUP(A1,#REF!,3)</f>
        <v>#REF!</v>
      </c>
      <c r="E2" s="413"/>
      <c r="F2" s="413"/>
      <c r="G2" s="413"/>
      <c r="H2" s="413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s">
        <v>41</v>
      </c>
      <c r="F6" s="401" t="s">
        <v>48</v>
      </c>
      <c r="G6" s="401" t="s">
        <v>12</v>
      </c>
      <c r="H6" s="401" t="s">
        <v>66</v>
      </c>
      <c r="I6" s="417" t="s">
        <v>43</v>
      </c>
      <c r="J6" s="402" t="s">
        <v>13</v>
      </c>
      <c r="K6" s="402" t="s">
        <v>79</v>
      </c>
      <c r="L6" s="402" t="s">
        <v>78</v>
      </c>
      <c r="M6" s="401" t="s">
        <v>57</v>
      </c>
    </row>
    <row r="7" spans="1:19" ht="10.35" customHeight="1" x14ac:dyDescent="0.2">
      <c r="A7" s="401"/>
      <c r="B7" s="401"/>
      <c r="C7" s="401"/>
      <c r="D7" s="416"/>
      <c r="E7" s="401"/>
      <c r="F7" s="401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1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1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1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1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1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98"/>
      <c r="D13" s="63"/>
      <c r="E13" s="98"/>
      <c r="F13" s="98"/>
      <c r="G13" s="98"/>
      <c r="H13" s="98"/>
      <c r="I13" s="98"/>
      <c r="J13" s="98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49"/>
      <c r="C15" s="48"/>
      <c r="D15" s="79"/>
      <c r="E15" s="60"/>
      <c r="F15" s="60"/>
      <c r="G15" s="60"/>
      <c r="H15" s="80"/>
      <c r="I15" s="60"/>
      <c r="J15" s="60"/>
      <c r="K15" s="60"/>
      <c r="L15" s="81"/>
      <c r="M15" s="48"/>
    </row>
    <row r="16" spans="1:19" x14ac:dyDescent="0.2">
      <c r="A16" s="48"/>
      <c r="B16" s="49"/>
      <c r="C16" s="48"/>
      <c r="D16" s="79"/>
      <c r="E16" s="60"/>
      <c r="F16" s="60"/>
      <c r="G16" s="60"/>
      <c r="H16" s="80"/>
      <c r="I16" s="60"/>
      <c r="J16" s="60"/>
      <c r="K16" s="60"/>
      <c r="L16" s="81"/>
      <c r="M16" s="48"/>
    </row>
    <row r="17" spans="1:13" x14ac:dyDescent="0.2">
      <c r="A17" s="48"/>
      <c r="B17" s="49"/>
      <c r="C17" s="48"/>
      <c r="D17" s="79"/>
      <c r="E17" s="60"/>
      <c r="F17" s="60"/>
      <c r="G17" s="60"/>
      <c r="H17" s="80"/>
      <c r="I17" s="60"/>
      <c r="J17" s="60"/>
      <c r="K17" s="60"/>
      <c r="L17" s="81"/>
      <c r="M17" s="48"/>
    </row>
    <row r="18" spans="1:13" x14ac:dyDescent="0.2">
      <c r="A18" s="48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3" x14ac:dyDescent="0.2">
      <c r="A19" s="48"/>
      <c r="B19" s="49"/>
      <c r="C19" s="48"/>
      <c r="D19" s="79"/>
      <c r="E19" s="60"/>
      <c r="F19" s="60"/>
      <c r="G19" s="60"/>
      <c r="H19" s="60"/>
      <c r="I19" s="95"/>
      <c r="J19" s="60"/>
      <c r="K19" s="60"/>
      <c r="L19" s="81"/>
      <c r="M19" s="48"/>
    </row>
    <row r="20" spans="1:13" x14ac:dyDescent="0.2">
      <c r="A20" s="48"/>
      <c r="B20" s="49"/>
      <c r="C20" s="48"/>
      <c r="D20" s="79"/>
      <c r="E20" s="60"/>
      <c r="F20" s="60"/>
      <c r="G20" s="60"/>
      <c r="H20" s="60"/>
      <c r="I20" s="95"/>
      <c r="J20" s="60"/>
      <c r="K20" s="60"/>
      <c r="L20" s="81"/>
      <c r="M20" s="48"/>
    </row>
    <row r="21" spans="1:13" x14ac:dyDescent="0.2">
      <c r="A21" s="48"/>
      <c r="B21" s="49"/>
      <c r="C21" s="48"/>
      <c r="D21" s="79"/>
      <c r="E21" s="60"/>
      <c r="F21" s="60"/>
      <c r="G21" s="60"/>
      <c r="H21" s="80"/>
      <c r="I21" s="60"/>
      <c r="J21" s="60"/>
      <c r="K21" s="60"/>
      <c r="L21" s="60"/>
      <c r="M21" s="48"/>
    </row>
    <row r="22" spans="1:13" x14ac:dyDescent="0.2">
      <c r="A22" s="48"/>
      <c r="B22" s="49"/>
      <c r="C22" s="48"/>
      <c r="D22" s="79"/>
      <c r="E22" s="60"/>
      <c r="F22" s="60"/>
      <c r="G22" s="60"/>
      <c r="H22" s="80"/>
      <c r="I22" s="60"/>
      <c r="J22" s="60"/>
      <c r="K22" s="60"/>
      <c r="L22" s="81"/>
      <c r="M22" s="48"/>
    </row>
    <row r="23" spans="1:13" x14ac:dyDescent="0.2">
      <c r="A23" s="48"/>
      <c r="B23" s="49"/>
      <c r="C23" s="48"/>
      <c r="D23" s="79"/>
      <c r="E23" s="60"/>
      <c r="F23" s="60"/>
      <c r="G23" s="60"/>
      <c r="H23" s="80"/>
      <c r="I23" s="60"/>
      <c r="J23" s="60"/>
      <c r="K23" s="60"/>
      <c r="L23" s="81"/>
      <c r="M23" s="48"/>
    </row>
    <row r="24" spans="1:13" x14ac:dyDescent="0.2">
      <c r="A24" s="48"/>
      <c r="B24" s="49"/>
      <c r="C24" s="48"/>
      <c r="D24" s="79"/>
      <c r="E24" s="60"/>
      <c r="F24" s="60"/>
      <c r="G24" s="60"/>
      <c r="H24" s="80"/>
      <c r="I24" s="60"/>
      <c r="J24" s="60"/>
      <c r="K24" s="60"/>
      <c r="L24" s="81"/>
      <c r="M24" s="48"/>
    </row>
    <row r="25" spans="1:13" x14ac:dyDescent="0.2">
      <c r="A25" s="48"/>
      <c r="B25" s="49"/>
      <c r="C25" s="48"/>
      <c r="D25" s="79"/>
      <c r="E25" s="60"/>
      <c r="F25" s="60"/>
      <c r="G25" s="60"/>
      <c r="H25" s="80"/>
      <c r="I25" s="60"/>
      <c r="J25" s="60"/>
      <c r="K25" s="60"/>
      <c r="L25" s="81"/>
      <c r="M25" s="48"/>
    </row>
    <row r="26" spans="1:13" x14ac:dyDescent="0.2">
      <c r="A26" s="48"/>
      <c r="B26" s="49"/>
      <c r="C26" s="48"/>
      <c r="D26" s="48"/>
      <c r="E26" s="60"/>
      <c r="F26" s="60"/>
      <c r="G26" s="60"/>
      <c r="H26" s="80"/>
      <c r="I26" s="60"/>
      <c r="J26" s="60"/>
      <c r="K26" s="60"/>
      <c r="L26" s="81"/>
      <c r="M26" s="48"/>
    </row>
    <row r="27" spans="1:13" x14ac:dyDescent="0.2">
      <c r="A27" s="48"/>
      <c r="B27" s="49"/>
      <c r="C27" s="48"/>
      <c r="D27" s="96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8"/>
      <c r="B28" s="49"/>
      <c r="C28" s="48"/>
      <c r="D28" s="79"/>
      <c r="E28" s="60"/>
      <c r="F28" s="60"/>
      <c r="G28" s="60"/>
      <c r="H28" s="80"/>
      <c r="I28" s="60"/>
      <c r="J28" s="60"/>
      <c r="K28" s="60"/>
      <c r="L28" s="81"/>
      <c r="M28" s="48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>SUM(D15:D51)</f>
        <v>0</v>
      </c>
      <c r="E52" s="73">
        <f t="shared" ref="E52:M52" si="0">SUM(E15:E51)</f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D1:H1"/>
    <mergeCell ref="D2:H2"/>
    <mergeCell ref="A6:A12"/>
    <mergeCell ref="B6:B12"/>
    <mergeCell ref="C6:C12"/>
    <mergeCell ref="D6:D12"/>
    <mergeCell ref="E6:E12"/>
    <mergeCell ref="L6:L12"/>
    <mergeCell ref="M6:M12"/>
    <mergeCell ref="A13:B13"/>
    <mergeCell ref="D3:H3"/>
    <mergeCell ref="F6:F12"/>
    <mergeCell ref="G6:G12"/>
    <mergeCell ref="H6:H12"/>
    <mergeCell ref="I6:I12"/>
    <mergeCell ref="J6:J12"/>
    <mergeCell ref="K6:K1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Blad65"/>
  <dimension ref="A3:J10"/>
  <sheetViews>
    <sheetView zoomScaleNormal="100" workbookViewId="0">
      <selection activeCell="F28" sqref="F28"/>
    </sheetView>
  </sheetViews>
  <sheetFormatPr defaultRowHeight="15" x14ac:dyDescent="0.25"/>
  <cols>
    <col min="2" max="2" width="11.7109375" style="1" customWidth="1"/>
    <col min="3" max="3" width="14.140625" style="32" customWidth="1"/>
    <col min="4" max="4" width="14.85546875" style="32" customWidth="1"/>
    <col min="5" max="5" width="27.42578125" customWidth="1"/>
    <col min="6" max="6" width="39.140625" customWidth="1"/>
    <col min="7" max="7" width="17.140625" style="9" customWidth="1"/>
    <col min="8" max="8" width="18" style="9" customWidth="1"/>
    <col min="9" max="9" width="11.42578125" customWidth="1"/>
  </cols>
  <sheetData>
    <row r="3" spans="1:10" ht="24.75" customHeight="1" x14ac:dyDescent="0.35">
      <c r="B3" s="33" t="e">
        <f>CONCATENATE("Wijzigingenblad, ",opdrachtnemer,", onderdeel van ",bestekcontract," ",besteknr,)</f>
        <v>#REF!</v>
      </c>
      <c r="C3" s="30"/>
      <c r="D3" s="30"/>
      <c r="E3" s="2"/>
      <c r="F3" s="7"/>
      <c r="G3" s="19"/>
      <c r="H3" s="19"/>
      <c r="I3" s="3"/>
      <c r="J3" s="3"/>
    </row>
    <row r="5" spans="1:10" s="26" customFormat="1" ht="28.5" customHeight="1" x14ac:dyDescent="0.25">
      <c r="A5" s="27" t="s">
        <v>27</v>
      </c>
      <c r="B5" s="29" t="s">
        <v>35</v>
      </c>
      <c r="C5" s="31" t="s">
        <v>28</v>
      </c>
      <c r="D5" s="31" t="s">
        <v>29</v>
      </c>
      <c r="E5" s="27" t="s">
        <v>30</v>
      </c>
      <c r="F5" s="27" t="s">
        <v>31</v>
      </c>
      <c r="G5" s="28" t="s">
        <v>32</v>
      </c>
      <c r="H5" s="28" t="s">
        <v>33</v>
      </c>
      <c r="I5" s="27" t="s">
        <v>34</v>
      </c>
    </row>
    <row r="6" spans="1:10" x14ac:dyDescent="0.25">
      <c r="A6">
        <v>1</v>
      </c>
    </row>
    <row r="7" spans="1:10" x14ac:dyDescent="0.25">
      <c r="A7">
        <v>2</v>
      </c>
    </row>
    <row r="8" spans="1:10" x14ac:dyDescent="0.25">
      <c r="A8">
        <v>3</v>
      </c>
    </row>
    <row r="9" spans="1:10" x14ac:dyDescent="0.25">
      <c r="A9">
        <v>4</v>
      </c>
    </row>
    <row r="10" spans="1:10" x14ac:dyDescent="0.25">
      <c r="A10">
        <v>5</v>
      </c>
    </row>
  </sheetData>
  <pageMargins left="0.7" right="0.7" top="0.75" bottom="0.75" header="0.3" footer="0.3"/>
  <pageSetup paperSize="9" scale="80" orientation="landscape" r:id="rId1"/>
  <headerFooter>
    <oddHeader>&amp;L&amp;G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66">
    <tabColor rgb="FFEBEBEB"/>
  </sheetPr>
  <dimension ref="A1:J124"/>
  <sheetViews>
    <sheetView showZeros="0" topLeftCell="A3" zoomScaleNormal="100" workbookViewId="0">
      <selection activeCell="CI22" sqref="CI22"/>
    </sheetView>
  </sheetViews>
  <sheetFormatPr defaultColWidth="0" defaultRowHeight="0" customHeight="1" zeroHeight="1" x14ac:dyDescent="0.25"/>
  <cols>
    <col min="1" max="1" width="24.7109375" style="10" customWidth="1"/>
    <col min="2" max="2" width="9.28515625" style="10" customWidth="1"/>
    <col min="3" max="3" width="41.140625" style="10" customWidth="1"/>
    <col min="4" max="4" width="25.85546875" style="10" customWidth="1"/>
    <col min="5" max="5" width="23.85546875" style="10" hidden="1" customWidth="1"/>
    <col min="6" max="6" width="17.85546875" style="13" hidden="1" customWidth="1"/>
    <col min="7" max="7" width="19.42578125" style="13" hidden="1" customWidth="1"/>
    <col min="8" max="8" width="15.7109375" style="10" hidden="1" customWidth="1"/>
    <col min="9" max="9" width="16.42578125" style="10" hidden="1" customWidth="1"/>
    <col min="10" max="10" width="4.28515625" hidden="1" customWidth="1"/>
    <col min="11" max="16384" width="9.140625" hidden="1"/>
  </cols>
  <sheetData>
    <row r="1" spans="1:9" ht="15" x14ac:dyDescent="0.25">
      <c r="A1"/>
      <c r="B1"/>
      <c r="C1"/>
      <c r="D1"/>
      <c r="E1"/>
      <c r="F1" s="9"/>
      <c r="G1" s="9"/>
      <c r="H1"/>
      <c r="I1"/>
    </row>
    <row r="2" spans="1:9" ht="15" x14ac:dyDescent="0.25">
      <c r="A2"/>
      <c r="B2"/>
      <c r="C2"/>
      <c r="D2"/>
      <c r="E2"/>
      <c r="F2" s="9"/>
      <c r="G2" s="9"/>
      <c r="H2"/>
      <c r="I2"/>
    </row>
    <row r="3" spans="1:9" ht="15" x14ac:dyDescent="0.25">
      <c r="A3"/>
      <c r="B3"/>
      <c r="C3"/>
      <c r="D3"/>
      <c r="E3"/>
      <c r="F3" s="9"/>
      <c r="G3" s="9"/>
      <c r="H3"/>
      <c r="I3"/>
    </row>
    <row r="4" spans="1:9" ht="15" x14ac:dyDescent="0.25">
      <c r="A4"/>
      <c r="B4"/>
      <c r="C4"/>
      <c r="D4"/>
      <c r="E4"/>
      <c r="F4" s="9"/>
      <c r="G4" s="9"/>
      <c r="H4"/>
      <c r="I4"/>
    </row>
    <row r="5" spans="1:9" s="3" customFormat="1" ht="23.25" x14ac:dyDescent="0.35">
      <c r="A5" s="8" t="e">
        <f>CONCATENATE("Supplement op uitvoeringsbepaling ",D10,", onderdeel van ",bestekcontract," ",besteknr)</f>
        <v>#REF!</v>
      </c>
      <c r="B5" s="2"/>
      <c r="C5" s="2"/>
      <c r="D5" s="7"/>
      <c r="F5" s="19"/>
      <c r="G5" s="19"/>
    </row>
    <row r="6" spans="1:9" ht="15" x14ac:dyDescent="0.25">
      <c r="A6" s="3"/>
      <c r="B6" s="3"/>
      <c r="C6" s="3"/>
      <c r="D6" s="3"/>
      <c r="E6" s="3"/>
      <c r="F6" s="19"/>
      <c r="G6" s="19"/>
      <c r="H6" s="3"/>
      <c r="I6"/>
    </row>
    <row r="7" spans="1:9" ht="15" x14ac:dyDescent="0.25">
      <c r="F7" s="20"/>
    </row>
    <row r="8" spans="1:9" ht="15" x14ac:dyDescent="0.25">
      <c r="F8" s="20"/>
    </row>
    <row r="9" spans="1:9" ht="15" x14ac:dyDescent="0.25">
      <c r="A9" s="12"/>
      <c r="B9" s="12"/>
      <c r="C9" s="12"/>
      <c r="D9" s="12"/>
      <c r="E9" s="12"/>
      <c r="F9" s="21"/>
      <c r="G9" s="21"/>
      <c r="H9" s="12"/>
    </row>
    <row r="10" spans="1:9" ht="15" x14ac:dyDescent="0.25">
      <c r="A10" s="10" t="s">
        <v>14</v>
      </c>
      <c r="B10" s="10" t="str">
        <f>opdrachtgever</f>
        <v>EYE Filmmuseum</v>
      </c>
      <c r="F10" s="20"/>
      <c r="G10" s="20"/>
    </row>
    <row r="11" spans="1:9" ht="15" x14ac:dyDescent="0.25">
      <c r="G11" s="20"/>
    </row>
    <row r="12" spans="1:9" ht="15" x14ac:dyDescent="0.25">
      <c r="A12" s="10" t="s">
        <v>15</v>
      </c>
      <c r="G12" s="20"/>
    </row>
    <row r="13" spans="1:9" ht="15" x14ac:dyDescent="0.25">
      <c r="G13" s="20"/>
    </row>
    <row r="14" spans="1:9" ht="15" x14ac:dyDescent="0.25">
      <c r="A14" s="10" t="s">
        <v>16</v>
      </c>
      <c r="B14" s="10">
        <f>opdrachtnemer</f>
        <v>0</v>
      </c>
      <c r="G14" s="20"/>
    </row>
    <row r="15" spans="1:9" ht="15" x14ac:dyDescent="0.25">
      <c r="E15" s="12"/>
      <c r="F15" s="21"/>
      <c r="G15" s="20"/>
      <c r="H15" s="12"/>
    </row>
    <row r="16" spans="1:9" ht="15" x14ac:dyDescent="0.25">
      <c r="E16" s="13"/>
      <c r="G16" s="20"/>
      <c r="H16" s="13"/>
    </row>
    <row r="17" spans="1:9" ht="15" x14ac:dyDescent="0.25">
      <c r="A17" s="10" t="s">
        <v>17</v>
      </c>
      <c r="E17" s="13"/>
      <c r="G17" s="20"/>
      <c r="H17" s="13"/>
    </row>
    <row r="18" spans="1:9" ht="15" x14ac:dyDescent="0.25">
      <c r="E18" s="13"/>
      <c r="G18" s="20"/>
      <c r="H18" s="13"/>
    </row>
    <row r="19" spans="1:9" ht="15" x14ac:dyDescent="0.25">
      <c r="E19" s="13"/>
      <c r="G19" s="20"/>
      <c r="H19" s="13"/>
    </row>
    <row r="20" spans="1:9" ht="15" x14ac:dyDescent="0.25">
      <c r="A20" s="10" t="s">
        <v>18</v>
      </c>
      <c r="B20" s="25">
        <v>1</v>
      </c>
      <c r="G20" s="20"/>
    </row>
    <row r="21" spans="1:9" ht="15" x14ac:dyDescent="0.25">
      <c r="A21" s="10" t="s">
        <v>20</v>
      </c>
      <c r="B21" s="22">
        <f>VLOOKUP(B20,Wijzigingenblad!A6:B40,2)</f>
        <v>0</v>
      </c>
      <c r="E21" s="12"/>
      <c r="F21" s="21"/>
      <c r="G21" s="20"/>
    </row>
    <row r="22" spans="1:9" ht="15" x14ac:dyDescent="0.25">
      <c r="E22" s="14"/>
      <c r="F22" s="21"/>
      <c r="G22" s="20"/>
    </row>
    <row r="23" spans="1:9" ht="15.75" customHeight="1" x14ac:dyDescent="0.25">
      <c r="A23" s="10" t="s">
        <v>19</v>
      </c>
      <c r="C23" s="10" t="e">
        <f>CONCATENATE(VLOOKUP(B21,#REF!,3,)," te ",VLOOKUP(B21,#REF!,5))</f>
        <v>#REF!</v>
      </c>
      <c r="G23" s="20"/>
    </row>
    <row r="24" spans="1:9" ht="15.75" customHeight="1" x14ac:dyDescent="0.25">
      <c r="G24" s="20"/>
    </row>
    <row r="25" spans="1:9" ht="15" x14ac:dyDescent="0.25">
      <c r="C25" s="15"/>
      <c r="E25" s="11"/>
      <c r="F25" s="21"/>
      <c r="G25" s="20"/>
      <c r="H25" s="16"/>
      <c r="I25" s="17"/>
    </row>
    <row r="26" spans="1:9" ht="15" x14ac:dyDescent="0.25">
      <c r="A26" s="10" t="s">
        <v>21</v>
      </c>
      <c r="C26" s="23">
        <f>VLOOKUP(B20,Wijzigingenblad!A6:E40,3)</f>
        <v>0</v>
      </c>
      <c r="G26" s="20"/>
      <c r="I26" s="17"/>
    </row>
    <row r="27" spans="1:9" ht="15" x14ac:dyDescent="0.25">
      <c r="A27" s="10" t="s">
        <v>22</v>
      </c>
      <c r="C27" s="23">
        <f>VLOOKUP(B20,Wijzigingenblad!A6:E40,3)</f>
        <v>0</v>
      </c>
      <c r="D27" s="12"/>
      <c r="E27" s="12"/>
      <c r="F27" s="21"/>
      <c r="G27" s="20"/>
      <c r="H27" s="12"/>
      <c r="I27" s="17"/>
    </row>
    <row r="28" spans="1:9" ht="15" x14ac:dyDescent="0.25">
      <c r="C28" s="12"/>
      <c r="D28" s="12"/>
      <c r="E28" s="18"/>
      <c r="G28" s="20"/>
      <c r="I28" s="17"/>
    </row>
    <row r="29" spans="1:9" ht="15" x14ac:dyDescent="0.25">
      <c r="C29" s="12"/>
      <c r="D29" s="12"/>
      <c r="E29" s="18"/>
      <c r="G29" s="20"/>
      <c r="I29" s="17"/>
    </row>
    <row r="30" spans="1:9" ht="15" x14ac:dyDescent="0.25">
      <c r="A30" s="10" t="s">
        <v>23</v>
      </c>
      <c r="C30" s="12"/>
      <c r="D30" s="12"/>
      <c r="E30" s="18"/>
      <c r="G30" s="20"/>
      <c r="I30" s="17"/>
    </row>
    <row r="31" spans="1:9" ht="15" x14ac:dyDescent="0.25">
      <c r="C31" s="12"/>
      <c r="D31" s="12"/>
      <c r="E31" s="18"/>
      <c r="G31" s="20"/>
      <c r="I31" s="17"/>
    </row>
    <row r="32" spans="1:9" ht="15" x14ac:dyDescent="0.25">
      <c r="A32" s="427">
        <f>VLOOKUP(B20,Wijzigingenblad!A6:F40,6)</f>
        <v>0</v>
      </c>
      <c r="B32" s="428"/>
      <c r="C32" s="428"/>
      <c r="D32" s="429"/>
      <c r="E32" s="24"/>
      <c r="F32" s="24"/>
      <c r="G32" s="20"/>
      <c r="I32" s="17"/>
    </row>
    <row r="33" spans="1:9" ht="15" x14ac:dyDescent="0.25">
      <c r="A33" s="430"/>
      <c r="B33" s="431"/>
      <c r="C33" s="431"/>
      <c r="D33" s="432"/>
      <c r="E33" s="24"/>
      <c r="F33" s="24"/>
      <c r="G33" s="20"/>
      <c r="I33" s="17"/>
    </row>
    <row r="34" spans="1:9" ht="15" x14ac:dyDescent="0.25">
      <c r="A34" s="430"/>
      <c r="B34" s="431"/>
      <c r="C34" s="431"/>
      <c r="D34" s="432"/>
      <c r="E34" s="24"/>
      <c r="F34" s="24"/>
      <c r="G34" s="20"/>
      <c r="I34" s="17"/>
    </row>
    <row r="35" spans="1:9" ht="15" x14ac:dyDescent="0.25">
      <c r="A35" s="430"/>
      <c r="B35" s="431"/>
      <c r="C35" s="431"/>
      <c r="D35" s="432"/>
      <c r="E35" s="24"/>
      <c r="F35" s="24"/>
      <c r="G35" s="20"/>
      <c r="I35" s="17"/>
    </row>
    <row r="36" spans="1:9" ht="15" x14ac:dyDescent="0.25">
      <c r="A36" s="430"/>
      <c r="B36" s="431"/>
      <c r="C36" s="431"/>
      <c r="D36" s="432"/>
      <c r="E36" s="24"/>
      <c r="F36" s="24"/>
      <c r="G36" s="20"/>
      <c r="I36" s="17"/>
    </row>
    <row r="37" spans="1:9" ht="15" x14ac:dyDescent="0.25">
      <c r="A37" s="430"/>
      <c r="B37" s="431"/>
      <c r="C37" s="431"/>
      <c r="D37" s="432"/>
      <c r="E37" s="24"/>
      <c r="F37" s="24"/>
      <c r="G37" s="20"/>
      <c r="I37" s="17"/>
    </row>
    <row r="38" spans="1:9" ht="15" x14ac:dyDescent="0.25">
      <c r="A38" s="430"/>
      <c r="B38" s="431"/>
      <c r="C38" s="431"/>
      <c r="D38" s="432"/>
      <c r="E38" s="24"/>
      <c r="F38" s="24"/>
      <c r="G38" s="20"/>
      <c r="I38" s="17"/>
    </row>
    <row r="39" spans="1:9" ht="15" x14ac:dyDescent="0.25">
      <c r="A39" s="433"/>
      <c r="B39" s="434"/>
      <c r="C39" s="434"/>
      <c r="D39" s="435"/>
      <c r="G39" s="20"/>
    </row>
    <row r="40" spans="1:9" ht="15" x14ac:dyDescent="0.25">
      <c r="D40" s="12"/>
      <c r="E40" s="12"/>
      <c r="F40" s="21"/>
      <c r="G40" s="20"/>
      <c r="H40" s="12"/>
    </row>
    <row r="41" spans="1:9" ht="15" x14ac:dyDescent="0.25">
      <c r="A41" s="10" t="s">
        <v>24</v>
      </c>
      <c r="E41" s="18"/>
      <c r="G41" s="20"/>
    </row>
    <row r="42" spans="1:9" ht="15" x14ac:dyDescent="0.25">
      <c r="E42" s="18"/>
      <c r="G42" s="20"/>
    </row>
    <row r="43" spans="1:9" ht="15" x14ac:dyDescent="0.25">
      <c r="E43" s="18"/>
      <c r="G43" s="20"/>
    </row>
    <row r="44" spans="1:9" ht="15" x14ac:dyDescent="0.25">
      <c r="A44" s="10" t="s">
        <v>25</v>
      </c>
      <c r="C44" s="23">
        <f ca="1">TODAY()</f>
        <v>44280</v>
      </c>
      <c r="E44" s="18"/>
      <c r="G44" s="20"/>
    </row>
    <row r="45" spans="1:9" ht="15" x14ac:dyDescent="0.25">
      <c r="C45" s="10" t="s">
        <v>26</v>
      </c>
      <c r="E45" s="18"/>
      <c r="G45" s="20"/>
    </row>
    <row r="46" spans="1:9" ht="15" hidden="1" x14ac:dyDescent="0.25">
      <c r="E46" s="18"/>
      <c r="G46" s="20"/>
    </row>
    <row r="47" spans="1:9" ht="15" hidden="1" x14ac:dyDescent="0.25">
      <c r="E47" s="18"/>
      <c r="G47" s="20"/>
    </row>
    <row r="48" spans="1:9" ht="15" hidden="1" x14ac:dyDescent="0.25">
      <c r="E48" s="18"/>
      <c r="G48" s="20"/>
    </row>
    <row r="49" spans="4:8" ht="15" hidden="1" x14ac:dyDescent="0.25">
      <c r="G49" s="20"/>
    </row>
    <row r="50" spans="4:8" ht="15" hidden="1" x14ac:dyDescent="0.25">
      <c r="G50" s="20"/>
    </row>
    <row r="51" spans="4:8" ht="15" hidden="1" x14ac:dyDescent="0.25">
      <c r="D51" s="12"/>
      <c r="E51" s="12"/>
      <c r="F51" s="21"/>
      <c r="G51" s="20"/>
      <c r="H51" s="12"/>
    </row>
    <row r="52" spans="4:8" ht="15" hidden="1" x14ac:dyDescent="0.25">
      <c r="E52" s="18"/>
      <c r="G52" s="20"/>
    </row>
    <row r="53" spans="4:8" ht="15" hidden="1" x14ac:dyDescent="0.25">
      <c r="E53" s="18"/>
      <c r="G53" s="20"/>
    </row>
    <row r="54" spans="4:8" ht="15" hidden="1" x14ac:dyDescent="0.25">
      <c r="E54" s="18"/>
      <c r="G54" s="20"/>
    </row>
    <row r="55" spans="4:8" ht="15" hidden="1" x14ac:dyDescent="0.25">
      <c r="E55" s="18"/>
      <c r="G55" s="20"/>
    </row>
    <row r="56" spans="4:8" ht="15" hidden="1" x14ac:dyDescent="0.25">
      <c r="E56" s="18"/>
      <c r="G56" s="20"/>
    </row>
    <row r="57" spans="4:8" ht="15" hidden="1" x14ac:dyDescent="0.25">
      <c r="E57" s="18"/>
      <c r="G57" s="20"/>
    </row>
    <row r="58" spans="4:8" ht="15" hidden="1" x14ac:dyDescent="0.25">
      <c r="E58" s="18"/>
      <c r="G58" s="20"/>
    </row>
    <row r="59" spans="4:8" ht="15" hidden="1" x14ac:dyDescent="0.25">
      <c r="E59" s="18"/>
      <c r="G59" s="20"/>
    </row>
    <row r="60" spans="4:8" ht="15" hidden="1" x14ac:dyDescent="0.25">
      <c r="E60" s="18"/>
      <c r="G60" s="20"/>
    </row>
    <row r="61" spans="4:8" ht="15" hidden="1" x14ac:dyDescent="0.25">
      <c r="E61" s="18"/>
      <c r="G61" s="20"/>
    </row>
    <row r="62" spans="4:8" ht="15" hidden="1" x14ac:dyDescent="0.25">
      <c r="G62" s="20"/>
    </row>
    <row r="63" spans="4:8" ht="15" hidden="1" x14ac:dyDescent="0.25">
      <c r="D63" s="12"/>
      <c r="E63" s="12"/>
      <c r="F63" s="21"/>
      <c r="G63" s="20"/>
      <c r="H63" s="12"/>
    </row>
    <row r="64" spans="4:8" ht="15" hidden="1" x14ac:dyDescent="0.25">
      <c r="D64" s="12"/>
      <c r="E64" s="12"/>
      <c r="F64" s="21"/>
      <c r="G64" s="20"/>
      <c r="H64" s="12"/>
    </row>
    <row r="65" spans="4:8" ht="15" hidden="1" x14ac:dyDescent="0.25">
      <c r="D65" s="18"/>
      <c r="E65" s="18"/>
      <c r="F65" s="21"/>
      <c r="G65" s="20"/>
      <c r="H65" s="18"/>
    </row>
    <row r="66" spans="4:8" ht="15" hidden="1" x14ac:dyDescent="0.25">
      <c r="D66" s="18"/>
      <c r="E66" s="18"/>
      <c r="F66" s="21"/>
      <c r="G66" s="20"/>
      <c r="H66" s="18"/>
    </row>
    <row r="67" spans="4:8" ht="15" hidden="1" x14ac:dyDescent="0.25">
      <c r="D67" s="18"/>
      <c r="E67" s="18"/>
      <c r="F67" s="21"/>
      <c r="G67" s="20"/>
      <c r="H67" s="18"/>
    </row>
    <row r="68" spans="4:8" ht="15" hidden="1" x14ac:dyDescent="0.25">
      <c r="D68" s="18"/>
      <c r="E68" s="18"/>
      <c r="F68" s="21"/>
      <c r="G68" s="20"/>
      <c r="H68" s="18"/>
    </row>
    <row r="69" spans="4:8" ht="15" hidden="1" x14ac:dyDescent="0.25">
      <c r="D69" s="18"/>
      <c r="E69" s="18"/>
      <c r="F69" s="21"/>
      <c r="G69" s="20"/>
      <c r="H69" s="18"/>
    </row>
    <row r="70" spans="4:8" ht="15" hidden="1" x14ac:dyDescent="0.25">
      <c r="D70" s="18"/>
      <c r="E70" s="18"/>
      <c r="F70" s="21"/>
      <c r="G70" s="20"/>
      <c r="H70" s="18"/>
    </row>
    <row r="71" spans="4:8" ht="15" hidden="1" x14ac:dyDescent="0.25">
      <c r="D71" s="18"/>
      <c r="E71" s="18"/>
      <c r="F71" s="21"/>
      <c r="G71" s="20"/>
      <c r="H71" s="18"/>
    </row>
    <row r="72" spans="4:8" ht="15" hidden="1" x14ac:dyDescent="0.25">
      <c r="D72" s="18"/>
      <c r="E72" s="18"/>
      <c r="F72" s="21"/>
      <c r="G72" s="20"/>
      <c r="H72" s="18"/>
    </row>
    <row r="73" spans="4:8" ht="15" hidden="1" x14ac:dyDescent="0.25">
      <c r="D73" s="18"/>
      <c r="E73" s="18"/>
      <c r="F73" s="21"/>
      <c r="G73" s="20"/>
      <c r="H73" s="18"/>
    </row>
    <row r="74" spans="4:8" ht="15" hidden="1" x14ac:dyDescent="0.25">
      <c r="D74" s="18"/>
      <c r="E74" s="18"/>
      <c r="F74" s="21"/>
      <c r="G74" s="20"/>
      <c r="H74" s="18"/>
    </row>
    <row r="75" spans="4:8" ht="15" hidden="1" x14ac:dyDescent="0.25">
      <c r="D75" s="18"/>
      <c r="E75" s="18"/>
      <c r="F75" s="21"/>
      <c r="G75" s="20"/>
      <c r="H75" s="18"/>
    </row>
    <row r="76" spans="4:8" ht="15" hidden="1" x14ac:dyDescent="0.25">
      <c r="D76" s="18"/>
      <c r="E76" s="18"/>
      <c r="F76" s="21"/>
      <c r="G76" s="20"/>
      <c r="H76" s="18"/>
    </row>
    <row r="77" spans="4:8" ht="15" hidden="1" x14ac:dyDescent="0.25">
      <c r="D77" s="18"/>
      <c r="E77" s="18"/>
      <c r="F77" s="21"/>
      <c r="G77" s="20"/>
      <c r="H77" s="18"/>
    </row>
    <row r="78" spans="4:8" ht="15" hidden="1" x14ac:dyDescent="0.25">
      <c r="D78" s="18"/>
      <c r="E78" s="18"/>
      <c r="F78" s="21"/>
      <c r="G78" s="20"/>
      <c r="H78" s="18"/>
    </row>
    <row r="79" spans="4:8" ht="15" hidden="1" x14ac:dyDescent="0.25">
      <c r="G79" s="20"/>
    </row>
    <row r="80" spans="4:8" ht="15" hidden="1" x14ac:dyDescent="0.25">
      <c r="G80" s="20"/>
    </row>
    <row r="81" spans="4:8" ht="15" hidden="1" x14ac:dyDescent="0.25">
      <c r="G81" s="20"/>
      <c r="H81" s="13"/>
    </row>
    <row r="82" spans="4:8" ht="15" hidden="1" x14ac:dyDescent="0.25">
      <c r="G82" s="20"/>
    </row>
    <row r="83" spans="4:8" ht="15" hidden="1" x14ac:dyDescent="0.25">
      <c r="E83" s="12"/>
    </row>
    <row r="84" spans="4:8" ht="15" hidden="1" x14ac:dyDescent="0.25">
      <c r="D84" s="13"/>
      <c r="E84" s="12"/>
      <c r="H84" s="13"/>
    </row>
    <row r="85" spans="4:8" ht="15" hidden="1" x14ac:dyDescent="0.25"/>
    <row r="86" spans="4:8" ht="15" hidden="1" x14ac:dyDescent="0.25"/>
    <row r="87" spans="4:8" ht="15" hidden="1" x14ac:dyDescent="0.25"/>
    <row r="88" spans="4:8" ht="15" hidden="1" x14ac:dyDescent="0.25"/>
    <row r="89" spans="4:8" ht="15" hidden="1" x14ac:dyDescent="0.25"/>
    <row r="90" spans="4:8" ht="15" hidden="1" x14ac:dyDescent="0.25"/>
    <row r="91" spans="4:8" ht="15" hidden="1" x14ac:dyDescent="0.25"/>
    <row r="92" spans="4:8" ht="15" hidden="1" x14ac:dyDescent="0.25"/>
    <row r="93" spans="4:8" ht="15" hidden="1" x14ac:dyDescent="0.25"/>
    <row r="94" spans="4:8" ht="15" hidden="1" x14ac:dyDescent="0.25"/>
    <row r="95" spans="4:8" ht="15" hidden="1" x14ac:dyDescent="0.25"/>
    <row r="96" spans="4:8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</sheetData>
  <mergeCells count="1">
    <mergeCell ref="A32:D39"/>
  </mergeCells>
  <conditionalFormatting sqref="F17">
    <cfRule type="containsText" dxfId="2" priority="2" operator="containsText" text="te laag">
      <formula>NOT(ISERROR(SEARCH("te laag",F17)))</formula>
    </cfRule>
  </conditionalFormatting>
  <conditionalFormatting sqref="F18">
    <cfRule type="containsText" dxfId="1" priority="1" operator="containsText" text="te laag">
      <formula>NOT(ISERROR(SEARCH("te laag",F18)))</formula>
    </cfRule>
  </conditionalFormatting>
  <pageMargins left="0.7" right="0.7" top="0.75" bottom="0.75" header="0.3" footer="0.3"/>
  <pageSetup paperSize="9" scale="86" orientation="portrait" r:id="rId1"/>
  <headerFooter>
    <oddHeader>&amp;L&amp;G</oddHeader>
    <oddFooter>&amp;L* Alle bedragen zijn excl. btw&amp;R® Alpha Adviesbureau</oddFooter>
  </headerFooter>
  <colBreaks count="1" manualBreakCount="1">
    <brk id="6" max="42" man="1"/>
  </colBreaks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A4039F39-5B78-4033-BFAC-463A94091421}">
            <xm:f>NOT(ISERROR(SEARCH("te laag",F16)))</xm:f>
            <xm:f>"te laag"</xm:f>
            <x14:dxf>
              <fill>
                <patternFill>
                  <bgColor rgb="FFFF0000"/>
                </patternFill>
              </fill>
            </x14:dxf>
          </x14:cfRule>
          <xm:sqref>F16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76B"/>
    <pageSetUpPr fitToPage="1"/>
  </sheetPr>
  <dimension ref="A1:AV973"/>
  <sheetViews>
    <sheetView tabSelected="1" topLeftCell="A4" zoomScale="70" zoomScaleNormal="70" workbookViewId="0">
      <selection activeCell="A54" sqref="A54"/>
    </sheetView>
  </sheetViews>
  <sheetFormatPr defaultColWidth="9.140625" defaultRowHeight="15" x14ac:dyDescent="0.25"/>
  <cols>
    <col min="1" max="1" width="91.5703125" style="178" customWidth="1"/>
    <col min="2" max="2" width="36.85546875" style="178" customWidth="1"/>
    <col min="3" max="3" width="20.140625" style="178" customWidth="1"/>
    <col min="4" max="4" width="65" style="178" bestFit="1" customWidth="1"/>
    <col min="5" max="5" width="23.7109375" style="178" bestFit="1" customWidth="1"/>
    <col min="6" max="6" width="53.28515625" style="178" bestFit="1" customWidth="1"/>
    <col min="7" max="16384" width="9.140625" style="178"/>
  </cols>
  <sheetData>
    <row r="1" spans="1:48" ht="23.25" x14ac:dyDescent="0.35">
      <c r="A1" s="408" t="s">
        <v>143</v>
      </c>
      <c r="B1" s="408"/>
      <c r="C1" s="408"/>
      <c r="D1" s="408"/>
      <c r="E1" s="408"/>
      <c r="F1" s="408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</row>
    <row r="2" spans="1:48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</row>
    <row r="3" spans="1:48" x14ac:dyDescent="0.25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</row>
    <row r="4" spans="1:48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</row>
    <row r="5" spans="1:48" x14ac:dyDescent="0.25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</row>
    <row r="6" spans="1:48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</row>
    <row r="7" spans="1:48" ht="18.75" x14ac:dyDescent="0.3">
      <c r="A7" s="353" t="s">
        <v>156</v>
      </c>
      <c r="B7" s="356" t="s">
        <v>173</v>
      </c>
      <c r="C7" s="356"/>
      <c r="D7" s="356" t="s">
        <v>145</v>
      </c>
      <c r="E7" s="356"/>
      <c r="F7" s="357" t="s">
        <v>177</v>
      </c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</row>
    <row r="8" spans="1:48" x14ac:dyDescent="0.25">
      <c r="A8" s="354" t="s">
        <v>157</v>
      </c>
      <c r="B8" s="347">
        <v>0</v>
      </c>
      <c r="C8" s="292"/>
      <c r="D8" s="293">
        <v>16</v>
      </c>
      <c r="E8" s="293"/>
      <c r="F8" s="360">
        <f t="shared" ref="F8:F14" si="0">B8*D8</f>
        <v>0</v>
      </c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</row>
    <row r="9" spans="1:48" x14ac:dyDescent="0.25">
      <c r="A9" s="354" t="s">
        <v>158</v>
      </c>
      <c r="B9" s="347">
        <v>0</v>
      </c>
      <c r="C9" s="292"/>
      <c r="D9" s="293">
        <v>27</v>
      </c>
      <c r="E9" s="293"/>
      <c r="F9" s="360">
        <f t="shared" si="0"/>
        <v>0</v>
      </c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</row>
    <row r="10" spans="1:48" x14ac:dyDescent="0.25">
      <c r="A10" s="354" t="s">
        <v>73</v>
      </c>
      <c r="B10" s="347">
        <v>0</v>
      </c>
      <c r="C10" s="292"/>
      <c r="D10" s="293">
        <v>39</v>
      </c>
      <c r="E10" s="293"/>
      <c r="F10" s="360">
        <f t="shared" si="0"/>
        <v>0</v>
      </c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</row>
    <row r="11" spans="1:48" x14ac:dyDescent="0.25">
      <c r="A11" s="352" t="s">
        <v>159</v>
      </c>
      <c r="B11" s="347">
        <v>0</v>
      </c>
      <c r="C11" s="292"/>
      <c r="D11" s="293">
        <v>31</v>
      </c>
      <c r="E11" s="295"/>
      <c r="F11" s="360">
        <f t="shared" si="0"/>
        <v>0</v>
      </c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</row>
    <row r="12" spans="1:48" ht="15.75" customHeight="1" x14ac:dyDescent="0.25">
      <c r="A12" s="354" t="s">
        <v>202</v>
      </c>
      <c r="B12" s="347">
        <v>0</v>
      </c>
      <c r="C12" s="296"/>
      <c r="D12" s="297">
        <v>48</v>
      </c>
      <c r="E12" s="297"/>
      <c r="F12" s="360">
        <f t="shared" si="0"/>
        <v>0</v>
      </c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</row>
    <row r="13" spans="1:48" ht="15.75" customHeight="1" x14ac:dyDescent="0.25">
      <c r="A13" s="354" t="s">
        <v>160</v>
      </c>
      <c r="B13" s="347">
        <v>0</v>
      </c>
      <c r="C13" s="296"/>
      <c r="D13" s="297">
        <v>13</v>
      </c>
      <c r="E13" s="297"/>
      <c r="F13" s="360">
        <f t="shared" si="0"/>
        <v>0</v>
      </c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</row>
    <row r="14" spans="1:48" hidden="1" x14ac:dyDescent="0.25">
      <c r="A14" s="354"/>
      <c r="B14" s="347"/>
      <c r="C14" s="296"/>
      <c r="D14" s="297"/>
      <c r="E14" s="297"/>
      <c r="F14" s="360">
        <f t="shared" si="0"/>
        <v>0</v>
      </c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</row>
    <row r="15" spans="1:48" x14ac:dyDescent="0.25">
      <c r="A15" s="354" t="s">
        <v>161</v>
      </c>
      <c r="B15" s="348">
        <v>0</v>
      </c>
      <c r="C15" s="299"/>
      <c r="D15" s="297">
        <v>13</v>
      </c>
      <c r="E15" s="300"/>
      <c r="F15" s="361">
        <f>B15*D15</f>
        <v>0</v>
      </c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AU15" s="182"/>
      <c r="AV15" s="182"/>
    </row>
    <row r="16" spans="1:48" ht="18.75" x14ac:dyDescent="0.3">
      <c r="A16" s="355"/>
      <c r="B16" s="355"/>
      <c r="C16" s="355"/>
      <c r="D16" s="358" t="s">
        <v>104</v>
      </c>
      <c r="E16" s="358"/>
      <c r="F16" s="359">
        <f>SUM(F8:F15)</f>
        <v>0</v>
      </c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AU16" s="182"/>
      <c r="AV16" s="182"/>
    </row>
    <row r="17" spans="1:48" ht="18.75" x14ac:dyDescent="0.3">
      <c r="A17" s="304"/>
      <c r="B17" s="304"/>
      <c r="C17" s="304"/>
      <c r="D17" s="305"/>
      <c r="E17" s="305"/>
      <c r="F17" s="306"/>
    </row>
    <row r="18" spans="1:48" ht="18.75" hidden="1" x14ac:dyDescent="0.3">
      <c r="A18" s="288" t="s">
        <v>164</v>
      </c>
      <c r="B18" s="289" t="s">
        <v>144</v>
      </c>
      <c r="C18" s="289"/>
      <c r="D18" s="289" t="s">
        <v>145</v>
      </c>
      <c r="E18" s="289"/>
      <c r="F18" s="290" t="s">
        <v>146</v>
      </c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/>
      <c r="AV18" s="182"/>
    </row>
    <row r="19" spans="1:48" hidden="1" x14ac:dyDescent="0.25">
      <c r="A19" s="141" t="s">
        <v>163</v>
      </c>
      <c r="B19" s="291">
        <v>0</v>
      </c>
      <c r="C19" s="292"/>
      <c r="D19" s="293">
        <f>D8</f>
        <v>16</v>
      </c>
      <c r="E19" s="293"/>
      <c r="F19" s="294">
        <f t="shared" ref="F19:F26" si="1">B19*D19</f>
        <v>0</v>
      </c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</row>
    <row r="20" spans="1:48" hidden="1" x14ac:dyDescent="0.25">
      <c r="A20" s="141" t="s">
        <v>48</v>
      </c>
      <c r="B20" s="291">
        <v>0</v>
      </c>
      <c r="C20" s="292"/>
      <c r="D20" s="293">
        <f>D9</f>
        <v>27</v>
      </c>
      <c r="E20" s="293"/>
      <c r="F20" s="294">
        <f t="shared" si="1"/>
        <v>0</v>
      </c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</row>
    <row r="21" spans="1:48" hidden="1" x14ac:dyDescent="0.25">
      <c r="A21" s="141" t="s">
        <v>73</v>
      </c>
      <c r="B21" s="291">
        <v>0</v>
      </c>
      <c r="C21" s="292"/>
      <c r="D21" s="293">
        <f>D10</f>
        <v>39</v>
      </c>
      <c r="E21" s="293"/>
      <c r="F21" s="294">
        <f t="shared" si="1"/>
        <v>0</v>
      </c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</row>
    <row r="22" spans="1:48" hidden="1" x14ac:dyDescent="0.25">
      <c r="A22" s="142" t="s">
        <v>159</v>
      </c>
      <c r="B22" s="291">
        <v>0</v>
      </c>
      <c r="C22" s="292"/>
      <c r="D22" s="293">
        <f t="shared" ref="D22:D26" si="2">D11</f>
        <v>31</v>
      </c>
      <c r="E22" s="295"/>
      <c r="F22" s="294">
        <f t="shared" si="1"/>
        <v>0</v>
      </c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</row>
    <row r="23" spans="1:48" ht="15.75" hidden="1" customHeight="1" x14ac:dyDescent="0.25">
      <c r="A23" s="141" t="s">
        <v>136</v>
      </c>
      <c r="B23" s="291">
        <v>0</v>
      </c>
      <c r="C23" s="296"/>
      <c r="D23" s="293">
        <f t="shared" si="2"/>
        <v>48</v>
      </c>
      <c r="E23" s="297"/>
      <c r="F23" s="294">
        <f t="shared" si="1"/>
        <v>0</v>
      </c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</row>
    <row r="24" spans="1:48" ht="15.75" hidden="1" customHeight="1" x14ac:dyDescent="0.25">
      <c r="A24" s="141" t="s">
        <v>160</v>
      </c>
      <c r="B24" s="291">
        <v>0</v>
      </c>
      <c r="C24" s="296"/>
      <c r="D24" s="293">
        <f t="shared" si="2"/>
        <v>13</v>
      </c>
      <c r="E24" s="297"/>
      <c r="F24" s="294">
        <f t="shared" si="1"/>
        <v>0</v>
      </c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</row>
    <row r="25" spans="1:48" hidden="1" x14ac:dyDescent="0.25">
      <c r="A25" s="141"/>
      <c r="B25" s="291"/>
      <c r="C25" s="296"/>
      <c r="D25" s="293">
        <f t="shared" si="2"/>
        <v>0</v>
      </c>
      <c r="E25" s="297"/>
      <c r="F25" s="294">
        <f t="shared" si="1"/>
        <v>0</v>
      </c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</row>
    <row r="26" spans="1:48" hidden="1" x14ac:dyDescent="0.25">
      <c r="A26" s="141" t="s">
        <v>161</v>
      </c>
      <c r="B26" s="298">
        <v>0</v>
      </c>
      <c r="C26" s="299"/>
      <c r="D26" s="293">
        <f t="shared" si="2"/>
        <v>13</v>
      </c>
      <c r="E26" s="300"/>
      <c r="F26" s="301">
        <f t="shared" si="1"/>
        <v>0</v>
      </c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</row>
    <row r="27" spans="1:48" ht="18.75" hidden="1" x14ac:dyDescent="0.3">
      <c r="A27" s="122"/>
      <c r="B27" s="122"/>
      <c r="C27" s="122"/>
      <c r="D27" s="302" t="s">
        <v>104</v>
      </c>
      <c r="E27" s="302"/>
      <c r="F27" s="303">
        <f>SUM(F19:F26)</f>
        <v>0</v>
      </c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</row>
    <row r="28" spans="1:48" ht="18.75" hidden="1" x14ac:dyDescent="0.3">
      <c r="A28" s="304"/>
      <c r="B28" s="304"/>
      <c r="C28" s="304"/>
      <c r="D28" s="305"/>
      <c r="E28" s="305"/>
      <c r="F28" s="306"/>
    </row>
    <row r="29" spans="1:48" hidden="1" x14ac:dyDescent="0.2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</row>
    <row r="30" spans="1:48" ht="18.75" x14ac:dyDescent="0.3">
      <c r="A30" s="353" t="s">
        <v>147</v>
      </c>
      <c r="B30" s="356" t="s">
        <v>148</v>
      </c>
      <c r="C30" s="356" t="s">
        <v>149</v>
      </c>
      <c r="D30" s="356" t="s">
        <v>145</v>
      </c>
      <c r="E30" s="356" t="s">
        <v>150</v>
      </c>
      <c r="F30" s="357" t="s">
        <v>151</v>
      </c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</row>
    <row r="31" spans="1:48" x14ac:dyDescent="0.25">
      <c r="A31" s="354" t="s">
        <v>199</v>
      </c>
      <c r="B31" s="347">
        <v>0</v>
      </c>
      <c r="C31" s="349"/>
      <c r="D31" s="330">
        <f>42*0.7</f>
        <v>29.4</v>
      </c>
      <c r="E31" s="307">
        <v>3200</v>
      </c>
      <c r="F31" s="360">
        <f>IF(C31="",0,((B31/C31)*(D31*E31)))</f>
        <v>0</v>
      </c>
      <c r="G31" s="324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</row>
    <row r="32" spans="1:48" hidden="1" x14ac:dyDescent="0.25">
      <c r="A32" s="354" t="s">
        <v>152</v>
      </c>
      <c r="B32" s="347">
        <v>0</v>
      </c>
      <c r="C32" s="349"/>
      <c r="D32" s="323"/>
      <c r="E32" s="307">
        <v>500</v>
      </c>
      <c r="F32" s="360">
        <f t="shared" ref="F32:F36" si="3">IF(C32="",0,((B32/C32)*(D32*E32)))</f>
        <v>0</v>
      </c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</row>
    <row r="33" spans="1:48" x14ac:dyDescent="0.25">
      <c r="A33" s="354" t="s">
        <v>195</v>
      </c>
      <c r="B33" s="347">
        <v>0</v>
      </c>
      <c r="C33" s="349"/>
      <c r="D33" s="330">
        <f>9000*0.7</f>
        <v>6300</v>
      </c>
      <c r="E33" s="307">
        <v>100</v>
      </c>
      <c r="F33" s="360">
        <f t="shared" si="3"/>
        <v>0</v>
      </c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</row>
    <row r="34" spans="1:48" hidden="1" x14ac:dyDescent="0.25">
      <c r="A34" s="354" t="s">
        <v>194</v>
      </c>
      <c r="B34" s="347">
        <v>0</v>
      </c>
      <c r="C34" s="349"/>
      <c r="D34" s="330">
        <f>375*0.7</f>
        <v>262.5</v>
      </c>
      <c r="E34" s="307">
        <v>725</v>
      </c>
      <c r="F34" s="360">
        <f t="shared" si="3"/>
        <v>0</v>
      </c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</row>
    <row r="35" spans="1:48" x14ac:dyDescent="0.25">
      <c r="A35" s="354" t="s">
        <v>153</v>
      </c>
      <c r="B35" s="347">
        <v>0</v>
      </c>
      <c r="C35" s="349"/>
      <c r="D35" s="330">
        <f>31*0.7</f>
        <v>21.7</v>
      </c>
      <c r="E35" s="307">
        <v>1</v>
      </c>
      <c r="F35" s="360">
        <f t="shared" si="3"/>
        <v>0</v>
      </c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</row>
    <row r="36" spans="1:48" x14ac:dyDescent="0.25">
      <c r="A36" s="354" t="s">
        <v>193</v>
      </c>
      <c r="B36" s="347">
        <v>0</v>
      </c>
      <c r="C36" s="350"/>
      <c r="D36" s="330">
        <f>60*0.7</f>
        <v>42</v>
      </c>
      <c r="E36" s="329">
        <v>1</v>
      </c>
      <c r="F36" s="360">
        <f t="shared" si="3"/>
        <v>0</v>
      </c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</row>
    <row r="37" spans="1:48" x14ac:dyDescent="0.25">
      <c r="A37" s="354" t="s">
        <v>196</v>
      </c>
      <c r="B37" s="348">
        <v>0</v>
      </c>
      <c r="C37" s="370"/>
      <c r="D37" s="330">
        <f>3351*0.7</f>
        <v>2345.6999999999998</v>
      </c>
      <c r="E37" s="308" t="s">
        <v>118</v>
      </c>
      <c r="F37" s="360">
        <f>B37*D37</f>
        <v>0</v>
      </c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</row>
    <row r="38" spans="1:48" ht="18.75" x14ac:dyDescent="0.3">
      <c r="A38" s="358"/>
      <c r="B38" s="362"/>
      <c r="C38" s="362"/>
      <c r="D38" s="358" t="s">
        <v>104</v>
      </c>
      <c r="E38" s="358"/>
      <c r="F38" s="359">
        <f>SUM(F31:F37)</f>
        <v>0</v>
      </c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</row>
    <row r="39" spans="1:48" x14ac:dyDescent="0.25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</row>
    <row r="40" spans="1:48" ht="18.75" x14ac:dyDescent="0.3">
      <c r="A40" s="353" t="s">
        <v>162</v>
      </c>
      <c r="B40" s="356" t="s">
        <v>144</v>
      </c>
      <c r="C40" s="356"/>
      <c r="D40" s="356" t="s">
        <v>145</v>
      </c>
      <c r="E40" s="356"/>
      <c r="F40" s="357" t="s">
        <v>151</v>
      </c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</row>
    <row r="41" spans="1:48" x14ac:dyDescent="0.25">
      <c r="A41" s="363" t="s">
        <v>174</v>
      </c>
      <c r="B41" s="348">
        <v>0</v>
      </c>
      <c r="C41" s="309"/>
      <c r="D41" s="310">
        <v>25</v>
      </c>
      <c r="E41" s="310"/>
      <c r="F41" s="360">
        <f>B41*D41</f>
        <v>0</v>
      </c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</row>
    <row r="42" spans="1:48" x14ac:dyDescent="0.25">
      <c r="A42" s="354" t="s">
        <v>154</v>
      </c>
      <c r="B42" s="348">
        <v>0</v>
      </c>
      <c r="C42" s="309"/>
      <c r="D42" s="310">
        <v>35</v>
      </c>
      <c r="E42" s="310"/>
      <c r="F42" s="360">
        <f>B42*D42</f>
        <v>0</v>
      </c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</row>
    <row r="43" spans="1:48" ht="18.75" x14ac:dyDescent="0.3">
      <c r="A43" s="355"/>
      <c r="B43" s="355"/>
      <c r="C43" s="355"/>
      <c r="D43" s="358" t="s">
        <v>104</v>
      </c>
      <c r="E43" s="358"/>
      <c r="F43" s="359">
        <f>SUM(F41:F42)</f>
        <v>0</v>
      </c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</row>
    <row r="44" spans="1:48" s="182" customFormat="1" ht="18.75" x14ac:dyDescent="0.3">
      <c r="A44" s="311"/>
      <c r="B44" s="312"/>
      <c r="C44" s="313"/>
      <c r="D44" s="313"/>
      <c r="E44" s="313"/>
      <c r="F44" s="314"/>
    </row>
    <row r="45" spans="1:48" ht="18.75" x14ac:dyDescent="0.3">
      <c r="A45" s="353" t="s">
        <v>165</v>
      </c>
      <c r="B45" s="356" t="s">
        <v>166</v>
      </c>
      <c r="C45" s="356"/>
      <c r="D45" s="356" t="s">
        <v>168</v>
      </c>
      <c r="E45" s="356"/>
      <c r="F45" s="357" t="s">
        <v>169</v>
      </c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</row>
    <row r="46" spans="1:48" ht="30" x14ac:dyDescent="0.25">
      <c r="A46" s="352" t="s">
        <v>167</v>
      </c>
      <c r="B46" s="348">
        <v>0</v>
      </c>
      <c r="C46" s="292"/>
      <c r="D46" s="297">
        <v>30</v>
      </c>
      <c r="E46" s="295"/>
      <c r="F46" s="360">
        <f t="shared" ref="F46:F47" si="4">B46*D46</f>
        <v>0</v>
      </c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</row>
    <row r="47" spans="1:48" hidden="1" x14ac:dyDescent="0.25">
      <c r="A47" s="354"/>
      <c r="B47" s="291">
        <v>0</v>
      </c>
      <c r="C47" s="292"/>
      <c r="D47" s="297"/>
      <c r="E47" s="315"/>
      <c r="F47" s="360">
        <f t="shared" si="4"/>
        <v>0</v>
      </c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</row>
    <row r="48" spans="1:48" ht="18.75" x14ac:dyDescent="0.3">
      <c r="A48" s="366"/>
      <c r="B48" s="367"/>
      <c r="C48" s="368"/>
      <c r="D48" s="358" t="s">
        <v>104</v>
      </c>
      <c r="E48" s="358"/>
      <c r="F48" s="359">
        <f>SUM(F46:F47)</f>
        <v>0</v>
      </c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</row>
    <row r="49" spans="1:48" x14ac:dyDescent="0.25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</row>
    <row r="50" spans="1:48" ht="18.75" x14ac:dyDescent="0.3">
      <c r="A50" s="182"/>
      <c r="B50" s="316"/>
      <c r="C50" s="316"/>
      <c r="D50" s="364" t="s">
        <v>84</v>
      </c>
      <c r="E50" s="364"/>
      <c r="F50" s="365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</row>
    <row r="51" spans="1:48" x14ac:dyDescent="0.25">
      <c r="A51" s="182"/>
      <c r="B51" s="182"/>
      <c r="C51" s="182"/>
      <c r="D51" s="317" t="str">
        <f>A7</f>
        <v>Basis assortiment sanitaire voorzieningen - aanschafkosten (koop)</v>
      </c>
      <c r="E51" s="317"/>
      <c r="F51" s="318">
        <f>F16</f>
        <v>0</v>
      </c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</row>
    <row r="52" spans="1:48" hidden="1" x14ac:dyDescent="0.25">
      <c r="A52" s="182"/>
      <c r="B52" s="182"/>
      <c r="C52" s="182"/>
      <c r="D52" s="317" t="str">
        <f>A18</f>
        <v>Servicekosten</v>
      </c>
      <c r="E52" s="317"/>
      <c r="F52" s="318">
        <f>F27*5</f>
        <v>0</v>
      </c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</row>
    <row r="53" spans="1:48" x14ac:dyDescent="0.25">
      <c r="A53" s="182"/>
      <c r="B53" s="182"/>
      <c r="C53" s="182"/>
      <c r="D53" s="317" t="str">
        <f>A30</f>
        <v>Basis assortiment verbruiksgoederen</v>
      </c>
      <c r="E53" s="317"/>
      <c r="F53" s="318">
        <f>F38*5</f>
        <v>0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</row>
    <row r="54" spans="1:48" x14ac:dyDescent="0.25">
      <c r="A54" s="182"/>
      <c r="B54" s="182"/>
      <c r="C54" s="182"/>
      <c r="D54" s="317" t="str">
        <f>A40</f>
        <v>Abonnementskosten</v>
      </c>
      <c r="E54" s="317"/>
      <c r="F54" s="318">
        <f>F43*5</f>
        <v>0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182"/>
      <c r="AV54" s="182"/>
    </row>
    <row r="55" spans="1:48" x14ac:dyDescent="0.25">
      <c r="A55" s="182"/>
      <c r="B55" s="182"/>
      <c r="C55" s="182"/>
      <c r="D55" s="317" t="str">
        <f>A45</f>
        <v>Service- en onderhoudskosten</v>
      </c>
      <c r="E55" s="317"/>
      <c r="F55" s="318">
        <f>F48*5</f>
        <v>0</v>
      </c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182"/>
      <c r="AV55" s="182"/>
    </row>
    <row r="56" spans="1:48" ht="18.75" x14ac:dyDescent="0.3">
      <c r="A56" s="319"/>
      <c r="B56" s="320"/>
      <c r="C56" s="320"/>
      <c r="D56" s="364" t="s">
        <v>155</v>
      </c>
      <c r="E56" s="358"/>
      <c r="F56" s="359">
        <f>SUM(F51:F55)</f>
        <v>0</v>
      </c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</row>
    <row r="57" spans="1:48" x14ac:dyDescent="0.25">
      <c r="A57" s="321"/>
      <c r="B57" s="321"/>
      <c r="C57" s="321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</row>
    <row r="58" spans="1:48" x14ac:dyDescent="0.25">
      <c r="A58" s="32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</row>
    <row r="59" spans="1:48" ht="18.75" x14ac:dyDescent="0.3">
      <c r="A59" s="353" t="s">
        <v>200</v>
      </c>
      <c r="B59" s="356" t="s">
        <v>173</v>
      </c>
      <c r="C59" s="356"/>
      <c r="D59" s="356" t="s">
        <v>145</v>
      </c>
      <c r="E59" s="356"/>
      <c r="F59" s="357" t="s">
        <v>201</v>
      </c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</row>
    <row r="60" spans="1:48" x14ac:dyDescent="0.25">
      <c r="A60" s="354" t="s">
        <v>202</v>
      </c>
      <c r="B60" s="347">
        <v>0</v>
      </c>
      <c r="C60" s="292"/>
      <c r="D60" s="293">
        <v>48</v>
      </c>
      <c r="E60" s="293"/>
      <c r="F60" s="360">
        <f t="shared" ref="F60" si="5">B60*D60</f>
        <v>0</v>
      </c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</row>
    <row r="61" spans="1:48" x14ac:dyDescent="0.25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2"/>
      <c r="AT61" s="182"/>
      <c r="AU61" s="182"/>
      <c r="AV61" s="182"/>
    </row>
    <row r="62" spans="1:48" x14ac:dyDescent="0.25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</row>
    <row r="63" spans="1:48" x14ac:dyDescent="0.25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2"/>
      <c r="AT63" s="182"/>
      <c r="AU63" s="182"/>
      <c r="AV63" s="182"/>
    </row>
    <row r="64" spans="1:48" x14ac:dyDescent="0.25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</row>
    <row r="65" spans="1:48" x14ac:dyDescent="0.25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2"/>
      <c r="AT65" s="182"/>
      <c r="AU65" s="182"/>
      <c r="AV65" s="182"/>
    </row>
    <row r="66" spans="1:48" x14ac:dyDescent="0.25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</row>
    <row r="67" spans="1:48" x14ac:dyDescent="0.25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</row>
    <row r="68" spans="1:48" x14ac:dyDescent="0.25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</row>
    <row r="69" spans="1:48" x14ac:dyDescent="0.25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</row>
    <row r="70" spans="1:48" x14ac:dyDescent="0.25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182"/>
      <c r="AT70" s="182"/>
      <c r="AU70" s="182"/>
      <c r="AV70" s="182"/>
    </row>
    <row r="71" spans="1:48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</row>
    <row r="72" spans="1:48" x14ac:dyDescent="0.25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</row>
    <row r="73" spans="1:48" x14ac:dyDescent="0.25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</row>
    <row r="74" spans="1:48" x14ac:dyDescent="0.25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82"/>
      <c r="AR74" s="182"/>
      <c r="AS74" s="182"/>
      <c r="AT74" s="182"/>
      <c r="AU74" s="182"/>
      <c r="AV74" s="182"/>
    </row>
    <row r="75" spans="1:48" x14ac:dyDescent="0.25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</row>
    <row r="76" spans="1:48" x14ac:dyDescent="0.25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</row>
    <row r="77" spans="1:48" x14ac:dyDescent="0.25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</row>
    <row r="78" spans="1:48" x14ac:dyDescent="0.25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</row>
    <row r="79" spans="1:48" x14ac:dyDescent="0.25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</row>
    <row r="80" spans="1:48" x14ac:dyDescent="0.25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2"/>
      <c r="AV80" s="182"/>
    </row>
    <row r="81" spans="1:48" x14ac:dyDescent="0.25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</row>
    <row r="82" spans="1:48" x14ac:dyDescent="0.25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182"/>
      <c r="AT82" s="182"/>
      <c r="AU82" s="182"/>
      <c r="AV82" s="182"/>
    </row>
    <row r="83" spans="1:48" x14ac:dyDescent="0.25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182"/>
      <c r="AV83" s="182"/>
    </row>
    <row r="84" spans="1:48" x14ac:dyDescent="0.25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</row>
    <row r="85" spans="1:48" x14ac:dyDescent="0.25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2"/>
      <c r="AT85" s="182"/>
      <c r="AU85" s="182"/>
      <c r="AV85" s="182"/>
    </row>
    <row r="86" spans="1:48" x14ac:dyDescent="0.25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</row>
    <row r="87" spans="1:48" x14ac:dyDescent="0.25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</row>
    <row r="88" spans="1:48" x14ac:dyDescent="0.25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</row>
    <row r="89" spans="1:48" x14ac:dyDescent="0.25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</row>
    <row r="90" spans="1:48" x14ac:dyDescent="0.25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2"/>
      <c r="AT90" s="182"/>
      <c r="AU90" s="182"/>
      <c r="AV90" s="182"/>
    </row>
    <row r="91" spans="1:48" x14ac:dyDescent="0.25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</row>
    <row r="92" spans="1:48" x14ac:dyDescent="0.25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</row>
    <row r="93" spans="1:48" x14ac:dyDescent="0.25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2"/>
      <c r="AT93" s="182"/>
      <c r="AU93" s="182"/>
      <c r="AV93" s="182"/>
    </row>
    <row r="94" spans="1:48" x14ac:dyDescent="0.25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2"/>
      <c r="AT94" s="182"/>
      <c r="AU94" s="182"/>
      <c r="AV94" s="182"/>
    </row>
    <row r="95" spans="1:48" x14ac:dyDescent="0.25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</row>
    <row r="96" spans="1:48" x14ac:dyDescent="0.25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82"/>
      <c r="AR96" s="182"/>
      <c r="AS96" s="182"/>
      <c r="AT96" s="182"/>
      <c r="AU96" s="182"/>
      <c r="AV96" s="182"/>
    </row>
    <row r="97" spans="1:48" x14ac:dyDescent="0.25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82"/>
      <c r="AR97" s="182"/>
      <c r="AS97" s="182"/>
      <c r="AT97" s="182"/>
      <c r="AU97" s="182"/>
      <c r="AV97" s="182"/>
    </row>
    <row r="98" spans="1:48" x14ac:dyDescent="0.25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</row>
    <row r="99" spans="1:48" x14ac:dyDescent="0.25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</row>
    <row r="100" spans="1:48" x14ac:dyDescent="0.25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2"/>
      <c r="AU100" s="182"/>
      <c r="AV100" s="182"/>
    </row>
    <row r="101" spans="1:48" x14ac:dyDescent="0.25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82"/>
      <c r="AR101" s="182"/>
      <c r="AS101" s="182"/>
      <c r="AT101" s="182"/>
      <c r="AU101" s="182"/>
      <c r="AV101" s="182"/>
    </row>
    <row r="102" spans="1:48" x14ac:dyDescent="0.25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82"/>
      <c r="AR102" s="182"/>
      <c r="AS102" s="182"/>
      <c r="AT102" s="182"/>
      <c r="AU102" s="182"/>
      <c r="AV102" s="182"/>
    </row>
    <row r="103" spans="1:48" x14ac:dyDescent="0.25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82"/>
      <c r="AR103" s="182"/>
      <c r="AS103" s="182"/>
      <c r="AT103" s="182"/>
      <c r="AU103" s="182"/>
      <c r="AV103" s="182"/>
    </row>
    <row r="104" spans="1:48" x14ac:dyDescent="0.25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2"/>
      <c r="AT104" s="182"/>
      <c r="AU104" s="182"/>
      <c r="AV104" s="182"/>
    </row>
    <row r="105" spans="1:48" x14ac:dyDescent="0.25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2"/>
      <c r="AT105" s="182"/>
      <c r="AU105" s="182"/>
      <c r="AV105" s="182"/>
    </row>
    <row r="106" spans="1:48" x14ac:dyDescent="0.25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</row>
    <row r="107" spans="1:48" x14ac:dyDescent="0.25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2"/>
      <c r="AU107" s="182"/>
      <c r="AV107" s="182"/>
    </row>
    <row r="108" spans="1:48" x14ac:dyDescent="0.25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</row>
    <row r="109" spans="1:48" x14ac:dyDescent="0.25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</row>
    <row r="110" spans="1:48" x14ac:dyDescent="0.25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</row>
    <row r="111" spans="1:48" x14ac:dyDescent="0.25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</row>
    <row r="112" spans="1:48" x14ac:dyDescent="0.25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</row>
    <row r="113" spans="1:48" x14ac:dyDescent="0.25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2"/>
      <c r="AU113" s="182"/>
      <c r="AV113" s="182"/>
    </row>
    <row r="114" spans="1:48" x14ac:dyDescent="0.25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2"/>
      <c r="AU114" s="182"/>
      <c r="AV114" s="182"/>
    </row>
    <row r="115" spans="1:48" x14ac:dyDescent="0.25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2"/>
      <c r="AU115" s="182"/>
      <c r="AV115" s="182"/>
    </row>
    <row r="116" spans="1:48" x14ac:dyDescent="0.25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82"/>
      <c r="AR116" s="182"/>
      <c r="AS116" s="182"/>
      <c r="AT116" s="182"/>
      <c r="AU116" s="182"/>
      <c r="AV116" s="182"/>
    </row>
    <row r="117" spans="1:48" x14ac:dyDescent="0.25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</row>
    <row r="118" spans="1:48" x14ac:dyDescent="0.25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</row>
    <row r="119" spans="1:48" x14ac:dyDescent="0.25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</row>
    <row r="120" spans="1:48" x14ac:dyDescent="0.25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2"/>
      <c r="AT120" s="182"/>
      <c r="AU120" s="182"/>
      <c r="AV120" s="182"/>
    </row>
    <row r="121" spans="1:48" x14ac:dyDescent="0.25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2"/>
      <c r="AT121" s="182"/>
      <c r="AU121" s="182"/>
      <c r="AV121" s="182"/>
    </row>
    <row r="122" spans="1:48" x14ac:dyDescent="0.25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2"/>
      <c r="AT122" s="182"/>
      <c r="AU122" s="182"/>
      <c r="AV122" s="182"/>
    </row>
    <row r="123" spans="1:48" x14ac:dyDescent="0.25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82"/>
      <c r="AR123" s="182"/>
      <c r="AS123" s="182"/>
      <c r="AT123" s="182"/>
      <c r="AU123" s="182"/>
      <c r="AV123" s="182"/>
    </row>
    <row r="124" spans="1:48" x14ac:dyDescent="0.25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82"/>
      <c r="AR124" s="182"/>
      <c r="AS124" s="182"/>
      <c r="AT124" s="182"/>
      <c r="AU124" s="182"/>
      <c r="AV124" s="182"/>
    </row>
    <row r="125" spans="1:48" x14ac:dyDescent="0.25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82"/>
      <c r="AR125" s="182"/>
      <c r="AS125" s="182"/>
      <c r="AT125" s="182"/>
      <c r="AU125" s="182"/>
      <c r="AV125" s="182"/>
    </row>
    <row r="126" spans="1:48" x14ac:dyDescent="0.25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82"/>
      <c r="AR126" s="182"/>
      <c r="AS126" s="182"/>
      <c r="AT126" s="182"/>
      <c r="AU126" s="182"/>
      <c r="AV126" s="182"/>
    </row>
    <row r="127" spans="1:48" x14ac:dyDescent="0.25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82"/>
      <c r="AR127" s="182"/>
      <c r="AS127" s="182"/>
      <c r="AT127" s="182"/>
      <c r="AU127" s="182"/>
      <c r="AV127" s="182"/>
    </row>
    <row r="128" spans="1:48" x14ac:dyDescent="0.25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82"/>
      <c r="AR128" s="182"/>
      <c r="AS128" s="182"/>
      <c r="AT128" s="182"/>
      <c r="AU128" s="182"/>
      <c r="AV128" s="182"/>
    </row>
    <row r="129" spans="1:48" x14ac:dyDescent="0.25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2"/>
      <c r="AS129" s="182"/>
      <c r="AT129" s="182"/>
      <c r="AU129" s="182"/>
      <c r="AV129" s="182"/>
    </row>
    <row r="130" spans="1:48" x14ac:dyDescent="0.25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82"/>
      <c r="AT130" s="182"/>
      <c r="AU130" s="182"/>
      <c r="AV130" s="182"/>
    </row>
    <row r="131" spans="1:48" x14ac:dyDescent="0.25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82"/>
      <c r="AR131" s="182"/>
      <c r="AS131" s="182"/>
      <c r="AT131" s="182"/>
      <c r="AU131" s="182"/>
      <c r="AV131" s="182"/>
    </row>
    <row r="132" spans="1:48" x14ac:dyDescent="0.25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82"/>
      <c r="AR132" s="182"/>
      <c r="AS132" s="182"/>
      <c r="AT132" s="182"/>
      <c r="AU132" s="182"/>
      <c r="AV132" s="182"/>
    </row>
    <row r="133" spans="1:48" x14ac:dyDescent="0.25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82"/>
      <c r="AR133" s="182"/>
      <c r="AS133" s="182"/>
      <c r="AT133" s="182"/>
      <c r="AU133" s="182"/>
      <c r="AV133" s="182"/>
    </row>
    <row r="134" spans="1:48" x14ac:dyDescent="0.25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82"/>
      <c r="AT134" s="182"/>
      <c r="AU134" s="182"/>
      <c r="AV134" s="182"/>
    </row>
    <row r="135" spans="1:48" x14ac:dyDescent="0.25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82"/>
      <c r="AR135" s="182"/>
      <c r="AS135" s="182"/>
      <c r="AT135" s="182"/>
      <c r="AU135" s="182"/>
      <c r="AV135" s="182"/>
    </row>
    <row r="136" spans="1:48" x14ac:dyDescent="0.25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82"/>
      <c r="AT136" s="182"/>
      <c r="AU136" s="182"/>
      <c r="AV136" s="182"/>
    </row>
    <row r="137" spans="1:48" x14ac:dyDescent="0.25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82"/>
      <c r="AR137" s="182"/>
      <c r="AS137" s="182"/>
      <c r="AT137" s="182"/>
      <c r="AU137" s="182"/>
      <c r="AV137" s="182"/>
    </row>
    <row r="138" spans="1:48" x14ac:dyDescent="0.25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82"/>
      <c r="AR138" s="182"/>
      <c r="AS138" s="182"/>
      <c r="AT138" s="182"/>
      <c r="AU138" s="182"/>
      <c r="AV138" s="182"/>
    </row>
    <row r="139" spans="1:48" x14ac:dyDescent="0.25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82"/>
      <c r="AR139" s="182"/>
      <c r="AS139" s="182"/>
      <c r="AT139" s="182"/>
      <c r="AU139" s="182"/>
      <c r="AV139" s="182"/>
    </row>
    <row r="140" spans="1:48" x14ac:dyDescent="0.25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182"/>
      <c r="AT140" s="182"/>
      <c r="AU140" s="182"/>
      <c r="AV140" s="182"/>
    </row>
    <row r="141" spans="1:48" x14ac:dyDescent="0.25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82"/>
      <c r="AR141" s="182"/>
      <c r="AS141" s="182"/>
      <c r="AT141" s="182"/>
      <c r="AU141" s="182"/>
      <c r="AV141" s="182"/>
    </row>
    <row r="142" spans="1:48" x14ac:dyDescent="0.25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182"/>
      <c r="AT142" s="182"/>
      <c r="AU142" s="182"/>
      <c r="AV142" s="182"/>
    </row>
    <row r="143" spans="1:48" x14ac:dyDescent="0.25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82"/>
      <c r="AR143" s="182"/>
      <c r="AS143" s="182"/>
      <c r="AT143" s="182"/>
      <c r="AU143" s="182"/>
      <c r="AV143" s="182"/>
    </row>
    <row r="144" spans="1:48" x14ac:dyDescent="0.25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82"/>
      <c r="AR144" s="182"/>
      <c r="AS144" s="182"/>
      <c r="AT144" s="182"/>
      <c r="AU144" s="182"/>
      <c r="AV144" s="182"/>
    </row>
    <row r="145" spans="1:48" x14ac:dyDescent="0.25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82"/>
      <c r="AR145" s="182"/>
      <c r="AS145" s="182"/>
      <c r="AT145" s="182"/>
      <c r="AU145" s="182"/>
      <c r="AV145" s="182"/>
    </row>
    <row r="146" spans="1:48" x14ac:dyDescent="0.25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2"/>
      <c r="AT146" s="182"/>
      <c r="AU146" s="182"/>
      <c r="AV146" s="182"/>
    </row>
    <row r="147" spans="1:48" x14ac:dyDescent="0.25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2"/>
      <c r="AT147" s="182"/>
      <c r="AU147" s="182"/>
      <c r="AV147" s="182"/>
    </row>
    <row r="148" spans="1:48" x14ac:dyDescent="0.25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2"/>
      <c r="AT148" s="182"/>
      <c r="AU148" s="182"/>
      <c r="AV148" s="182"/>
    </row>
    <row r="149" spans="1:48" x14ac:dyDescent="0.25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2"/>
      <c r="AT149" s="182"/>
      <c r="AU149" s="182"/>
      <c r="AV149" s="182"/>
    </row>
    <row r="150" spans="1:48" x14ac:dyDescent="0.25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2"/>
      <c r="AT150" s="182"/>
      <c r="AU150" s="182"/>
      <c r="AV150" s="182"/>
    </row>
    <row r="151" spans="1:48" x14ac:dyDescent="0.25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2"/>
      <c r="AT151" s="182"/>
      <c r="AU151" s="182"/>
      <c r="AV151" s="182"/>
    </row>
    <row r="152" spans="1:48" x14ac:dyDescent="0.25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2"/>
      <c r="AT152" s="182"/>
      <c r="AU152" s="182"/>
      <c r="AV152" s="182"/>
    </row>
    <row r="153" spans="1:48" x14ac:dyDescent="0.25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2"/>
      <c r="AT153" s="182"/>
      <c r="AU153" s="182"/>
      <c r="AV153" s="182"/>
    </row>
    <row r="154" spans="1:48" x14ac:dyDescent="0.25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2"/>
      <c r="AT154" s="182"/>
      <c r="AU154" s="182"/>
      <c r="AV154" s="182"/>
    </row>
    <row r="155" spans="1:48" x14ac:dyDescent="0.25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  <c r="AU155" s="182"/>
      <c r="AV155" s="182"/>
    </row>
    <row r="156" spans="1:48" x14ac:dyDescent="0.25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182"/>
      <c r="AT156" s="182"/>
      <c r="AU156" s="182"/>
      <c r="AV156" s="182"/>
    </row>
    <row r="157" spans="1:48" x14ac:dyDescent="0.25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182"/>
      <c r="AT157" s="182"/>
      <c r="AU157" s="182"/>
      <c r="AV157" s="182"/>
    </row>
    <row r="158" spans="1:48" x14ac:dyDescent="0.25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82"/>
      <c r="AR158" s="182"/>
      <c r="AS158" s="182"/>
      <c r="AT158" s="182"/>
      <c r="AU158" s="182"/>
      <c r="AV158" s="182"/>
    </row>
    <row r="159" spans="1:48" x14ac:dyDescent="0.25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82"/>
      <c r="AR159" s="182"/>
      <c r="AS159" s="182"/>
      <c r="AT159" s="182"/>
      <c r="AU159" s="182"/>
      <c r="AV159" s="182"/>
    </row>
    <row r="160" spans="1:48" x14ac:dyDescent="0.25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82"/>
      <c r="AR160" s="182"/>
      <c r="AS160" s="182"/>
      <c r="AT160" s="182"/>
      <c r="AU160" s="182"/>
      <c r="AV160" s="182"/>
    </row>
    <row r="161" spans="1:48" x14ac:dyDescent="0.25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82"/>
      <c r="AR161" s="182"/>
      <c r="AS161" s="182"/>
      <c r="AT161" s="182"/>
      <c r="AU161" s="182"/>
      <c r="AV161" s="182"/>
    </row>
    <row r="162" spans="1:48" x14ac:dyDescent="0.25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82"/>
      <c r="AR162" s="182"/>
      <c r="AS162" s="182"/>
      <c r="AT162" s="182"/>
      <c r="AU162" s="182"/>
      <c r="AV162" s="182"/>
    </row>
    <row r="163" spans="1:48" x14ac:dyDescent="0.25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2"/>
      <c r="AT163" s="182"/>
      <c r="AU163" s="182"/>
      <c r="AV163" s="182"/>
    </row>
    <row r="164" spans="1:48" x14ac:dyDescent="0.25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82"/>
      <c r="AR164" s="182"/>
      <c r="AS164" s="182"/>
      <c r="AT164" s="182"/>
      <c r="AU164" s="182"/>
      <c r="AV164" s="182"/>
    </row>
    <row r="165" spans="1:48" x14ac:dyDescent="0.25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  <c r="AU165" s="182"/>
      <c r="AV165" s="182"/>
    </row>
    <row r="166" spans="1:48" x14ac:dyDescent="0.25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82"/>
      <c r="AR166" s="182"/>
      <c r="AS166" s="182"/>
      <c r="AT166" s="182"/>
      <c r="AU166" s="182"/>
      <c r="AV166" s="182"/>
    </row>
    <row r="167" spans="1:48" x14ac:dyDescent="0.25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82"/>
      <c r="AR167" s="182"/>
      <c r="AS167" s="182"/>
      <c r="AT167" s="182"/>
      <c r="AU167" s="182"/>
      <c r="AV167" s="182"/>
    </row>
    <row r="168" spans="1:48" x14ac:dyDescent="0.25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2"/>
      <c r="AT168" s="182"/>
      <c r="AU168" s="182"/>
      <c r="AV168" s="182"/>
    </row>
    <row r="169" spans="1:48" x14ac:dyDescent="0.25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2"/>
      <c r="AT169" s="182"/>
      <c r="AU169" s="182"/>
      <c r="AV169" s="182"/>
    </row>
    <row r="170" spans="1:48" x14ac:dyDescent="0.25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2"/>
      <c r="AT170" s="182"/>
      <c r="AU170" s="182"/>
      <c r="AV170" s="182"/>
    </row>
    <row r="171" spans="1:48" x14ac:dyDescent="0.25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2"/>
      <c r="AT171" s="182"/>
      <c r="AU171" s="182"/>
      <c r="AV171" s="182"/>
    </row>
    <row r="172" spans="1:48" x14ac:dyDescent="0.25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2"/>
      <c r="AT172" s="182"/>
      <c r="AU172" s="182"/>
      <c r="AV172" s="182"/>
    </row>
    <row r="173" spans="1:48" x14ac:dyDescent="0.25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182"/>
      <c r="AT173" s="182"/>
      <c r="AU173" s="182"/>
      <c r="AV173" s="182"/>
    </row>
    <row r="174" spans="1:48" x14ac:dyDescent="0.25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2"/>
      <c r="AT174" s="182"/>
      <c r="AU174" s="182"/>
      <c r="AV174" s="182"/>
    </row>
    <row r="175" spans="1:48" x14ac:dyDescent="0.25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2"/>
      <c r="AT175" s="182"/>
      <c r="AU175" s="182"/>
      <c r="AV175" s="182"/>
    </row>
    <row r="176" spans="1:48" x14ac:dyDescent="0.25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2"/>
      <c r="AT176" s="182"/>
      <c r="AU176" s="182"/>
      <c r="AV176" s="182"/>
    </row>
    <row r="177" spans="1:48" x14ac:dyDescent="0.25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2"/>
      <c r="AT177" s="182"/>
      <c r="AU177" s="182"/>
      <c r="AV177" s="182"/>
    </row>
    <row r="178" spans="1:48" x14ac:dyDescent="0.25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2"/>
      <c r="AT178" s="182"/>
      <c r="AU178" s="182"/>
      <c r="AV178" s="182"/>
    </row>
    <row r="179" spans="1:48" x14ac:dyDescent="0.25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82"/>
      <c r="AR179" s="182"/>
      <c r="AS179" s="182"/>
      <c r="AT179" s="182"/>
      <c r="AU179" s="182"/>
      <c r="AV179" s="182"/>
    </row>
    <row r="180" spans="1:48" x14ac:dyDescent="0.25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2"/>
      <c r="AT180" s="182"/>
      <c r="AU180" s="182"/>
      <c r="AV180" s="182"/>
    </row>
    <row r="181" spans="1:48" x14ac:dyDescent="0.25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82"/>
      <c r="AR181" s="182"/>
      <c r="AS181" s="182"/>
      <c r="AT181" s="182"/>
      <c r="AU181" s="182"/>
      <c r="AV181" s="182"/>
    </row>
    <row r="182" spans="1:48" x14ac:dyDescent="0.25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82"/>
      <c r="AR182" s="182"/>
      <c r="AS182" s="182"/>
      <c r="AT182" s="182"/>
      <c r="AU182" s="182"/>
      <c r="AV182" s="182"/>
    </row>
    <row r="183" spans="1:48" x14ac:dyDescent="0.25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82"/>
      <c r="AR183" s="182"/>
      <c r="AS183" s="182"/>
      <c r="AT183" s="182"/>
      <c r="AU183" s="182"/>
      <c r="AV183" s="182"/>
    </row>
    <row r="184" spans="1:48" x14ac:dyDescent="0.25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82"/>
      <c r="AR184" s="182"/>
      <c r="AS184" s="182"/>
      <c r="AT184" s="182"/>
      <c r="AU184" s="182"/>
      <c r="AV184" s="182"/>
    </row>
    <row r="185" spans="1:48" x14ac:dyDescent="0.25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2"/>
      <c r="AT185" s="182"/>
      <c r="AU185" s="182"/>
      <c r="AV185" s="182"/>
    </row>
    <row r="186" spans="1:48" x14ac:dyDescent="0.25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2"/>
      <c r="AT186" s="182"/>
      <c r="AU186" s="182"/>
      <c r="AV186" s="182"/>
    </row>
    <row r="187" spans="1:48" x14ac:dyDescent="0.25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2"/>
      <c r="AT187" s="182"/>
      <c r="AU187" s="182"/>
      <c r="AV187" s="182"/>
    </row>
    <row r="188" spans="1:48" x14ac:dyDescent="0.25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2"/>
      <c r="AT188" s="182"/>
      <c r="AU188" s="182"/>
      <c r="AV188" s="182"/>
    </row>
    <row r="189" spans="1:48" x14ac:dyDescent="0.25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2"/>
      <c r="AT189" s="182"/>
      <c r="AU189" s="182"/>
      <c r="AV189" s="182"/>
    </row>
    <row r="190" spans="1:48" x14ac:dyDescent="0.25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2"/>
      <c r="AT190" s="182"/>
      <c r="AU190" s="182"/>
      <c r="AV190" s="182"/>
    </row>
    <row r="191" spans="1:48" x14ac:dyDescent="0.25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2"/>
      <c r="AT191" s="182"/>
      <c r="AU191" s="182"/>
      <c r="AV191" s="182"/>
    </row>
    <row r="192" spans="1:48" x14ac:dyDescent="0.25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2"/>
      <c r="AT192" s="182"/>
      <c r="AU192" s="182"/>
      <c r="AV192" s="182"/>
    </row>
    <row r="193" spans="1:48" x14ac:dyDescent="0.25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182"/>
      <c r="AT193" s="182"/>
      <c r="AU193" s="182"/>
      <c r="AV193" s="182"/>
    </row>
    <row r="194" spans="1:48" x14ac:dyDescent="0.25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182"/>
      <c r="AT194" s="182"/>
      <c r="AU194" s="182"/>
      <c r="AV194" s="182"/>
    </row>
    <row r="195" spans="1:48" x14ac:dyDescent="0.25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82"/>
      <c r="AR195" s="182"/>
      <c r="AS195" s="182"/>
      <c r="AT195" s="182"/>
      <c r="AU195" s="182"/>
      <c r="AV195" s="182"/>
    </row>
    <row r="196" spans="1:48" x14ac:dyDescent="0.25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82"/>
      <c r="AR196" s="182"/>
      <c r="AS196" s="182"/>
      <c r="AT196" s="182"/>
      <c r="AU196" s="182"/>
      <c r="AV196" s="182"/>
    </row>
    <row r="197" spans="1:48" x14ac:dyDescent="0.25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</row>
    <row r="198" spans="1:48" x14ac:dyDescent="0.25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82"/>
      <c r="AR198" s="182"/>
      <c r="AS198" s="182"/>
      <c r="AT198" s="182"/>
      <c r="AU198" s="182"/>
      <c r="AV198" s="182"/>
    </row>
    <row r="199" spans="1:48" x14ac:dyDescent="0.25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82"/>
      <c r="AR199" s="182"/>
      <c r="AS199" s="182"/>
      <c r="AT199" s="182"/>
      <c r="AU199" s="182"/>
      <c r="AV199" s="182"/>
    </row>
    <row r="200" spans="1:48" x14ac:dyDescent="0.25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82"/>
      <c r="AR200" s="182"/>
      <c r="AS200" s="182"/>
      <c r="AT200" s="182"/>
      <c r="AU200" s="182"/>
      <c r="AV200" s="182"/>
    </row>
    <row r="201" spans="1:48" x14ac:dyDescent="0.25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82"/>
      <c r="AR201" s="182"/>
      <c r="AS201" s="182"/>
      <c r="AT201" s="182"/>
      <c r="AU201" s="182"/>
      <c r="AV201" s="182"/>
    </row>
    <row r="202" spans="1:48" x14ac:dyDescent="0.25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82"/>
      <c r="AR202" s="182"/>
      <c r="AS202" s="182"/>
      <c r="AT202" s="182"/>
      <c r="AU202" s="182"/>
      <c r="AV202" s="182"/>
    </row>
    <row r="203" spans="1:48" x14ac:dyDescent="0.25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82"/>
      <c r="AR203" s="182"/>
      <c r="AS203" s="182"/>
      <c r="AT203" s="182"/>
      <c r="AU203" s="182"/>
      <c r="AV203" s="182"/>
    </row>
    <row r="204" spans="1:48" x14ac:dyDescent="0.25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2"/>
      <c r="AT204" s="182"/>
      <c r="AU204" s="182"/>
      <c r="AV204" s="182"/>
    </row>
    <row r="205" spans="1:48" x14ac:dyDescent="0.25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2"/>
      <c r="AT205" s="182"/>
      <c r="AU205" s="182"/>
      <c r="AV205" s="182"/>
    </row>
    <row r="206" spans="1:48" x14ac:dyDescent="0.25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2"/>
      <c r="AT206" s="182"/>
      <c r="AU206" s="182"/>
      <c r="AV206" s="182"/>
    </row>
    <row r="207" spans="1:48" x14ac:dyDescent="0.25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2"/>
      <c r="AT207" s="182"/>
      <c r="AU207" s="182"/>
      <c r="AV207" s="182"/>
    </row>
    <row r="208" spans="1:48" x14ac:dyDescent="0.25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2"/>
      <c r="AT208" s="182"/>
      <c r="AU208" s="182"/>
      <c r="AV208" s="182"/>
    </row>
    <row r="209" spans="1:48" x14ac:dyDescent="0.25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182"/>
      <c r="AT209" s="182"/>
      <c r="AU209" s="182"/>
      <c r="AV209" s="182"/>
    </row>
    <row r="210" spans="1:48" x14ac:dyDescent="0.25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182"/>
      <c r="AT210" s="182"/>
      <c r="AU210" s="182"/>
      <c r="AV210" s="182"/>
    </row>
    <row r="211" spans="1:48" x14ac:dyDescent="0.25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182"/>
      <c r="AT211" s="182"/>
      <c r="AU211" s="182"/>
      <c r="AV211" s="182"/>
    </row>
    <row r="212" spans="1:48" x14ac:dyDescent="0.25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82"/>
      <c r="AT212" s="182"/>
      <c r="AU212" s="182"/>
      <c r="AV212" s="182"/>
    </row>
    <row r="213" spans="1:48" x14ac:dyDescent="0.25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82"/>
      <c r="AR213" s="182"/>
      <c r="AS213" s="182"/>
      <c r="AT213" s="182"/>
      <c r="AU213" s="182"/>
      <c r="AV213" s="182"/>
    </row>
    <row r="214" spans="1:48" x14ac:dyDescent="0.25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82"/>
      <c r="AR214" s="182"/>
      <c r="AS214" s="182"/>
      <c r="AT214" s="182"/>
      <c r="AU214" s="182"/>
      <c r="AV214" s="182"/>
    </row>
    <row r="215" spans="1:48" x14ac:dyDescent="0.25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82"/>
      <c r="AR215" s="182"/>
      <c r="AS215" s="182"/>
      <c r="AT215" s="182"/>
      <c r="AU215" s="182"/>
      <c r="AV215" s="182"/>
    </row>
    <row r="216" spans="1:48" x14ac:dyDescent="0.25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82"/>
      <c r="AR216" s="182"/>
      <c r="AS216" s="182"/>
      <c r="AT216" s="182"/>
      <c r="AU216" s="182"/>
      <c r="AV216" s="182"/>
    </row>
    <row r="217" spans="1:48" x14ac:dyDescent="0.25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82"/>
      <c r="AR217" s="182"/>
      <c r="AS217" s="182"/>
      <c r="AT217" s="182"/>
      <c r="AU217" s="182"/>
      <c r="AV217" s="182"/>
    </row>
    <row r="218" spans="1:48" x14ac:dyDescent="0.25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82"/>
      <c r="AR218" s="182"/>
      <c r="AS218" s="182"/>
      <c r="AT218" s="182"/>
      <c r="AU218" s="182"/>
      <c r="AV218" s="182"/>
    </row>
    <row r="219" spans="1:48" x14ac:dyDescent="0.25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82"/>
      <c r="AR219" s="182"/>
      <c r="AS219" s="182"/>
      <c r="AT219" s="182"/>
      <c r="AU219" s="182"/>
      <c r="AV219" s="182"/>
    </row>
    <row r="220" spans="1:48" x14ac:dyDescent="0.25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82"/>
      <c r="AR220" s="182"/>
      <c r="AS220" s="182"/>
      <c r="AT220" s="182"/>
      <c r="AU220" s="182"/>
      <c r="AV220" s="182"/>
    </row>
    <row r="221" spans="1:48" x14ac:dyDescent="0.25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82"/>
      <c r="AR221" s="182"/>
      <c r="AS221" s="182"/>
      <c r="AT221" s="182"/>
      <c r="AU221" s="182"/>
      <c r="AV221" s="182"/>
    </row>
    <row r="222" spans="1:48" x14ac:dyDescent="0.25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2"/>
      <c r="AT222" s="182"/>
      <c r="AU222" s="182"/>
      <c r="AV222" s="182"/>
    </row>
    <row r="223" spans="1:48" x14ac:dyDescent="0.25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82"/>
      <c r="AR223" s="182"/>
      <c r="AS223" s="182"/>
      <c r="AT223" s="182"/>
      <c r="AU223" s="182"/>
      <c r="AV223" s="182"/>
    </row>
    <row r="224" spans="1:48" x14ac:dyDescent="0.25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2"/>
      <c r="AT224" s="182"/>
      <c r="AU224" s="182"/>
      <c r="AV224" s="182"/>
    </row>
    <row r="225" spans="1:48" x14ac:dyDescent="0.25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82"/>
      <c r="AR225" s="182"/>
      <c r="AS225" s="182"/>
      <c r="AT225" s="182"/>
      <c r="AU225" s="182"/>
      <c r="AV225" s="182"/>
    </row>
    <row r="226" spans="1:48" x14ac:dyDescent="0.25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82"/>
      <c r="AR226" s="182"/>
      <c r="AS226" s="182"/>
      <c r="AT226" s="182"/>
      <c r="AU226" s="182"/>
      <c r="AV226" s="182"/>
    </row>
    <row r="227" spans="1:48" x14ac:dyDescent="0.25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82"/>
      <c r="AR227" s="182"/>
      <c r="AS227" s="182"/>
      <c r="AT227" s="182"/>
      <c r="AU227" s="182"/>
      <c r="AV227" s="182"/>
    </row>
    <row r="228" spans="1:48" x14ac:dyDescent="0.25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82"/>
      <c r="AR228" s="182"/>
      <c r="AS228" s="182"/>
      <c r="AT228" s="182"/>
      <c r="AU228" s="182"/>
      <c r="AV228" s="182"/>
    </row>
    <row r="229" spans="1:48" x14ac:dyDescent="0.25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2"/>
      <c r="AT229" s="182"/>
      <c r="AU229" s="182"/>
      <c r="AV229" s="182"/>
    </row>
    <row r="230" spans="1:48" x14ac:dyDescent="0.25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2"/>
      <c r="AT230" s="182"/>
      <c r="AU230" s="182"/>
      <c r="AV230" s="182"/>
    </row>
    <row r="231" spans="1:48" x14ac:dyDescent="0.25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2"/>
      <c r="AT231" s="182"/>
      <c r="AU231" s="182"/>
      <c r="AV231" s="182"/>
    </row>
    <row r="232" spans="1:48" x14ac:dyDescent="0.25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2"/>
      <c r="AT232" s="182"/>
      <c r="AU232" s="182"/>
      <c r="AV232" s="182"/>
    </row>
    <row r="233" spans="1:48" x14ac:dyDescent="0.25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2"/>
      <c r="AT233" s="182"/>
      <c r="AU233" s="182"/>
      <c r="AV233" s="182"/>
    </row>
    <row r="234" spans="1:48" x14ac:dyDescent="0.25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2"/>
      <c r="AT234" s="182"/>
      <c r="AU234" s="182"/>
      <c r="AV234" s="182"/>
    </row>
    <row r="235" spans="1:48" x14ac:dyDescent="0.25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82"/>
      <c r="AR235" s="182"/>
      <c r="AS235" s="182"/>
      <c r="AT235" s="182"/>
      <c r="AU235" s="182"/>
      <c r="AV235" s="182"/>
    </row>
    <row r="236" spans="1:48" x14ac:dyDescent="0.25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82"/>
      <c r="AR236" s="182"/>
      <c r="AS236" s="182"/>
      <c r="AT236" s="182"/>
      <c r="AU236" s="182"/>
      <c r="AV236" s="182"/>
    </row>
    <row r="237" spans="1:48" x14ac:dyDescent="0.25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82"/>
      <c r="AR237" s="182"/>
      <c r="AS237" s="182"/>
      <c r="AT237" s="182"/>
      <c r="AU237" s="182"/>
      <c r="AV237" s="182"/>
    </row>
    <row r="238" spans="1:48" x14ac:dyDescent="0.25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82"/>
      <c r="AR238" s="182"/>
      <c r="AS238" s="182"/>
      <c r="AT238" s="182"/>
      <c r="AU238" s="182"/>
      <c r="AV238" s="182"/>
    </row>
    <row r="239" spans="1:48" x14ac:dyDescent="0.25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82"/>
      <c r="AR239" s="182"/>
      <c r="AS239" s="182"/>
      <c r="AT239" s="182"/>
      <c r="AU239" s="182"/>
      <c r="AV239" s="182"/>
    </row>
    <row r="240" spans="1:48" x14ac:dyDescent="0.25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82"/>
      <c r="AT240" s="182"/>
      <c r="AU240" s="182"/>
      <c r="AV240" s="182"/>
    </row>
    <row r="241" spans="1:48" x14ac:dyDescent="0.25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82"/>
      <c r="AT241" s="182"/>
      <c r="AU241" s="182"/>
      <c r="AV241" s="182"/>
    </row>
    <row r="242" spans="1:48" x14ac:dyDescent="0.25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82"/>
      <c r="AT242" s="182"/>
      <c r="AU242" s="182"/>
      <c r="AV242" s="182"/>
    </row>
    <row r="243" spans="1:48" x14ac:dyDescent="0.25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2"/>
      <c r="AT243" s="182"/>
      <c r="AU243" s="182"/>
      <c r="AV243" s="182"/>
    </row>
    <row r="244" spans="1:48" x14ac:dyDescent="0.25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2"/>
      <c r="AT244" s="182"/>
      <c r="AU244" s="182"/>
      <c r="AV244" s="182"/>
    </row>
    <row r="245" spans="1:48" x14ac:dyDescent="0.25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2"/>
      <c r="AT245" s="182"/>
      <c r="AU245" s="182"/>
      <c r="AV245" s="182"/>
    </row>
    <row r="246" spans="1:48" x14ac:dyDescent="0.25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2"/>
      <c r="AT246" s="182"/>
      <c r="AU246" s="182"/>
      <c r="AV246" s="182"/>
    </row>
    <row r="247" spans="1:48" x14ac:dyDescent="0.25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2"/>
      <c r="AT247" s="182"/>
      <c r="AU247" s="182"/>
      <c r="AV247" s="182"/>
    </row>
    <row r="248" spans="1:48" x14ac:dyDescent="0.25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2"/>
      <c r="AT248" s="182"/>
      <c r="AU248" s="182"/>
      <c r="AV248" s="182"/>
    </row>
    <row r="249" spans="1:48" x14ac:dyDescent="0.25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82"/>
      <c r="AR249" s="182"/>
      <c r="AS249" s="182"/>
      <c r="AT249" s="182"/>
      <c r="AU249" s="182"/>
      <c r="AV249" s="182"/>
    </row>
    <row r="250" spans="1:48" x14ac:dyDescent="0.25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82"/>
      <c r="AR250" s="182"/>
      <c r="AS250" s="182"/>
      <c r="AT250" s="182"/>
      <c r="AU250" s="182"/>
      <c r="AV250" s="182"/>
    </row>
    <row r="251" spans="1:48" x14ac:dyDescent="0.25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82"/>
      <c r="AR251" s="182"/>
      <c r="AS251" s="182"/>
      <c r="AT251" s="182"/>
      <c r="AU251" s="182"/>
      <c r="AV251" s="182"/>
    </row>
    <row r="252" spans="1:48" x14ac:dyDescent="0.25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82"/>
      <c r="AR252" s="182"/>
      <c r="AS252" s="182"/>
      <c r="AT252" s="182"/>
      <c r="AU252" s="182"/>
      <c r="AV252" s="182"/>
    </row>
    <row r="253" spans="1:48" x14ac:dyDescent="0.25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82"/>
      <c r="AR253" s="182"/>
      <c r="AS253" s="182"/>
      <c r="AT253" s="182"/>
      <c r="AU253" s="182"/>
      <c r="AV253" s="182"/>
    </row>
    <row r="254" spans="1:48" x14ac:dyDescent="0.25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82"/>
      <c r="AR254" s="182"/>
      <c r="AS254" s="182"/>
      <c r="AT254" s="182"/>
      <c r="AU254" s="182"/>
      <c r="AV254" s="182"/>
    </row>
    <row r="255" spans="1:48" x14ac:dyDescent="0.25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82"/>
      <c r="AR255" s="182"/>
      <c r="AS255" s="182"/>
      <c r="AT255" s="182"/>
      <c r="AU255" s="182"/>
      <c r="AV255" s="182"/>
    </row>
    <row r="256" spans="1:48" x14ac:dyDescent="0.25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82"/>
      <c r="AR256" s="182"/>
      <c r="AS256" s="182"/>
      <c r="AT256" s="182"/>
      <c r="AU256" s="182"/>
      <c r="AV256" s="182"/>
    </row>
    <row r="257" spans="1:48" x14ac:dyDescent="0.25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82"/>
      <c r="AR257" s="182"/>
      <c r="AS257" s="182"/>
      <c r="AT257" s="182"/>
      <c r="AU257" s="182"/>
      <c r="AV257" s="182"/>
    </row>
    <row r="258" spans="1:48" x14ac:dyDescent="0.25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2"/>
      <c r="AT258" s="182"/>
      <c r="AU258" s="182"/>
      <c r="AV258" s="182"/>
    </row>
    <row r="259" spans="1:48" x14ac:dyDescent="0.25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2"/>
      <c r="AT259" s="182"/>
      <c r="AU259" s="182"/>
      <c r="AV259" s="182"/>
    </row>
    <row r="260" spans="1:48" x14ac:dyDescent="0.25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2"/>
      <c r="AT260" s="182"/>
      <c r="AU260" s="182"/>
      <c r="AV260" s="182"/>
    </row>
    <row r="261" spans="1:48" x14ac:dyDescent="0.25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2"/>
      <c r="AT261" s="182"/>
      <c r="AU261" s="182"/>
      <c r="AV261" s="182"/>
    </row>
    <row r="262" spans="1:48" x14ac:dyDescent="0.25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2"/>
      <c r="AT262" s="182"/>
      <c r="AU262" s="182"/>
      <c r="AV262" s="182"/>
    </row>
    <row r="263" spans="1:48" x14ac:dyDescent="0.25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82"/>
      <c r="AR263" s="182"/>
      <c r="AS263" s="182"/>
      <c r="AT263" s="182"/>
      <c r="AU263" s="182"/>
      <c r="AV263" s="182"/>
    </row>
    <row r="264" spans="1:48" x14ac:dyDescent="0.25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82"/>
      <c r="AR264" s="182"/>
      <c r="AS264" s="182"/>
      <c r="AT264" s="182"/>
      <c r="AU264" s="182"/>
      <c r="AV264" s="182"/>
    </row>
    <row r="265" spans="1:48" x14ac:dyDescent="0.25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82"/>
      <c r="AR265" s="182"/>
      <c r="AS265" s="182"/>
      <c r="AT265" s="182"/>
      <c r="AU265" s="182"/>
      <c r="AV265" s="182"/>
    </row>
    <row r="266" spans="1:48" x14ac:dyDescent="0.25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182"/>
      <c r="AT266" s="182"/>
      <c r="AU266" s="182"/>
      <c r="AV266" s="182"/>
    </row>
    <row r="267" spans="1:48" x14ac:dyDescent="0.25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82"/>
      <c r="AR267" s="182"/>
      <c r="AS267" s="182"/>
      <c r="AT267" s="182"/>
      <c r="AU267" s="182"/>
      <c r="AV267" s="182"/>
    </row>
    <row r="268" spans="1:48" x14ac:dyDescent="0.25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82"/>
      <c r="AR268" s="182"/>
      <c r="AS268" s="182"/>
      <c r="AT268" s="182"/>
      <c r="AU268" s="182"/>
      <c r="AV268" s="182"/>
    </row>
    <row r="269" spans="1:48" x14ac:dyDescent="0.25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82"/>
      <c r="AR269" s="182"/>
      <c r="AS269" s="182"/>
      <c r="AT269" s="182"/>
      <c r="AU269" s="182"/>
      <c r="AV269" s="182"/>
    </row>
    <row r="270" spans="1:48" x14ac:dyDescent="0.25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182"/>
      <c r="AT270" s="182"/>
      <c r="AU270" s="182"/>
      <c r="AV270" s="182"/>
    </row>
    <row r="271" spans="1:48" x14ac:dyDescent="0.25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82"/>
      <c r="AR271" s="182"/>
      <c r="AS271" s="182"/>
      <c r="AT271" s="182"/>
      <c r="AU271" s="182"/>
      <c r="AV271" s="182"/>
    </row>
    <row r="272" spans="1:48" x14ac:dyDescent="0.25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82"/>
      <c r="AR272" s="182"/>
      <c r="AS272" s="182"/>
      <c r="AT272" s="182"/>
      <c r="AU272" s="182"/>
      <c r="AV272" s="182"/>
    </row>
    <row r="273" spans="1:48" x14ac:dyDescent="0.25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82"/>
      <c r="AR273" s="182"/>
      <c r="AS273" s="182"/>
      <c r="AT273" s="182"/>
      <c r="AU273" s="182"/>
      <c r="AV273" s="182"/>
    </row>
    <row r="274" spans="1:48" x14ac:dyDescent="0.25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82"/>
      <c r="AR274" s="182"/>
      <c r="AS274" s="182"/>
      <c r="AT274" s="182"/>
      <c r="AU274" s="182"/>
      <c r="AV274" s="182"/>
    </row>
    <row r="275" spans="1:48" x14ac:dyDescent="0.25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82"/>
      <c r="AR275" s="182"/>
      <c r="AS275" s="182"/>
      <c r="AT275" s="182"/>
      <c r="AU275" s="182"/>
      <c r="AV275" s="182"/>
    </row>
    <row r="276" spans="1:48" x14ac:dyDescent="0.25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82"/>
      <c r="AR276" s="182"/>
      <c r="AS276" s="182"/>
      <c r="AT276" s="182"/>
      <c r="AU276" s="182"/>
      <c r="AV276" s="182"/>
    </row>
    <row r="277" spans="1:48" x14ac:dyDescent="0.25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82"/>
      <c r="AR277" s="182"/>
      <c r="AS277" s="182"/>
      <c r="AT277" s="182"/>
      <c r="AU277" s="182"/>
      <c r="AV277" s="182"/>
    </row>
    <row r="278" spans="1:48" x14ac:dyDescent="0.25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82"/>
      <c r="AR278" s="182"/>
      <c r="AS278" s="182"/>
      <c r="AT278" s="182"/>
      <c r="AU278" s="182"/>
      <c r="AV278" s="182"/>
    </row>
    <row r="279" spans="1:48" x14ac:dyDescent="0.25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82"/>
      <c r="AR279" s="182"/>
      <c r="AS279" s="182"/>
      <c r="AT279" s="182"/>
      <c r="AU279" s="182"/>
      <c r="AV279" s="182"/>
    </row>
    <row r="280" spans="1:48" x14ac:dyDescent="0.25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82"/>
      <c r="AR280" s="182"/>
      <c r="AS280" s="182"/>
      <c r="AT280" s="182"/>
      <c r="AU280" s="182"/>
      <c r="AV280" s="182"/>
    </row>
    <row r="281" spans="1:48" x14ac:dyDescent="0.25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82"/>
      <c r="AR281" s="182"/>
      <c r="AS281" s="182"/>
      <c r="AT281" s="182"/>
      <c r="AU281" s="182"/>
      <c r="AV281" s="182"/>
    </row>
    <row r="282" spans="1:48" x14ac:dyDescent="0.25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182"/>
      <c r="AT282" s="182"/>
      <c r="AU282" s="182"/>
      <c r="AV282" s="182"/>
    </row>
    <row r="283" spans="1:48" x14ac:dyDescent="0.25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82"/>
      <c r="AR283" s="182"/>
      <c r="AS283" s="182"/>
      <c r="AT283" s="182"/>
      <c r="AU283" s="182"/>
      <c r="AV283" s="182"/>
    </row>
    <row r="284" spans="1:48" x14ac:dyDescent="0.25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182"/>
      <c r="AT284" s="182"/>
      <c r="AU284" s="182"/>
      <c r="AV284" s="182"/>
    </row>
    <row r="285" spans="1:48" x14ac:dyDescent="0.25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82"/>
      <c r="AR285" s="182"/>
      <c r="AS285" s="182"/>
      <c r="AT285" s="182"/>
      <c r="AU285" s="182"/>
      <c r="AV285" s="182"/>
    </row>
    <row r="286" spans="1:48" x14ac:dyDescent="0.25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2"/>
      <c r="AT286" s="182"/>
      <c r="AU286" s="182"/>
      <c r="AV286" s="182"/>
    </row>
    <row r="287" spans="1:48" x14ac:dyDescent="0.25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2"/>
      <c r="AT287" s="182"/>
      <c r="AU287" s="182"/>
      <c r="AV287" s="182"/>
    </row>
    <row r="288" spans="1:48" x14ac:dyDescent="0.25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2"/>
      <c r="AT288" s="182"/>
      <c r="AU288" s="182"/>
      <c r="AV288" s="182"/>
    </row>
    <row r="289" spans="1:48" x14ac:dyDescent="0.25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2"/>
      <c r="AT289" s="182"/>
      <c r="AU289" s="182"/>
      <c r="AV289" s="182"/>
    </row>
    <row r="290" spans="1:48" x14ac:dyDescent="0.25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2"/>
      <c r="AT290" s="182"/>
      <c r="AU290" s="182"/>
      <c r="AV290" s="182"/>
    </row>
    <row r="291" spans="1:48" x14ac:dyDescent="0.25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82"/>
      <c r="AR291" s="182"/>
      <c r="AS291" s="182"/>
      <c r="AT291" s="182"/>
      <c r="AU291" s="182"/>
      <c r="AV291" s="182"/>
    </row>
    <row r="292" spans="1:48" x14ac:dyDescent="0.25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82"/>
      <c r="AR292" s="182"/>
      <c r="AS292" s="182"/>
      <c r="AT292" s="182"/>
      <c r="AU292" s="182"/>
      <c r="AV292" s="182"/>
    </row>
    <row r="293" spans="1:48" x14ac:dyDescent="0.25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82"/>
      <c r="AR293" s="182"/>
      <c r="AS293" s="182"/>
      <c r="AT293" s="182"/>
      <c r="AU293" s="182"/>
      <c r="AV293" s="182"/>
    </row>
    <row r="294" spans="1:48" x14ac:dyDescent="0.25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182"/>
      <c r="AT294" s="182"/>
      <c r="AU294" s="182"/>
      <c r="AV294" s="182"/>
    </row>
    <row r="295" spans="1:48" x14ac:dyDescent="0.25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82"/>
      <c r="AR295" s="182"/>
      <c r="AS295" s="182"/>
      <c r="AT295" s="182"/>
      <c r="AU295" s="182"/>
      <c r="AV295" s="182"/>
    </row>
    <row r="296" spans="1:48" x14ac:dyDescent="0.25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82"/>
      <c r="AR296" s="182"/>
      <c r="AS296" s="182"/>
      <c r="AT296" s="182"/>
      <c r="AU296" s="182"/>
      <c r="AV296" s="182"/>
    </row>
    <row r="297" spans="1:48" x14ac:dyDescent="0.25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82"/>
      <c r="AR297" s="182"/>
      <c r="AS297" s="182"/>
      <c r="AT297" s="182"/>
      <c r="AU297" s="182"/>
      <c r="AV297" s="182"/>
    </row>
    <row r="298" spans="1:48" x14ac:dyDescent="0.25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82"/>
      <c r="AR298" s="182"/>
      <c r="AS298" s="182"/>
      <c r="AT298" s="182"/>
      <c r="AU298" s="182"/>
      <c r="AV298" s="182"/>
    </row>
    <row r="299" spans="1:48" x14ac:dyDescent="0.25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82"/>
      <c r="AR299" s="182"/>
      <c r="AS299" s="182"/>
      <c r="AT299" s="182"/>
      <c r="AU299" s="182"/>
      <c r="AV299" s="182"/>
    </row>
    <row r="300" spans="1:48" x14ac:dyDescent="0.25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82"/>
      <c r="AT300" s="182"/>
      <c r="AU300" s="182"/>
      <c r="AV300" s="182"/>
    </row>
    <row r="301" spans="1:48" x14ac:dyDescent="0.25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82"/>
      <c r="AT301" s="182"/>
      <c r="AU301" s="182"/>
      <c r="AV301" s="182"/>
    </row>
    <row r="302" spans="1:48" x14ac:dyDescent="0.25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2"/>
      <c r="AT302" s="182"/>
      <c r="AU302" s="182"/>
      <c r="AV302" s="182"/>
    </row>
    <row r="303" spans="1:48" x14ac:dyDescent="0.25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182"/>
      <c r="AT303" s="182"/>
      <c r="AU303" s="182"/>
      <c r="AV303" s="182"/>
    </row>
    <row r="304" spans="1:48" x14ac:dyDescent="0.25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182"/>
      <c r="AT304" s="182"/>
      <c r="AU304" s="182"/>
      <c r="AV304" s="182"/>
    </row>
    <row r="305" spans="1:48" x14ac:dyDescent="0.25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82"/>
      <c r="AR305" s="182"/>
      <c r="AS305" s="182"/>
      <c r="AT305" s="182"/>
      <c r="AU305" s="182"/>
      <c r="AV305" s="182"/>
    </row>
    <row r="306" spans="1:48" x14ac:dyDescent="0.25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82"/>
      <c r="AR306" s="182"/>
      <c r="AS306" s="182"/>
      <c r="AT306" s="182"/>
      <c r="AU306" s="182"/>
      <c r="AV306" s="182"/>
    </row>
    <row r="307" spans="1:48" x14ac:dyDescent="0.25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82"/>
      <c r="AR307" s="182"/>
      <c r="AS307" s="182"/>
      <c r="AT307" s="182"/>
      <c r="AU307" s="182"/>
      <c r="AV307" s="182"/>
    </row>
    <row r="308" spans="1:48" x14ac:dyDescent="0.25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82"/>
      <c r="AR308" s="182"/>
      <c r="AS308" s="182"/>
      <c r="AT308" s="182"/>
      <c r="AU308" s="182"/>
      <c r="AV308" s="182"/>
    </row>
    <row r="309" spans="1:48" x14ac:dyDescent="0.25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82"/>
      <c r="AR309" s="182"/>
      <c r="AS309" s="182"/>
      <c r="AT309" s="182"/>
      <c r="AU309" s="182"/>
      <c r="AV309" s="182"/>
    </row>
    <row r="310" spans="1:48" x14ac:dyDescent="0.25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82"/>
      <c r="AR310" s="182"/>
      <c r="AS310" s="182"/>
      <c r="AT310" s="182"/>
      <c r="AU310" s="182"/>
      <c r="AV310" s="182"/>
    </row>
    <row r="311" spans="1:48" x14ac:dyDescent="0.25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82"/>
      <c r="AR311" s="182"/>
      <c r="AS311" s="182"/>
      <c r="AT311" s="182"/>
      <c r="AU311" s="182"/>
      <c r="AV311" s="182"/>
    </row>
    <row r="312" spans="1:48" x14ac:dyDescent="0.25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82"/>
      <c r="AR312" s="182"/>
      <c r="AS312" s="182"/>
      <c r="AT312" s="182"/>
      <c r="AU312" s="182"/>
      <c r="AV312" s="182"/>
    </row>
    <row r="313" spans="1:48" x14ac:dyDescent="0.25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82"/>
      <c r="AR313" s="182"/>
      <c r="AS313" s="182"/>
      <c r="AT313" s="182"/>
      <c r="AU313" s="182"/>
      <c r="AV313" s="182"/>
    </row>
    <row r="314" spans="1:48" x14ac:dyDescent="0.25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82"/>
      <c r="AR314" s="182"/>
      <c r="AS314" s="182"/>
      <c r="AT314" s="182"/>
      <c r="AU314" s="182"/>
      <c r="AV314" s="182"/>
    </row>
    <row r="315" spans="1:48" x14ac:dyDescent="0.25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82"/>
      <c r="AR315" s="182"/>
      <c r="AS315" s="182"/>
      <c r="AT315" s="182"/>
      <c r="AU315" s="182"/>
      <c r="AV315" s="182"/>
    </row>
    <row r="316" spans="1:48" x14ac:dyDescent="0.25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182"/>
      <c r="AT316" s="182"/>
      <c r="AU316" s="182"/>
      <c r="AV316" s="182"/>
    </row>
    <row r="317" spans="1:48" x14ac:dyDescent="0.25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82"/>
      <c r="AR317" s="182"/>
      <c r="AS317" s="182"/>
      <c r="AT317" s="182"/>
      <c r="AU317" s="182"/>
      <c r="AV317" s="182"/>
    </row>
    <row r="318" spans="1:48" x14ac:dyDescent="0.25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182"/>
      <c r="AT318" s="182"/>
      <c r="AU318" s="182"/>
      <c r="AV318" s="182"/>
    </row>
    <row r="319" spans="1:48" x14ac:dyDescent="0.25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82"/>
      <c r="AR319" s="182"/>
      <c r="AS319" s="182"/>
      <c r="AT319" s="182"/>
      <c r="AU319" s="182"/>
      <c r="AV319" s="182"/>
    </row>
    <row r="320" spans="1:48" x14ac:dyDescent="0.25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182"/>
      <c r="AT320" s="182"/>
      <c r="AU320" s="182"/>
      <c r="AV320" s="182"/>
    </row>
    <row r="321" spans="1:48" x14ac:dyDescent="0.25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82"/>
      <c r="AR321" s="182"/>
      <c r="AS321" s="182"/>
      <c r="AT321" s="182"/>
      <c r="AU321" s="182"/>
      <c r="AV321" s="182"/>
    </row>
    <row r="322" spans="1:48" x14ac:dyDescent="0.25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82"/>
      <c r="AR322" s="182"/>
      <c r="AS322" s="182"/>
      <c r="AT322" s="182"/>
      <c r="AU322" s="182"/>
      <c r="AV322" s="182"/>
    </row>
    <row r="323" spans="1:48" x14ac:dyDescent="0.25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82"/>
      <c r="AR323" s="182"/>
      <c r="AS323" s="182"/>
      <c r="AT323" s="182"/>
      <c r="AU323" s="182"/>
      <c r="AV323" s="182"/>
    </row>
    <row r="324" spans="1:48" x14ac:dyDescent="0.25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82"/>
      <c r="AR324" s="182"/>
      <c r="AS324" s="182"/>
      <c r="AT324" s="182"/>
      <c r="AU324" s="182"/>
      <c r="AV324" s="182"/>
    </row>
    <row r="325" spans="1:48" x14ac:dyDescent="0.25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82"/>
      <c r="AR325" s="182"/>
      <c r="AS325" s="182"/>
      <c r="AT325" s="182"/>
      <c r="AU325" s="182"/>
      <c r="AV325" s="182"/>
    </row>
    <row r="326" spans="1:48" x14ac:dyDescent="0.25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82"/>
      <c r="AR326" s="182"/>
      <c r="AS326" s="182"/>
      <c r="AT326" s="182"/>
      <c r="AU326" s="182"/>
      <c r="AV326" s="182"/>
    </row>
    <row r="327" spans="1:48" x14ac:dyDescent="0.25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82"/>
      <c r="AR327" s="182"/>
      <c r="AS327" s="182"/>
      <c r="AT327" s="182"/>
      <c r="AU327" s="182"/>
      <c r="AV327" s="182"/>
    </row>
    <row r="328" spans="1:48" x14ac:dyDescent="0.25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82"/>
      <c r="AR328" s="182"/>
      <c r="AS328" s="182"/>
      <c r="AT328" s="182"/>
      <c r="AU328" s="182"/>
      <c r="AV328" s="182"/>
    </row>
    <row r="329" spans="1:48" x14ac:dyDescent="0.25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82"/>
      <c r="AR329" s="182"/>
      <c r="AS329" s="182"/>
      <c r="AT329" s="182"/>
      <c r="AU329" s="182"/>
      <c r="AV329" s="182"/>
    </row>
    <row r="330" spans="1:48" x14ac:dyDescent="0.25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82"/>
      <c r="AR330" s="182"/>
      <c r="AS330" s="182"/>
      <c r="AT330" s="182"/>
      <c r="AU330" s="182"/>
      <c r="AV330" s="182"/>
    </row>
    <row r="331" spans="1:48" x14ac:dyDescent="0.25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82"/>
      <c r="AR331" s="182"/>
      <c r="AS331" s="182"/>
      <c r="AT331" s="182"/>
      <c r="AU331" s="182"/>
      <c r="AV331" s="182"/>
    </row>
    <row r="332" spans="1:48" x14ac:dyDescent="0.25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82"/>
      <c r="AR332" s="182"/>
      <c r="AS332" s="182"/>
      <c r="AT332" s="182"/>
      <c r="AU332" s="182"/>
      <c r="AV332" s="182"/>
    </row>
    <row r="333" spans="1:48" x14ac:dyDescent="0.25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82"/>
      <c r="AR333" s="182"/>
      <c r="AS333" s="182"/>
      <c r="AT333" s="182"/>
      <c r="AU333" s="182"/>
      <c r="AV333" s="182"/>
    </row>
    <row r="334" spans="1:48" x14ac:dyDescent="0.25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182"/>
      <c r="AT334" s="182"/>
      <c r="AU334" s="182"/>
      <c r="AV334" s="182"/>
    </row>
    <row r="335" spans="1:48" x14ac:dyDescent="0.25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82"/>
      <c r="AR335" s="182"/>
      <c r="AS335" s="182"/>
      <c r="AT335" s="182"/>
      <c r="AU335" s="182"/>
      <c r="AV335" s="182"/>
    </row>
    <row r="336" spans="1:48" x14ac:dyDescent="0.25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82"/>
      <c r="AR336" s="182"/>
      <c r="AS336" s="182"/>
      <c r="AT336" s="182"/>
      <c r="AU336" s="182"/>
      <c r="AV336" s="182"/>
    </row>
    <row r="337" spans="1:48" x14ac:dyDescent="0.25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82"/>
      <c r="AR337" s="182"/>
      <c r="AS337" s="182"/>
      <c r="AT337" s="182"/>
      <c r="AU337" s="182"/>
      <c r="AV337" s="182"/>
    </row>
    <row r="338" spans="1:48" x14ac:dyDescent="0.25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82"/>
      <c r="AR338" s="182"/>
      <c r="AS338" s="182"/>
      <c r="AT338" s="182"/>
      <c r="AU338" s="182"/>
      <c r="AV338" s="182"/>
    </row>
    <row r="339" spans="1:48" x14ac:dyDescent="0.25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82"/>
      <c r="AR339" s="182"/>
      <c r="AS339" s="182"/>
      <c r="AT339" s="182"/>
      <c r="AU339" s="182"/>
      <c r="AV339" s="182"/>
    </row>
    <row r="340" spans="1:48" x14ac:dyDescent="0.25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82"/>
      <c r="AR340" s="182"/>
      <c r="AS340" s="182"/>
      <c r="AT340" s="182"/>
      <c r="AU340" s="182"/>
      <c r="AV340" s="182"/>
    </row>
    <row r="341" spans="1:48" x14ac:dyDescent="0.25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82"/>
      <c r="AR341" s="182"/>
      <c r="AS341" s="182"/>
      <c r="AT341" s="182"/>
      <c r="AU341" s="182"/>
      <c r="AV341" s="182"/>
    </row>
    <row r="342" spans="1:48" x14ac:dyDescent="0.25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82"/>
      <c r="AR342" s="182"/>
      <c r="AS342" s="182"/>
      <c r="AT342" s="182"/>
      <c r="AU342" s="182"/>
      <c r="AV342" s="182"/>
    </row>
    <row r="343" spans="1:48" x14ac:dyDescent="0.25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82"/>
      <c r="AR343" s="182"/>
      <c r="AS343" s="182"/>
      <c r="AT343" s="182"/>
      <c r="AU343" s="182"/>
      <c r="AV343" s="182"/>
    </row>
    <row r="344" spans="1:48" x14ac:dyDescent="0.25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82"/>
      <c r="AR344" s="182"/>
      <c r="AS344" s="182"/>
      <c r="AT344" s="182"/>
      <c r="AU344" s="182"/>
      <c r="AV344" s="182"/>
    </row>
    <row r="345" spans="1:48" x14ac:dyDescent="0.25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82"/>
      <c r="AR345" s="182"/>
      <c r="AS345" s="182"/>
      <c r="AT345" s="182"/>
      <c r="AU345" s="182"/>
      <c r="AV345" s="182"/>
    </row>
    <row r="346" spans="1:48" x14ac:dyDescent="0.25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82"/>
      <c r="AR346" s="182"/>
      <c r="AS346" s="182"/>
      <c r="AT346" s="182"/>
      <c r="AU346" s="182"/>
      <c r="AV346" s="182"/>
    </row>
    <row r="347" spans="1:48" x14ac:dyDescent="0.25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82"/>
      <c r="AR347" s="182"/>
      <c r="AS347" s="182"/>
      <c r="AT347" s="182"/>
      <c r="AU347" s="182"/>
      <c r="AV347" s="182"/>
    </row>
    <row r="348" spans="1:48" x14ac:dyDescent="0.25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82"/>
      <c r="AR348" s="182"/>
      <c r="AS348" s="182"/>
      <c r="AT348" s="182"/>
      <c r="AU348" s="182"/>
      <c r="AV348" s="182"/>
    </row>
    <row r="349" spans="1:48" x14ac:dyDescent="0.25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82"/>
      <c r="AR349" s="182"/>
      <c r="AS349" s="182"/>
      <c r="AT349" s="182"/>
      <c r="AU349" s="182"/>
      <c r="AV349" s="182"/>
    </row>
    <row r="350" spans="1:48" x14ac:dyDescent="0.25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82"/>
      <c r="AR350" s="182"/>
      <c r="AS350" s="182"/>
      <c r="AT350" s="182"/>
      <c r="AU350" s="182"/>
      <c r="AV350" s="182"/>
    </row>
    <row r="351" spans="1:48" x14ac:dyDescent="0.25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82"/>
      <c r="AR351" s="182"/>
      <c r="AS351" s="182"/>
      <c r="AT351" s="182"/>
      <c r="AU351" s="182"/>
      <c r="AV351" s="182"/>
    </row>
    <row r="352" spans="1:48" x14ac:dyDescent="0.25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82"/>
      <c r="AR352" s="182"/>
      <c r="AS352" s="182"/>
      <c r="AT352" s="182"/>
      <c r="AU352" s="182"/>
      <c r="AV352" s="182"/>
    </row>
    <row r="353" spans="1:48" x14ac:dyDescent="0.25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82"/>
      <c r="AR353" s="182"/>
      <c r="AS353" s="182"/>
      <c r="AT353" s="182"/>
      <c r="AU353" s="182"/>
      <c r="AV353" s="182"/>
    </row>
    <row r="354" spans="1:48" x14ac:dyDescent="0.25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82"/>
      <c r="AR354" s="182"/>
      <c r="AS354" s="182"/>
      <c r="AT354" s="182"/>
      <c r="AU354" s="182"/>
      <c r="AV354" s="182"/>
    </row>
    <row r="355" spans="1:48" x14ac:dyDescent="0.25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82"/>
      <c r="AR355" s="182"/>
      <c r="AS355" s="182"/>
      <c r="AT355" s="182"/>
      <c r="AU355" s="182"/>
      <c r="AV355" s="182"/>
    </row>
    <row r="356" spans="1:48" x14ac:dyDescent="0.25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2"/>
      <c r="AT356" s="182"/>
      <c r="AU356" s="182"/>
      <c r="AV356" s="182"/>
    </row>
    <row r="357" spans="1:48" x14ac:dyDescent="0.25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2"/>
      <c r="AT357" s="182"/>
      <c r="AU357" s="182"/>
      <c r="AV357" s="182"/>
    </row>
    <row r="358" spans="1:48" x14ac:dyDescent="0.25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2"/>
      <c r="AT358" s="182"/>
      <c r="AU358" s="182"/>
      <c r="AV358" s="182"/>
    </row>
    <row r="359" spans="1:48" x14ac:dyDescent="0.25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2"/>
      <c r="AT359" s="182"/>
      <c r="AU359" s="182"/>
      <c r="AV359" s="182"/>
    </row>
    <row r="360" spans="1:48" x14ac:dyDescent="0.25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2"/>
      <c r="AT360" s="182"/>
      <c r="AU360" s="182"/>
      <c r="AV360" s="182"/>
    </row>
    <row r="361" spans="1:48" x14ac:dyDescent="0.25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82"/>
      <c r="AR361" s="182"/>
      <c r="AS361" s="182"/>
      <c r="AT361" s="182"/>
      <c r="AU361" s="182"/>
      <c r="AV361" s="182"/>
    </row>
    <row r="362" spans="1:48" x14ac:dyDescent="0.25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82"/>
      <c r="AR362" s="182"/>
      <c r="AS362" s="182"/>
      <c r="AT362" s="182"/>
      <c r="AU362" s="182"/>
      <c r="AV362" s="182"/>
    </row>
    <row r="363" spans="1:48" x14ac:dyDescent="0.25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82"/>
      <c r="AR363" s="182"/>
      <c r="AS363" s="182"/>
      <c r="AT363" s="182"/>
      <c r="AU363" s="182"/>
      <c r="AV363" s="182"/>
    </row>
    <row r="364" spans="1:48" x14ac:dyDescent="0.25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82"/>
      <c r="AR364" s="182"/>
      <c r="AS364" s="182"/>
      <c r="AT364" s="182"/>
      <c r="AU364" s="182"/>
      <c r="AV364" s="182"/>
    </row>
    <row r="365" spans="1:48" x14ac:dyDescent="0.25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82"/>
      <c r="AR365" s="182"/>
      <c r="AS365" s="182"/>
      <c r="AT365" s="182"/>
      <c r="AU365" s="182"/>
      <c r="AV365" s="182"/>
    </row>
    <row r="366" spans="1:48" x14ac:dyDescent="0.25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82"/>
      <c r="AR366" s="182"/>
      <c r="AS366" s="182"/>
      <c r="AT366" s="182"/>
      <c r="AU366" s="182"/>
      <c r="AV366" s="182"/>
    </row>
    <row r="367" spans="1:48" x14ac:dyDescent="0.25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82"/>
      <c r="AR367" s="182"/>
      <c r="AS367" s="182"/>
      <c r="AT367" s="182"/>
      <c r="AU367" s="182"/>
      <c r="AV367" s="182"/>
    </row>
    <row r="368" spans="1:48" x14ac:dyDescent="0.25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82"/>
      <c r="AR368" s="182"/>
      <c r="AS368" s="182"/>
      <c r="AT368" s="182"/>
      <c r="AU368" s="182"/>
      <c r="AV368" s="182"/>
    </row>
    <row r="369" spans="1:48" x14ac:dyDescent="0.25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82"/>
      <c r="AR369" s="182"/>
      <c r="AS369" s="182"/>
      <c r="AT369" s="182"/>
      <c r="AU369" s="182"/>
      <c r="AV369" s="182"/>
    </row>
    <row r="370" spans="1:48" x14ac:dyDescent="0.25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2"/>
      <c r="AT370" s="182"/>
      <c r="AU370" s="182"/>
      <c r="AV370" s="182"/>
    </row>
    <row r="371" spans="1:48" x14ac:dyDescent="0.25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2"/>
      <c r="AT371" s="182"/>
      <c r="AU371" s="182"/>
      <c r="AV371" s="182"/>
    </row>
    <row r="372" spans="1:48" x14ac:dyDescent="0.25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82"/>
      <c r="AR372" s="182"/>
      <c r="AS372" s="182"/>
      <c r="AT372" s="182"/>
      <c r="AU372" s="182"/>
      <c r="AV372" s="182"/>
    </row>
    <row r="373" spans="1:48" x14ac:dyDescent="0.25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82"/>
      <c r="AR373" s="182"/>
      <c r="AS373" s="182"/>
      <c r="AT373" s="182"/>
      <c r="AU373" s="182"/>
      <c r="AV373" s="182"/>
    </row>
    <row r="374" spans="1:48" x14ac:dyDescent="0.25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82"/>
      <c r="AT374" s="182"/>
      <c r="AU374" s="182"/>
      <c r="AV374" s="182"/>
    </row>
    <row r="375" spans="1:48" x14ac:dyDescent="0.25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82"/>
      <c r="AR375" s="182"/>
      <c r="AS375" s="182"/>
      <c r="AT375" s="182"/>
      <c r="AU375" s="182"/>
      <c r="AV375" s="182"/>
    </row>
    <row r="376" spans="1:48" x14ac:dyDescent="0.25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82"/>
      <c r="AR376" s="182"/>
      <c r="AS376" s="182"/>
      <c r="AT376" s="182"/>
      <c r="AU376" s="182"/>
      <c r="AV376" s="182"/>
    </row>
    <row r="377" spans="1:48" x14ac:dyDescent="0.25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82"/>
      <c r="AR377" s="182"/>
      <c r="AS377" s="182"/>
      <c r="AT377" s="182"/>
      <c r="AU377" s="182"/>
      <c r="AV377" s="182"/>
    </row>
    <row r="378" spans="1:48" x14ac:dyDescent="0.25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82"/>
      <c r="AR378" s="182"/>
      <c r="AS378" s="182"/>
      <c r="AT378" s="182"/>
      <c r="AU378" s="182"/>
      <c r="AV378" s="182"/>
    </row>
    <row r="379" spans="1:48" x14ac:dyDescent="0.25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82"/>
      <c r="AR379" s="182"/>
      <c r="AS379" s="182"/>
      <c r="AT379" s="182"/>
      <c r="AU379" s="182"/>
      <c r="AV379" s="182"/>
    </row>
    <row r="380" spans="1:48" x14ac:dyDescent="0.25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82"/>
      <c r="AR380" s="182"/>
      <c r="AS380" s="182"/>
      <c r="AT380" s="182"/>
      <c r="AU380" s="182"/>
      <c r="AV380" s="182"/>
    </row>
    <row r="381" spans="1:48" x14ac:dyDescent="0.25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82"/>
      <c r="AR381" s="182"/>
      <c r="AS381" s="182"/>
      <c r="AT381" s="182"/>
      <c r="AU381" s="182"/>
      <c r="AV381" s="182"/>
    </row>
    <row r="382" spans="1:48" x14ac:dyDescent="0.25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82"/>
      <c r="AR382" s="182"/>
      <c r="AS382" s="182"/>
      <c r="AT382" s="182"/>
      <c r="AU382" s="182"/>
      <c r="AV382" s="182"/>
    </row>
    <row r="383" spans="1:48" x14ac:dyDescent="0.25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82"/>
      <c r="AR383" s="182"/>
      <c r="AS383" s="182"/>
      <c r="AT383" s="182"/>
      <c r="AU383" s="182"/>
      <c r="AV383" s="182"/>
    </row>
    <row r="384" spans="1:48" x14ac:dyDescent="0.25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82"/>
      <c r="AR384" s="182"/>
      <c r="AS384" s="182"/>
      <c r="AT384" s="182"/>
      <c r="AU384" s="182"/>
      <c r="AV384" s="182"/>
    </row>
    <row r="385" spans="1:48" x14ac:dyDescent="0.25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82"/>
      <c r="AR385" s="182"/>
      <c r="AS385" s="182"/>
      <c r="AT385" s="182"/>
      <c r="AU385" s="182"/>
      <c r="AV385" s="182"/>
    </row>
    <row r="386" spans="1:48" x14ac:dyDescent="0.25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82"/>
      <c r="AR386" s="182"/>
      <c r="AS386" s="182"/>
      <c r="AT386" s="182"/>
      <c r="AU386" s="182"/>
      <c r="AV386" s="182"/>
    </row>
    <row r="387" spans="1:48" x14ac:dyDescent="0.25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82"/>
      <c r="AR387" s="182"/>
      <c r="AS387" s="182"/>
      <c r="AT387" s="182"/>
      <c r="AU387" s="182"/>
      <c r="AV387" s="182"/>
    </row>
    <row r="388" spans="1:48" x14ac:dyDescent="0.25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82"/>
      <c r="AR388" s="182"/>
      <c r="AS388" s="182"/>
      <c r="AT388" s="182"/>
      <c r="AU388" s="182"/>
      <c r="AV388" s="182"/>
    </row>
    <row r="389" spans="1:48" x14ac:dyDescent="0.25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82"/>
      <c r="AR389" s="182"/>
      <c r="AS389" s="182"/>
      <c r="AT389" s="182"/>
      <c r="AU389" s="182"/>
      <c r="AV389" s="182"/>
    </row>
    <row r="390" spans="1:48" x14ac:dyDescent="0.25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82"/>
      <c r="AR390" s="182"/>
      <c r="AS390" s="182"/>
      <c r="AT390" s="182"/>
      <c r="AU390" s="182"/>
      <c r="AV390" s="182"/>
    </row>
    <row r="391" spans="1:48" x14ac:dyDescent="0.25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82"/>
      <c r="AR391" s="182"/>
      <c r="AS391" s="182"/>
      <c r="AT391" s="182"/>
      <c r="AU391" s="182"/>
      <c r="AV391" s="182"/>
    </row>
    <row r="392" spans="1:48" x14ac:dyDescent="0.25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182"/>
      <c r="AT392" s="182"/>
      <c r="AU392" s="182"/>
      <c r="AV392" s="182"/>
    </row>
    <row r="393" spans="1:48" x14ac:dyDescent="0.25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82"/>
      <c r="AR393" s="182"/>
      <c r="AS393" s="182"/>
      <c r="AT393" s="182"/>
      <c r="AU393" s="182"/>
      <c r="AV393" s="182"/>
    </row>
    <row r="394" spans="1:48" x14ac:dyDescent="0.25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82"/>
      <c r="AR394" s="182"/>
      <c r="AS394" s="182"/>
      <c r="AT394" s="182"/>
      <c r="AU394" s="182"/>
      <c r="AV394" s="182"/>
    </row>
    <row r="395" spans="1:48" x14ac:dyDescent="0.25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82"/>
      <c r="AR395" s="182"/>
      <c r="AS395" s="182"/>
      <c r="AT395" s="182"/>
      <c r="AU395" s="182"/>
      <c r="AV395" s="182"/>
    </row>
    <row r="396" spans="1:48" x14ac:dyDescent="0.25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82"/>
      <c r="AR396" s="182"/>
      <c r="AS396" s="182"/>
      <c r="AT396" s="182"/>
      <c r="AU396" s="182"/>
      <c r="AV396" s="182"/>
    </row>
    <row r="397" spans="1:48" x14ac:dyDescent="0.25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82"/>
      <c r="AR397" s="182"/>
      <c r="AS397" s="182"/>
      <c r="AT397" s="182"/>
      <c r="AU397" s="182"/>
      <c r="AV397" s="182"/>
    </row>
    <row r="398" spans="1:48" x14ac:dyDescent="0.25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182"/>
      <c r="AT398" s="182"/>
      <c r="AU398" s="182"/>
      <c r="AV398" s="182"/>
    </row>
    <row r="399" spans="1:48" x14ac:dyDescent="0.25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182"/>
      <c r="AT399" s="182"/>
      <c r="AU399" s="182"/>
      <c r="AV399" s="182"/>
    </row>
    <row r="400" spans="1:48" x14ac:dyDescent="0.25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82"/>
      <c r="AR400" s="182"/>
      <c r="AS400" s="182"/>
      <c r="AT400" s="182"/>
      <c r="AU400" s="182"/>
      <c r="AV400" s="182"/>
    </row>
    <row r="401" spans="1:48" x14ac:dyDescent="0.25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82"/>
      <c r="AR401" s="182"/>
      <c r="AS401" s="182"/>
      <c r="AT401" s="182"/>
      <c r="AU401" s="182"/>
      <c r="AV401" s="182"/>
    </row>
    <row r="402" spans="1:48" x14ac:dyDescent="0.25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2"/>
      <c r="AT402" s="182"/>
      <c r="AU402" s="182"/>
      <c r="AV402" s="182"/>
    </row>
    <row r="403" spans="1:48" x14ac:dyDescent="0.25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82"/>
      <c r="AR403" s="182"/>
      <c r="AS403" s="182"/>
      <c r="AT403" s="182"/>
      <c r="AU403" s="182"/>
      <c r="AV403" s="182"/>
    </row>
    <row r="404" spans="1:48" x14ac:dyDescent="0.25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82"/>
      <c r="AR404" s="182"/>
      <c r="AS404" s="182"/>
      <c r="AT404" s="182"/>
      <c r="AU404" s="182"/>
      <c r="AV404" s="182"/>
    </row>
    <row r="405" spans="1:48" x14ac:dyDescent="0.25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82"/>
      <c r="AR405" s="182"/>
      <c r="AS405" s="182"/>
      <c r="AT405" s="182"/>
      <c r="AU405" s="182"/>
      <c r="AV405" s="182"/>
    </row>
    <row r="406" spans="1:48" x14ac:dyDescent="0.25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182"/>
      <c r="AT406" s="182"/>
      <c r="AU406" s="182"/>
      <c r="AV406" s="182"/>
    </row>
    <row r="407" spans="1:48" x14ac:dyDescent="0.25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82"/>
      <c r="AR407" s="182"/>
      <c r="AS407" s="182"/>
      <c r="AT407" s="182"/>
      <c r="AU407" s="182"/>
      <c r="AV407" s="182"/>
    </row>
    <row r="408" spans="1:48" x14ac:dyDescent="0.25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82"/>
      <c r="AR408" s="182"/>
      <c r="AS408" s="182"/>
      <c r="AT408" s="182"/>
      <c r="AU408" s="182"/>
      <c r="AV408" s="182"/>
    </row>
    <row r="409" spans="1:48" x14ac:dyDescent="0.25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82"/>
      <c r="AR409" s="182"/>
      <c r="AS409" s="182"/>
      <c r="AT409" s="182"/>
      <c r="AU409" s="182"/>
      <c r="AV409" s="182"/>
    </row>
    <row r="410" spans="1:48" x14ac:dyDescent="0.25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182"/>
      <c r="AT410" s="182"/>
      <c r="AU410" s="182"/>
      <c r="AV410" s="182"/>
    </row>
    <row r="411" spans="1:48" x14ac:dyDescent="0.25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82"/>
      <c r="AR411" s="182"/>
      <c r="AS411" s="182"/>
      <c r="AT411" s="182"/>
      <c r="AU411" s="182"/>
      <c r="AV411" s="182"/>
    </row>
    <row r="412" spans="1:48" x14ac:dyDescent="0.25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82"/>
      <c r="AR412" s="182"/>
      <c r="AS412" s="182"/>
      <c r="AT412" s="182"/>
      <c r="AU412" s="182"/>
      <c r="AV412" s="182"/>
    </row>
    <row r="413" spans="1:48" x14ac:dyDescent="0.25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82"/>
      <c r="AR413" s="182"/>
      <c r="AS413" s="182"/>
      <c r="AT413" s="182"/>
      <c r="AU413" s="182"/>
      <c r="AV413" s="182"/>
    </row>
    <row r="414" spans="1:48" x14ac:dyDescent="0.25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82"/>
      <c r="AR414" s="182"/>
      <c r="AS414" s="182"/>
      <c r="AT414" s="182"/>
      <c r="AU414" s="182"/>
      <c r="AV414" s="182"/>
    </row>
    <row r="415" spans="1:48" x14ac:dyDescent="0.25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82"/>
      <c r="AR415" s="182"/>
      <c r="AS415" s="182"/>
      <c r="AT415" s="182"/>
      <c r="AU415" s="182"/>
      <c r="AV415" s="182"/>
    </row>
    <row r="416" spans="1:48" x14ac:dyDescent="0.25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82"/>
      <c r="AR416" s="182"/>
      <c r="AS416" s="182"/>
      <c r="AT416" s="182"/>
      <c r="AU416" s="182"/>
      <c r="AV416" s="182"/>
    </row>
    <row r="417" spans="1:48" x14ac:dyDescent="0.25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82"/>
      <c r="AR417" s="182"/>
      <c r="AS417" s="182"/>
      <c r="AT417" s="182"/>
      <c r="AU417" s="182"/>
      <c r="AV417" s="182"/>
    </row>
    <row r="418" spans="1:48" x14ac:dyDescent="0.25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82"/>
      <c r="AR418" s="182"/>
      <c r="AS418" s="182"/>
      <c r="AT418" s="182"/>
      <c r="AU418" s="182"/>
      <c r="AV418" s="182"/>
    </row>
    <row r="419" spans="1:48" x14ac:dyDescent="0.25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82"/>
      <c r="AR419" s="182"/>
      <c r="AS419" s="182"/>
      <c r="AT419" s="182"/>
      <c r="AU419" s="182"/>
      <c r="AV419" s="182"/>
    </row>
    <row r="420" spans="1:48" x14ac:dyDescent="0.25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82"/>
      <c r="AR420" s="182"/>
      <c r="AS420" s="182"/>
      <c r="AT420" s="182"/>
      <c r="AU420" s="182"/>
      <c r="AV420" s="182"/>
    </row>
    <row r="421" spans="1:48" x14ac:dyDescent="0.25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82"/>
      <c r="AR421" s="182"/>
      <c r="AS421" s="182"/>
      <c r="AT421" s="182"/>
      <c r="AU421" s="182"/>
      <c r="AV421" s="182"/>
    </row>
    <row r="422" spans="1:48" x14ac:dyDescent="0.25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82"/>
      <c r="AR422" s="182"/>
      <c r="AS422" s="182"/>
      <c r="AT422" s="182"/>
      <c r="AU422" s="182"/>
      <c r="AV422" s="182"/>
    </row>
    <row r="423" spans="1:48" x14ac:dyDescent="0.25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82"/>
      <c r="AR423" s="182"/>
      <c r="AS423" s="182"/>
      <c r="AT423" s="182"/>
      <c r="AU423" s="182"/>
      <c r="AV423" s="182"/>
    </row>
    <row r="424" spans="1:48" x14ac:dyDescent="0.25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82"/>
      <c r="AR424" s="182"/>
      <c r="AS424" s="182"/>
      <c r="AT424" s="182"/>
      <c r="AU424" s="182"/>
      <c r="AV424" s="182"/>
    </row>
    <row r="425" spans="1:48" x14ac:dyDescent="0.25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82"/>
      <c r="AR425" s="182"/>
      <c r="AS425" s="182"/>
      <c r="AT425" s="182"/>
      <c r="AU425" s="182"/>
      <c r="AV425" s="182"/>
    </row>
    <row r="426" spans="1:48" x14ac:dyDescent="0.25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82"/>
      <c r="AR426" s="182"/>
      <c r="AS426" s="182"/>
      <c r="AT426" s="182"/>
      <c r="AU426" s="182"/>
      <c r="AV426" s="182"/>
    </row>
    <row r="427" spans="1:48" x14ac:dyDescent="0.25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82"/>
      <c r="AR427" s="182"/>
      <c r="AS427" s="182"/>
      <c r="AT427" s="182"/>
      <c r="AU427" s="182"/>
      <c r="AV427" s="182"/>
    </row>
    <row r="428" spans="1:48" x14ac:dyDescent="0.25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182"/>
      <c r="AT428" s="182"/>
      <c r="AU428" s="182"/>
      <c r="AV428" s="182"/>
    </row>
    <row r="429" spans="1:48" x14ac:dyDescent="0.25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82"/>
      <c r="AR429" s="182"/>
      <c r="AS429" s="182"/>
      <c r="AT429" s="182"/>
      <c r="AU429" s="182"/>
      <c r="AV429" s="182"/>
    </row>
    <row r="430" spans="1:48" x14ac:dyDescent="0.25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82"/>
      <c r="AR430" s="182"/>
      <c r="AS430" s="182"/>
      <c r="AT430" s="182"/>
      <c r="AU430" s="182"/>
      <c r="AV430" s="182"/>
    </row>
    <row r="431" spans="1:48" x14ac:dyDescent="0.25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82"/>
      <c r="AR431" s="182"/>
      <c r="AS431" s="182"/>
      <c r="AT431" s="182"/>
      <c r="AU431" s="182"/>
      <c r="AV431" s="182"/>
    </row>
    <row r="432" spans="1:48" x14ac:dyDescent="0.25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82"/>
      <c r="AR432" s="182"/>
      <c r="AS432" s="182"/>
      <c r="AT432" s="182"/>
      <c r="AU432" s="182"/>
      <c r="AV432" s="182"/>
    </row>
    <row r="433" spans="1:48" x14ac:dyDescent="0.25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82"/>
      <c r="AR433" s="182"/>
      <c r="AS433" s="182"/>
      <c r="AT433" s="182"/>
      <c r="AU433" s="182"/>
      <c r="AV433" s="182"/>
    </row>
    <row r="434" spans="1:48" x14ac:dyDescent="0.25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82"/>
      <c r="AR434" s="182"/>
      <c r="AS434" s="182"/>
      <c r="AT434" s="182"/>
      <c r="AU434" s="182"/>
      <c r="AV434" s="182"/>
    </row>
    <row r="435" spans="1:48" x14ac:dyDescent="0.25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82"/>
      <c r="AR435" s="182"/>
      <c r="AS435" s="182"/>
      <c r="AT435" s="182"/>
      <c r="AU435" s="182"/>
      <c r="AV435" s="182"/>
    </row>
    <row r="436" spans="1:48" x14ac:dyDescent="0.25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82"/>
      <c r="AR436" s="182"/>
      <c r="AS436" s="182"/>
      <c r="AT436" s="182"/>
      <c r="AU436" s="182"/>
      <c r="AV436" s="182"/>
    </row>
    <row r="437" spans="1:48" x14ac:dyDescent="0.25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82"/>
      <c r="AR437" s="182"/>
      <c r="AS437" s="182"/>
      <c r="AT437" s="182"/>
      <c r="AU437" s="182"/>
      <c r="AV437" s="182"/>
    </row>
    <row r="438" spans="1:48" x14ac:dyDescent="0.25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82"/>
      <c r="AR438" s="182"/>
      <c r="AS438" s="182"/>
      <c r="AT438" s="182"/>
      <c r="AU438" s="182"/>
      <c r="AV438" s="182"/>
    </row>
    <row r="439" spans="1:48" x14ac:dyDescent="0.25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82"/>
      <c r="AR439" s="182"/>
      <c r="AS439" s="182"/>
      <c r="AT439" s="182"/>
      <c r="AU439" s="182"/>
      <c r="AV439" s="182"/>
    </row>
    <row r="440" spans="1:48" x14ac:dyDescent="0.25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82"/>
      <c r="AR440" s="182"/>
      <c r="AS440" s="182"/>
      <c r="AT440" s="182"/>
      <c r="AU440" s="182"/>
      <c r="AV440" s="182"/>
    </row>
    <row r="441" spans="1:48" x14ac:dyDescent="0.25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82"/>
      <c r="AR441" s="182"/>
      <c r="AS441" s="182"/>
      <c r="AT441" s="182"/>
      <c r="AU441" s="182"/>
      <c r="AV441" s="182"/>
    </row>
    <row r="442" spans="1:48" x14ac:dyDescent="0.25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82"/>
      <c r="AR442" s="182"/>
      <c r="AS442" s="182"/>
      <c r="AT442" s="182"/>
      <c r="AU442" s="182"/>
      <c r="AV442" s="182"/>
    </row>
    <row r="443" spans="1:48" x14ac:dyDescent="0.25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82"/>
      <c r="AR443" s="182"/>
      <c r="AS443" s="182"/>
      <c r="AT443" s="182"/>
      <c r="AU443" s="182"/>
      <c r="AV443" s="182"/>
    </row>
    <row r="444" spans="1:48" x14ac:dyDescent="0.25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82"/>
      <c r="AR444" s="182"/>
      <c r="AS444" s="182"/>
      <c r="AT444" s="182"/>
      <c r="AU444" s="182"/>
      <c r="AV444" s="182"/>
    </row>
    <row r="445" spans="1:48" x14ac:dyDescent="0.25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82"/>
      <c r="AR445" s="182"/>
      <c r="AS445" s="182"/>
      <c r="AT445" s="182"/>
      <c r="AU445" s="182"/>
      <c r="AV445" s="182"/>
    </row>
    <row r="446" spans="1:48" x14ac:dyDescent="0.25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182"/>
      <c r="AT446" s="182"/>
      <c r="AU446" s="182"/>
      <c r="AV446" s="182"/>
    </row>
    <row r="447" spans="1:48" x14ac:dyDescent="0.25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82"/>
      <c r="AR447" s="182"/>
      <c r="AS447" s="182"/>
      <c r="AT447" s="182"/>
      <c r="AU447" s="182"/>
      <c r="AV447" s="182"/>
    </row>
    <row r="448" spans="1:48" x14ac:dyDescent="0.25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82"/>
      <c r="AR448" s="182"/>
      <c r="AS448" s="182"/>
      <c r="AT448" s="182"/>
      <c r="AU448" s="182"/>
      <c r="AV448" s="182"/>
    </row>
    <row r="449" spans="1:48" x14ac:dyDescent="0.25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82"/>
      <c r="AR449" s="182"/>
      <c r="AS449" s="182"/>
      <c r="AT449" s="182"/>
      <c r="AU449" s="182"/>
      <c r="AV449" s="182"/>
    </row>
    <row r="450" spans="1:48" x14ac:dyDescent="0.25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82"/>
      <c r="AR450" s="182"/>
      <c r="AS450" s="182"/>
      <c r="AT450" s="182"/>
      <c r="AU450" s="182"/>
      <c r="AV450" s="182"/>
    </row>
    <row r="451" spans="1:48" x14ac:dyDescent="0.25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82"/>
      <c r="AR451" s="182"/>
      <c r="AS451" s="182"/>
      <c r="AT451" s="182"/>
      <c r="AU451" s="182"/>
      <c r="AV451" s="182"/>
    </row>
    <row r="452" spans="1:48" x14ac:dyDescent="0.25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82"/>
      <c r="AR452" s="182"/>
      <c r="AS452" s="182"/>
      <c r="AT452" s="182"/>
      <c r="AU452" s="182"/>
      <c r="AV452" s="182"/>
    </row>
    <row r="453" spans="1:48" x14ac:dyDescent="0.25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82"/>
      <c r="AR453" s="182"/>
      <c r="AS453" s="182"/>
      <c r="AT453" s="182"/>
      <c r="AU453" s="182"/>
      <c r="AV453" s="182"/>
    </row>
    <row r="454" spans="1:48" x14ac:dyDescent="0.25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82"/>
      <c r="AR454" s="182"/>
      <c r="AS454" s="182"/>
      <c r="AT454" s="182"/>
      <c r="AU454" s="182"/>
      <c r="AV454" s="182"/>
    </row>
    <row r="455" spans="1:48" x14ac:dyDescent="0.25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82"/>
      <c r="AR455" s="182"/>
      <c r="AS455" s="182"/>
      <c r="AT455" s="182"/>
      <c r="AU455" s="182"/>
      <c r="AV455" s="182"/>
    </row>
    <row r="456" spans="1:48" x14ac:dyDescent="0.25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82"/>
      <c r="AR456" s="182"/>
      <c r="AS456" s="182"/>
      <c r="AT456" s="182"/>
      <c r="AU456" s="182"/>
      <c r="AV456" s="182"/>
    </row>
    <row r="457" spans="1:48" x14ac:dyDescent="0.25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82"/>
      <c r="AR457" s="182"/>
      <c r="AS457" s="182"/>
      <c r="AT457" s="182"/>
      <c r="AU457" s="182"/>
      <c r="AV457" s="182"/>
    </row>
    <row r="458" spans="1:48" x14ac:dyDescent="0.25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82"/>
      <c r="AR458" s="182"/>
      <c r="AS458" s="182"/>
      <c r="AT458" s="182"/>
      <c r="AU458" s="182"/>
      <c r="AV458" s="182"/>
    </row>
    <row r="459" spans="1:48" x14ac:dyDescent="0.25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82"/>
      <c r="AR459" s="182"/>
      <c r="AS459" s="182"/>
      <c r="AT459" s="182"/>
      <c r="AU459" s="182"/>
      <c r="AV459" s="182"/>
    </row>
    <row r="460" spans="1:48" x14ac:dyDescent="0.25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182"/>
      <c r="AT460" s="182"/>
      <c r="AU460" s="182"/>
      <c r="AV460" s="182"/>
    </row>
    <row r="461" spans="1:48" x14ac:dyDescent="0.25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82"/>
      <c r="AR461" s="182"/>
      <c r="AS461" s="182"/>
      <c r="AT461" s="182"/>
      <c r="AU461" s="182"/>
      <c r="AV461" s="182"/>
    </row>
    <row r="462" spans="1:48" x14ac:dyDescent="0.25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82"/>
      <c r="AR462" s="182"/>
      <c r="AS462" s="182"/>
      <c r="AT462" s="182"/>
      <c r="AU462" s="182"/>
      <c r="AV462" s="182"/>
    </row>
    <row r="463" spans="1:48" x14ac:dyDescent="0.25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82"/>
      <c r="AR463" s="182"/>
      <c r="AS463" s="182"/>
      <c r="AT463" s="182"/>
      <c r="AU463" s="182"/>
      <c r="AV463" s="182"/>
    </row>
    <row r="464" spans="1:48" x14ac:dyDescent="0.25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82"/>
      <c r="AR464" s="182"/>
      <c r="AS464" s="182"/>
      <c r="AT464" s="182"/>
      <c r="AU464" s="182"/>
      <c r="AV464" s="182"/>
    </row>
    <row r="465" spans="1:48" x14ac:dyDescent="0.25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82"/>
      <c r="AR465" s="182"/>
      <c r="AS465" s="182"/>
      <c r="AT465" s="182"/>
      <c r="AU465" s="182"/>
      <c r="AV465" s="182"/>
    </row>
    <row r="466" spans="1:48" x14ac:dyDescent="0.25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82"/>
      <c r="AR466" s="182"/>
      <c r="AS466" s="182"/>
      <c r="AT466" s="182"/>
      <c r="AU466" s="182"/>
      <c r="AV466" s="182"/>
    </row>
    <row r="467" spans="1:48" x14ac:dyDescent="0.25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82"/>
      <c r="AR467" s="182"/>
      <c r="AS467" s="182"/>
      <c r="AT467" s="182"/>
      <c r="AU467" s="182"/>
      <c r="AV467" s="182"/>
    </row>
    <row r="468" spans="1:48" x14ac:dyDescent="0.25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82"/>
      <c r="AR468" s="182"/>
      <c r="AS468" s="182"/>
      <c r="AT468" s="182"/>
      <c r="AU468" s="182"/>
      <c r="AV468" s="182"/>
    </row>
    <row r="469" spans="1:48" x14ac:dyDescent="0.25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82"/>
      <c r="AR469" s="182"/>
      <c r="AS469" s="182"/>
      <c r="AT469" s="182"/>
      <c r="AU469" s="182"/>
      <c r="AV469" s="182"/>
    </row>
    <row r="470" spans="1:48" x14ac:dyDescent="0.25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182"/>
      <c r="AT470" s="182"/>
      <c r="AU470" s="182"/>
      <c r="AV470" s="182"/>
    </row>
    <row r="471" spans="1:48" x14ac:dyDescent="0.25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182"/>
      <c r="AT471" s="182"/>
      <c r="AU471" s="182"/>
      <c r="AV471" s="182"/>
    </row>
    <row r="472" spans="1:48" x14ac:dyDescent="0.25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82"/>
      <c r="AR472" s="182"/>
      <c r="AS472" s="182"/>
      <c r="AT472" s="182"/>
      <c r="AU472" s="182"/>
      <c r="AV472" s="182"/>
    </row>
    <row r="473" spans="1:48" x14ac:dyDescent="0.25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82"/>
      <c r="AR473" s="182"/>
      <c r="AS473" s="182"/>
      <c r="AT473" s="182"/>
      <c r="AU473" s="182"/>
      <c r="AV473" s="182"/>
    </row>
    <row r="474" spans="1:48" x14ac:dyDescent="0.25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82"/>
      <c r="AR474" s="182"/>
      <c r="AS474" s="182"/>
      <c r="AT474" s="182"/>
      <c r="AU474" s="182"/>
      <c r="AV474" s="182"/>
    </row>
    <row r="475" spans="1:48" x14ac:dyDescent="0.25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82"/>
      <c r="AR475" s="182"/>
      <c r="AS475" s="182"/>
      <c r="AT475" s="182"/>
      <c r="AU475" s="182"/>
      <c r="AV475" s="182"/>
    </row>
    <row r="476" spans="1:48" x14ac:dyDescent="0.25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82"/>
      <c r="AR476" s="182"/>
      <c r="AS476" s="182"/>
      <c r="AT476" s="182"/>
      <c r="AU476" s="182"/>
      <c r="AV476" s="182"/>
    </row>
    <row r="477" spans="1:48" x14ac:dyDescent="0.25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82"/>
      <c r="AR477" s="182"/>
      <c r="AS477" s="182"/>
      <c r="AT477" s="182"/>
      <c r="AU477" s="182"/>
      <c r="AV477" s="182"/>
    </row>
    <row r="478" spans="1:48" x14ac:dyDescent="0.25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82"/>
      <c r="AR478" s="182"/>
      <c r="AS478" s="182"/>
      <c r="AT478" s="182"/>
      <c r="AU478" s="182"/>
      <c r="AV478" s="182"/>
    </row>
    <row r="479" spans="1:48" x14ac:dyDescent="0.25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82"/>
      <c r="AR479" s="182"/>
      <c r="AS479" s="182"/>
      <c r="AT479" s="182"/>
      <c r="AU479" s="182"/>
      <c r="AV479" s="182"/>
    </row>
    <row r="480" spans="1:48" x14ac:dyDescent="0.25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82"/>
      <c r="AR480" s="182"/>
      <c r="AS480" s="182"/>
      <c r="AT480" s="182"/>
      <c r="AU480" s="182"/>
      <c r="AV480" s="182"/>
    </row>
    <row r="481" spans="1:48" x14ac:dyDescent="0.25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82"/>
      <c r="AR481" s="182"/>
      <c r="AS481" s="182"/>
      <c r="AT481" s="182"/>
      <c r="AU481" s="182"/>
      <c r="AV481" s="182"/>
    </row>
    <row r="482" spans="1:48" x14ac:dyDescent="0.25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182"/>
      <c r="AT482" s="182"/>
      <c r="AU482" s="182"/>
      <c r="AV482" s="182"/>
    </row>
    <row r="483" spans="1:48" x14ac:dyDescent="0.25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82"/>
      <c r="AR483" s="182"/>
      <c r="AS483" s="182"/>
      <c r="AT483" s="182"/>
      <c r="AU483" s="182"/>
      <c r="AV483" s="182"/>
    </row>
    <row r="484" spans="1:48" x14ac:dyDescent="0.25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82"/>
      <c r="AR484" s="182"/>
      <c r="AS484" s="182"/>
      <c r="AT484" s="182"/>
      <c r="AU484" s="182"/>
      <c r="AV484" s="182"/>
    </row>
    <row r="485" spans="1:48" x14ac:dyDescent="0.25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82"/>
      <c r="AR485" s="182"/>
      <c r="AS485" s="182"/>
      <c r="AT485" s="182"/>
      <c r="AU485" s="182"/>
      <c r="AV485" s="182"/>
    </row>
    <row r="486" spans="1:48" x14ac:dyDescent="0.25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82"/>
      <c r="AR486" s="182"/>
      <c r="AS486" s="182"/>
      <c r="AT486" s="182"/>
      <c r="AU486" s="182"/>
      <c r="AV486" s="182"/>
    </row>
    <row r="487" spans="1:48" x14ac:dyDescent="0.25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82"/>
      <c r="AR487" s="182"/>
      <c r="AS487" s="182"/>
      <c r="AT487" s="182"/>
      <c r="AU487" s="182"/>
      <c r="AV487" s="182"/>
    </row>
    <row r="488" spans="1:48" x14ac:dyDescent="0.25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82"/>
      <c r="AR488" s="182"/>
      <c r="AS488" s="182"/>
      <c r="AT488" s="182"/>
      <c r="AU488" s="182"/>
      <c r="AV488" s="182"/>
    </row>
    <row r="489" spans="1:48" x14ac:dyDescent="0.25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82"/>
      <c r="AR489" s="182"/>
      <c r="AS489" s="182"/>
      <c r="AT489" s="182"/>
      <c r="AU489" s="182"/>
      <c r="AV489" s="182"/>
    </row>
    <row r="490" spans="1:48" x14ac:dyDescent="0.25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82"/>
      <c r="AR490" s="182"/>
      <c r="AS490" s="182"/>
      <c r="AT490" s="182"/>
      <c r="AU490" s="182"/>
      <c r="AV490" s="182"/>
    </row>
    <row r="491" spans="1:48" x14ac:dyDescent="0.25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82"/>
      <c r="AR491" s="182"/>
      <c r="AS491" s="182"/>
      <c r="AT491" s="182"/>
      <c r="AU491" s="182"/>
      <c r="AV491" s="182"/>
    </row>
    <row r="492" spans="1:48" x14ac:dyDescent="0.25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82"/>
      <c r="AR492" s="182"/>
      <c r="AS492" s="182"/>
      <c r="AT492" s="182"/>
      <c r="AU492" s="182"/>
      <c r="AV492" s="182"/>
    </row>
    <row r="493" spans="1:48" x14ac:dyDescent="0.25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82"/>
      <c r="AR493" s="182"/>
      <c r="AS493" s="182"/>
      <c r="AT493" s="182"/>
      <c r="AU493" s="182"/>
      <c r="AV493" s="182"/>
    </row>
    <row r="494" spans="1:48" x14ac:dyDescent="0.25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82"/>
      <c r="AR494" s="182"/>
      <c r="AS494" s="182"/>
      <c r="AT494" s="182"/>
      <c r="AU494" s="182"/>
      <c r="AV494" s="182"/>
    </row>
    <row r="495" spans="1:48" x14ac:dyDescent="0.25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82"/>
      <c r="AR495" s="182"/>
      <c r="AS495" s="182"/>
      <c r="AT495" s="182"/>
      <c r="AU495" s="182"/>
      <c r="AV495" s="182"/>
    </row>
    <row r="496" spans="1:48" x14ac:dyDescent="0.25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82"/>
      <c r="AR496" s="182"/>
      <c r="AS496" s="182"/>
      <c r="AT496" s="182"/>
      <c r="AU496" s="182"/>
      <c r="AV496" s="182"/>
    </row>
    <row r="497" spans="1:48" x14ac:dyDescent="0.25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82"/>
      <c r="AR497" s="182"/>
      <c r="AS497" s="182"/>
      <c r="AT497" s="182"/>
      <c r="AU497" s="182"/>
      <c r="AV497" s="182"/>
    </row>
    <row r="498" spans="1:48" x14ac:dyDescent="0.25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82"/>
      <c r="AR498" s="182"/>
      <c r="AS498" s="182"/>
      <c r="AT498" s="182"/>
      <c r="AU498" s="182"/>
      <c r="AV498" s="182"/>
    </row>
    <row r="499" spans="1:48" x14ac:dyDescent="0.25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82"/>
      <c r="AR499" s="182"/>
      <c r="AS499" s="182"/>
      <c r="AT499" s="182"/>
      <c r="AU499" s="182"/>
      <c r="AV499" s="182"/>
    </row>
    <row r="500" spans="1:48" x14ac:dyDescent="0.25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182"/>
      <c r="AT500" s="182"/>
      <c r="AU500" s="182"/>
      <c r="AV500" s="182"/>
    </row>
    <row r="501" spans="1:48" x14ac:dyDescent="0.25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82"/>
      <c r="AR501" s="182"/>
      <c r="AS501" s="182"/>
      <c r="AT501" s="182"/>
      <c r="AU501" s="182"/>
      <c r="AV501" s="182"/>
    </row>
    <row r="502" spans="1:48" x14ac:dyDescent="0.25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82"/>
      <c r="AR502" s="182"/>
      <c r="AS502" s="182"/>
      <c r="AT502" s="182"/>
      <c r="AU502" s="182"/>
      <c r="AV502" s="182"/>
    </row>
    <row r="503" spans="1:48" x14ac:dyDescent="0.25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82"/>
      <c r="AR503" s="182"/>
      <c r="AS503" s="182"/>
      <c r="AT503" s="182"/>
      <c r="AU503" s="182"/>
      <c r="AV503" s="182"/>
    </row>
    <row r="504" spans="1:48" x14ac:dyDescent="0.25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82"/>
      <c r="AR504" s="182"/>
      <c r="AS504" s="182"/>
      <c r="AT504" s="182"/>
      <c r="AU504" s="182"/>
      <c r="AV504" s="182"/>
    </row>
    <row r="505" spans="1:48" x14ac:dyDescent="0.25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82"/>
      <c r="AR505" s="182"/>
      <c r="AS505" s="182"/>
      <c r="AT505" s="182"/>
      <c r="AU505" s="182"/>
      <c r="AV505" s="182"/>
    </row>
    <row r="506" spans="1:48" x14ac:dyDescent="0.25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82"/>
      <c r="AR506" s="182"/>
      <c r="AS506" s="182"/>
      <c r="AT506" s="182"/>
      <c r="AU506" s="182"/>
      <c r="AV506" s="182"/>
    </row>
    <row r="507" spans="1:48" x14ac:dyDescent="0.25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82"/>
      <c r="AR507" s="182"/>
      <c r="AS507" s="182"/>
      <c r="AT507" s="182"/>
      <c r="AU507" s="182"/>
      <c r="AV507" s="182"/>
    </row>
    <row r="508" spans="1:48" x14ac:dyDescent="0.25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82"/>
      <c r="AR508" s="182"/>
      <c r="AS508" s="182"/>
      <c r="AT508" s="182"/>
      <c r="AU508" s="182"/>
      <c r="AV508" s="182"/>
    </row>
    <row r="509" spans="1:48" x14ac:dyDescent="0.25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82"/>
      <c r="AR509" s="182"/>
      <c r="AS509" s="182"/>
      <c r="AT509" s="182"/>
      <c r="AU509" s="182"/>
      <c r="AV509" s="182"/>
    </row>
    <row r="510" spans="1:48" x14ac:dyDescent="0.25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2"/>
      <c r="AT510" s="182"/>
      <c r="AU510" s="182"/>
      <c r="AV510" s="182"/>
    </row>
    <row r="511" spans="1:48" x14ac:dyDescent="0.25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2"/>
      <c r="AT511" s="182"/>
      <c r="AU511" s="182"/>
      <c r="AV511" s="182"/>
    </row>
    <row r="512" spans="1:48" x14ac:dyDescent="0.25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2"/>
      <c r="AT512" s="182"/>
      <c r="AU512" s="182"/>
      <c r="AV512" s="182"/>
    </row>
    <row r="513" spans="1:48" x14ac:dyDescent="0.25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2"/>
      <c r="AT513" s="182"/>
      <c r="AU513" s="182"/>
      <c r="AV513" s="182"/>
    </row>
    <row r="514" spans="1:48" x14ac:dyDescent="0.25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2"/>
      <c r="AT514" s="182"/>
      <c r="AU514" s="182"/>
      <c r="AV514" s="182"/>
    </row>
    <row r="515" spans="1:48" x14ac:dyDescent="0.25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182"/>
      <c r="AT515" s="182"/>
      <c r="AU515" s="182"/>
      <c r="AV515" s="182"/>
    </row>
    <row r="516" spans="1:48" x14ac:dyDescent="0.25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182"/>
      <c r="AT516" s="182"/>
      <c r="AU516" s="182"/>
      <c r="AV516" s="182"/>
    </row>
    <row r="517" spans="1:48" x14ac:dyDescent="0.25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182"/>
      <c r="AT517" s="182"/>
      <c r="AU517" s="182"/>
      <c r="AV517" s="182"/>
    </row>
    <row r="518" spans="1:48" x14ac:dyDescent="0.25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182"/>
      <c r="AT518" s="182"/>
      <c r="AU518" s="182"/>
      <c r="AV518" s="182"/>
    </row>
    <row r="519" spans="1:48" x14ac:dyDescent="0.25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82"/>
      <c r="AR519" s="182"/>
      <c r="AS519" s="182"/>
      <c r="AT519" s="182"/>
      <c r="AU519" s="182"/>
      <c r="AV519" s="182"/>
    </row>
    <row r="520" spans="1:48" x14ac:dyDescent="0.25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82"/>
      <c r="AR520" s="182"/>
      <c r="AS520" s="182"/>
      <c r="AT520" s="182"/>
      <c r="AU520" s="182"/>
      <c r="AV520" s="182"/>
    </row>
    <row r="521" spans="1:48" x14ac:dyDescent="0.25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82"/>
      <c r="AR521" s="182"/>
      <c r="AS521" s="182"/>
      <c r="AT521" s="182"/>
      <c r="AU521" s="182"/>
      <c r="AV521" s="182"/>
    </row>
    <row r="522" spans="1:48" x14ac:dyDescent="0.25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82"/>
      <c r="AR522" s="182"/>
      <c r="AS522" s="182"/>
      <c r="AT522" s="182"/>
      <c r="AU522" s="182"/>
      <c r="AV522" s="182"/>
    </row>
    <row r="523" spans="1:48" x14ac:dyDescent="0.25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82"/>
      <c r="AR523" s="182"/>
      <c r="AS523" s="182"/>
      <c r="AT523" s="182"/>
      <c r="AU523" s="182"/>
      <c r="AV523" s="182"/>
    </row>
    <row r="524" spans="1:48" x14ac:dyDescent="0.25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182"/>
      <c r="AT524" s="182"/>
      <c r="AU524" s="182"/>
      <c r="AV524" s="182"/>
    </row>
    <row r="525" spans="1:48" x14ac:dyDescent="0.25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2"/>
      <c r="AT525" s="182"/>
      <c r="AU525" s="182"/>
      <c r="AV525" s="182"/>
    </row>
    <row r="526" spans="1:48" x14ac:dyDescent="0.25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2"/>
      <c r="AT526" s="182"/>
      <c r="AU526" s="182"/>
      <c r="AV526" s="182"/>
    </row>
    <row r="527" spans="1:48" x14ac:dyDescent="0.25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2"/>
      <c r="AT527" s="182"/>
      <c r="AU527" s="182"/>
      <c r="AV527" s="182"/>
    </row>
    <row r="528" spans="1:48" x14ac:dyDescent="0.25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82"/>
      <c r="AT528" s="182"/>
      <c r="AU528" s="182"/>
      <c r="AV528" s="182"/>
    </row>
    <row r="529" spans="1:48" x14ac:dyDescent="0.25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182"/>
      <c r="AT529" s="182"/>
      <c r="AU529" s="182"/>
      <c r="AV529" s="182"/>
    </row>
    <row r="530" spans="1:48" x14ac:dyDescent="0.25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182"/>
      <c r="AT530" s="182"/>
      <c r="AU530" s="182"/>
      <c r="AV530" s="182"/>
    </row>
    <row r="531" spans="1:48" x14ac:dyDescent="0.25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182"/>
      <c r="AT531" s="182"/>
      <c r="AU531" s="182"/>
      <c r="AV531" s="182"/>
    </row>
    <row r="532" spans="1:48" x14ac:dyDescent="0.25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182"/>
      <c r="AT532" s="182"/>
      <c r="AU532" s="182"/>
      <c r="AV532" s="182"/>
    </row>
    <row r="533" spans="1:48" x14ac:dyDescent="0.25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182"/>
      <c r="AT533" s="182"/>
      <c r="AU533" s="182"/>
      <c r="AV533" s="182"/>
    </row>
    <row r="534" spans="1:48" x14ac:dyDescent="0.25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182"/>
      <c r="AT534" s="182"/>
      <c r="AU534" s="182"/>
      <c r="AV534" s="182"/>
    </row>
    <row r="535" spans="1:48" x14ac:dyDescent="0.25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182"/>
      <c r="AT535" s="182"/>
      <c r="AU535" s="182"/>
      <c r="AV535" s="182"/>
    </row>
    <row r="536" spans="1:48" x14ac:dyDescent="0.25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182"/>
      <c r="AT536" s="182"/>
      <c r="AU536" s="182"/>
      <c r="AV536" s="182"/>
    </row>
    <row r="537" spans="1:48" x14ac:dyDescent="0.25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82"/>
      <c r="AR537" s="182"/>
      <c r="AS537" s="182"/>
      <c r="AT537" s="182"/>
      <c r="AU537" s="182"/>
      <c r="AV537" s="182"/>
    </row>
    <row r="538" spans="1:48" x14ac:dyDescent="0.25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2"/>
      <c r="AT538" s="182"/>
      <c r="AU538" s="182"/>
      <c r="AV538" s="182"/>
    </row>
    <row r="539" spans="1:48" x14ac:dyDescent="0.25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2"/>
      <c r="AT539" s="182"/>
      <c r="AU539" s="182"/>
      <c r="AV539" s="182"/>
    </row>
    <row r="540" spans="1:48" x14ac:dyDescent="0.25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182"/>
      <c r="AT540" s="182"/>
      <c r="AU540" s="182"/>
      <c r="AV540" s="182"/>
    </row>
    <row r="541" spans="1:48" x14ac:dyDescent="0.25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182"/>
      <c r="AT541" s="182"/>
      <c r="AU541" s="182"/>
      <c r="AV541" s="182"/>
    </row>
    <row r="542" spans="1:48" x14ac:dyDescent="0.25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182"/>
      <c r="AT542" s="182"/>
      <c r="AU542" s="182"/>
      <c r="AV542" s="182"/>
    </row>
    <row r="543" spans="1:48" x14ac:dyDescent="0.25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182"/>
      <c r="AT543" s="182"/>
      <c r="AU543" s="182"/>
      <c r="AV543" s="182"/>
    </row>
    <row r="544" spans="1:48" x14ac:dyDescent="0.25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182"/>
      <c r="AT544" s="182"/>
      <c r="AU544" s="182"/>
      <c r="AV544" s="182"/>
    </row>
    <row r="545" spans="1:48" x14ac:dyDescent="0.25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182"/>
      <c r="AT545" s="182"/>
      <c r="AU545" s="182"/>
      <c r="AV545" s="182"/>
    </row>
    <row r="546" spans="1:48" x14ac:dyDescent="0.25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182"/>
      <c r="AT546" s="182"/>
      <c r="AU546" s="182"/>
      <c r="AV546" s="182"/>
    </row>
    <row r="547" spans="1:48" x14ac:dyDescent="0.25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182"/>
      <c r="AT547" s="182"/>
      <c r="AU547" s="182"/>
      <c r="AV547" s="182"/>
    </row>
    <row r="548" spans="1:48" x14ac:dyDescent="0.25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182"/>
      <c r="AT548" s="182"/>
      <c r="AU548" s="182"/>
      <c r="AV548" s="182"/>
    </row>
    <row r="549" spans="1:48" x14ac:dyDescent="0.25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182"/>
      <c r="AT549" s="182"/>
      <c r="AU549" s="182"/>
      <c r="AV549" s="182"/>
    </row>
    <row r="550" spans="1:48" x14ac:dyDescent="0.25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182"/>
      <c r="AT550" s="182"/>
      <c r="AU550" s="182"/>
      <c r="AV550" s="182"/>
    </row>
    <row r="551" spans="1:48" x14ac:dyDescent="0.25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182"/>
      <c r="AT551" s="182"/>
      <c r="AU551" s="182"/>
      <c r="AV551" s="182"/>
    </row>
    <row r="552" spans="1:48" x14ac:dyDescent="0.25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182"/>
      <c r="AT552" s="182"/>
      <c r="AU552" s="182"/>
      <c r="AV552" s="182"/>
    </row>
    <row r="553" spans="1:48" x14ac:dyDescent="0.25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182"/>
      <c r="AT553" s="182"/>
      <c r="AU553" s="182"/>
      <c r="AV553" s="182"/>
    </row>
    <row r="554" spans="1:48" x14ac:dyDescent="0.25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182"/>
      <c r="AT554" s="182"/>
      <c r="AU554" s="182"/>
      <c r="AV554" s="182"/>
    </row>
    <row r="555" spans="1:48" x14ac:dyDescent="0.25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82"/>
      <c r="AR555" s="182"/>
      <c r="AS555" s="182"/>
      <c r="AT555" s="182"/>
      <c r="AU555" s="182"/>
      <c r="AV555" s="182"/>
    </row>
    <row r="556" spans="1:48" x14ac:dyDescent="0.25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82"/>
      <c r="AR556" s="182"/>
      <c r="AS556" s="182"/>
      <c r="AT556" s="182"/>
      <c r="AU556" s="182"/>
      <c r="AV556" s="182"/>
    </row>
    <row r="557" spans="1:48" x14ac:dyDescent="0.25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82"/>
      <c r="AR557" s="182"/>
      <c r="AS557" s="182"/>
      <c r="AT557" s="182"/>
      <c r="AU557" s="182"/>
      <c r="AV557" s="182"/>
    </row>
    <row r="558" spans="1:48" x14ac:dyDescent="0.25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82"/>
      <c r="AR558" s="182"/>
      <c r="AS558" s="182"/>
      <c r="AT558" s="182"/>
      <c r="AU558" s="182"/>
      <c r="AV558" s="182"/>
    </row>
    <row r="559" spans="1:48" x14ac:dyDescent="0.25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82"/>
      <c r="AR559" s="182"/>
      <c r="AS559" s="182"/>
      <c r="AT559" s="182"/>
      <c r="AU559" s="182"/>
      <c r="AV559" s="182"/>
    </row>
    <row r="560" spans="1:48" x14ac:dyDescent="0.25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182"/>
      <c r="AT560" s="182"/>
      <c r="AU560" s="182"/>
      <c r="AV560" s="182"/>
    </row>
    <row r="561" spans="1:48" x14ac:dyDescent="0.25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182"/>
      <c r="AT561" s="182"/>
      <c r="AU561" s="182"/>
      <c r="AV561" s="182"/>
    </row>
    <row r="562" spans="1:48" x14ac:dyDescent="0.25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82"/>
      <c r="AR562" s="182"/>
      <c r="AS562" s="182"/>
      <c r="AT562" s="182"/>
      <c r="AU562" s="182"/>
      <c r="AV562" s="182"/>
    </row>
    <row r="563" spans="1:48" x14ac:dyDescent="0.25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82"/>
      <c r="AR563" s="182"/>
      <c r="AS563" s="182"/>
      <c r="AT563" s="182"/>
      <c r="AU563" s="182"/>
      <c r="AV563" s="182"/>
    </row>
    <row r="564" spans="1:48" x14ac:dyDescent="0.25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182"/>
      <c r="AT564" s="182"/>
      <c r="AU564" s="182"/>
      <c r="AV564" s="182"/>
    </row>
    <row r="565" spans="1:48" x14ac:dyDescent="0.25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182"/>
      <c r="AT565" s="182"/>
      <c r="AU565" s="182"/>
      <c r="AV565" s="182"/>
    </row>
    <row r="566" spans="1:48" x14ac:dyDescent="0.25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182"/>
      <c r="AT566" s="182"/>
      <c r="AU566" s="182"/>
      <c r="AV566" s="182"/>
    </row>
    <row r="567" spans="1:48" x14ac:dyDescent="0.25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182"/>
      <c r="AT567" s="182"/>
      <c r="AU567" s="182"/>
      <c r="AV567" s="182"/>
    </row>
    <row r="568" spans="1:48" x14ac:dyDescent="0.25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182"/>
      <c r="AT568" s="182"/>
      <c r="AU568" s="182"/>
      <c r="AV568" s="182"/>
    </row>
    <row r="569" spans="1:48" x14ac:dyDescent="0.25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82"/>
      <c r="AR569" s="182"/>
      <c r="AS569" s="182"/>
      <c r="AT569" s="182"/>
      <c r="AU569" s="182"/>
      <c r="AV569" s="182"/>
    </row>
    <row r="570" spans="1:48" x14ac:dyDescent="0.25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82"/>
      <c r="AR570" s="182"/>
      <c r="AS570" s="182"/>
      <c r="AT570" s="182"/>
      <c r="AU570" s="182"/>
      <c r="AV570" s="182"/>
    </row>
    <row r="571" spans="1:48" x14ac:dyDescent="0.25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82"/>
      <c r="AR571" s="182"/>
      <c r="AS571" s="182"/>
      <c r="AT571" s="182"/>
      <c r="AU571" s="182"/>
      <c r="AV571" s="182"/>
    </row>
    <row r="572" spans="1:48" x14ac:dyDescent="0.25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182"/>
      <c r="AT572" s="182"/>
      <c r="AU572" s="182"/>
      <c r="AV572" s="182"/>
    </row>
    <row r="573" spans="1:48" x14ac:dyDescent="0.25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82"/>
      <c r="AR573" s="182"/>
      <c r="AS573" s="182"/>
      <c r="AT573" s="182"/>
      <c r="AU573" s="182"/>
      <c r="AV573" s="182"/>
    </row>
    <row r="574" spans="1:48" x14ac:dyDescent="0.25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82"/>
      <c r="AR574" s="182"/>
      <c r="AS574" s="182"/>
      <c r="AT574" s="182"/>
      <c r="AU574" s="182"/>
      <c r="AV574" s="182"/>
    </row>
    <row r="575" spans="1:48" x14ac:dyDescent="0.25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82"/>
      <c r="AR575" s="182"/>
      <c r="AS575" s="182"/>
      <c r="AT575" s="182"/>
      <c r="AU575" s="182"/>
      <c r="AV575" s="182"/>
    </row>
    <row r="576" spans="1:48" x14ac:dyDescent="0.25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82"/>
      <c r="AR576" s="182"/>
      <c r="AS576" s="182"/>
      <c r="AT576" s="182"/>
      <c r="AU576" s="182"/>
      <c r="AV576" s="182"/>
    </row>
    <row r="577" spans="1:48" x14ac:dyDescent="0.25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82"/>
      <c r="AR577" s="182"/>
      <c r="AS577" s="182"/>
      <c r="AT577" s="182"/>
      <c r="AU577" s="182"/>
      <c r="AV577" s="182"/>
    </row>
    <row r="578" spans="1:48" x14ac:dyDescent="0.25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82"/>
      <c r="AR578" s="182"/>
      <c r="AS578" s="182"/>
      <c r="AT578" s="182"/>
      <c r="AU578" s="182"/>
      <c r="AV578" s="182"/>
    </row>
    <row r="579" spans="1:48" x14ac:dyDescent="0.25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82"/>
      <c r="AR579" s="182"/>
      <c r="AS579" s="182"/>
      <c r="AT579" s="182"/>
      <c r="AU579" s="182"/>
      <c r="AV579" s="182"/>
    </row>
    <row r="580" spans="1:48" x14ac:dyDescent="0.25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182"/>
      <c r="AT580" s="182"/>
      <c r="AU580" s="182"/>
      <c r="AV580" s="182"/>
    </row>
    <row r="581" spans="1:48" x14ac:dyDescent="0.25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182"/>
      <c r="AT581" s="182"/>
      <c r="AU581" s="182"/>
      <c r="AV581" s="182"/>
    </row>
    <row r="582" spans="1:48" x14ac:dyDescent="0.25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2"/>
      <c r="AT582" s="182"/>
      <c r="AU582" s="182"/>
      <c r="AV582" s="182"/>
    </row>
    <row r="583" spans="1:48" x14ac:dyDescent="0.25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2"/>
      <c r="AT583" s="182"/>
      <c r="AU583" s="182"/>
      <c r="AV583" s="182"/>
    </row>
    <row r="584" spans="1:48" x14ac:dyDescent="0.25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2"/>
      <c r="AT584" s="182"/>
      <c r="AU584" s="182"/>
      <c r="AV584" s="182"/>
    </row>
    <row r="585" spans="1:48" x14ac:dyDescent="0.25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82"/>
      <c r="AR585" s="182"/>
      <c r="AS585" s="182"/>
      <c r="AT585" s="182"/>
      <c r="AU585" s="182"/>
      <c r="AV585" s="182"/>
    </row>
    <row r="586" spans="1:48" x14ac:dyDescent="0.25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82"/>
      <c r="AR586" s="182"/>
      <c r="AS586" s="182"/>
      <c r="AT586" s="182"/>
      <c r="AU586" s="182"/>
      <c r="AV586" s="182"/>
    </row>
    <row r="587" spans="1:48" x14ac:dyDescent="0.25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82"/>
      <c r="AR587" s="182"/>
      <c r="AS587" s="182"/>
      <c r="AT587" s="182"/>
      <c r="AU587" s="182"/>
      <c r="AV587" s="182"/>
    </row>
    <row r="588" spans="1:48" x14ac:dyDescent="0.25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82"/>
      <c r="AR588" s="182"/>
      <c r="AS588" s="182"/>
      <c r="AT588" s="182"/>
      <c r="AU588" s="182"/>
      <c r="AV588" s="182"/>
    </row>
    <row r="589" spans="1:48" x14ac:dyDescent="0.25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82"/>
      <c r="AR589" s="182"/>
      <c r="AS589" s="182"/>
      <c r="AT589" s="182"/>
      <c r="AU589" s="182"/>
      <c r="AV589" s="182"/>
    </row>
    <row r="590" spans="1:48" x14ac:dyDescent="0.25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82"/>
      <c r="AR590" s="182"/>
      <c r="AS590" s="182"/>
      <c r="AT590" s="182"/>
      <c r="AU590" s="182"/>
      <c r="AV590" s="182"/>
    </row>
    <row r="591" spans="1:48" x14ac:dyDescent="0.25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82"/>
      <c r="AR591" s="182"/>
      <c r="AS591" s="182"/>
      <c r="AT591" s="182"/>
      <c r="AU591" s="182"/>
      <c r="AV591" s="182"/>
    </row>
    <row r="592" spans="1:48" x14ac:dyDescent="0.25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82"/>
      <c r="AR592" s="182"/>
      <c r="AS592" s="182"/>
      <c r="AT592" s="182"/>
      <c r="AU592" s="182"/>
      <c r="AV592" s="182"/>
    </row>
    <row r="593" spans="1:48" x14ac:dyDescent="0.25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82"/>
      <c r="AR593" s="182"/>
      <c r="AS593" s="182"/>
      <c r="AT593" s="182"/>
      <c r="AU593" s="182"/>
      <c r="AV593" s="182"/>
    </row>
    <row r="594" spans="1:48" x14ac:dyDescent="0.25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82"/>
      <c r="AR594" s="182"/>
      <c r="AS594" s="182"/>
      <c r="AT594" s="182"/>
      <c r="AU594" s="182"/>
      <c r="AV594" s="182"/>
    </row>
    <row r="595" spans="1:48" x14ac:dyDescent="0.25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82"/>
      <c r="AR595" s="182"/>
      <c r="AS595" s="182"/>
      <c r="AT595" s="182"/>
      <c r="AU595" s="182"/>
      <c r="AV595" s="182"/>
    </row>
    <row r="596" spans="1:48" x14ac:dyDescent="0.25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182"/>
      <c r="AT596" s="182"/>
      <c r="AU596" s="182"/>
      <c r="AV596" s="182"/>
    </row>
    <row r="597" spans="1:48" x14ac:dyDescent="0.25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82"/>
      <c r="AR597" s="182"/>
      <c r="AS597" s="182"/>
      <c r="AT597" s="182"/>
      <c r="AU597" s="182"/>
      <c r="AV597" s="182"/>
    </row>
    <row r="598" spans="1:48" x14ac:dyDescent="0.25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182"/>
      <c r="AT598" s="182"/>
      <c r="AU598" s="182"/>
      <c r="AV598" s="182"/>
    </row>
    <row r="599" spans="1:48" x14ac:dyDescent="0.25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82"/>
      <c r="AR599" s="182"/>
      <c r="AS599" s="182"/>
      <c r="AT599" s="182"/>
      <c r="AU599" s="182"/>
      <c r="AV599" s="182"/>
    </row>
    <row r="600" spans="1:48" x14ac:dyDescent="0.25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182"/>
      <c r="AT600" s="182"/>
      <c r="AU600" s="182"/>
      <c r="AV600" s="182"/>
    </row>
    <row r="601" spans="1:48" x14ac:dyDescent="0.25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2"/>
      <c r="AT601" s="182"/>
      <c r="AU601" s="182"/>
      <c r="AV601" s="182"/>
    </row>
    <row r="602" spans="1:48" x14ac:dyDescent="0.25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2"/>
      <c r="AT602" s="182"/>
      <c r="AU602" s="182"/>
      <c r="AV602" s="182"/>
    </row>
    <row r="603" spans="1:48" x14ac:dyDescent="0.25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2"/>
      <c r="AT603" s="182"/>
      <c r="AU603" s="182"/>
      <c r="AV603" s="182"/>
    </row>
    <row r="604" spans="1:48" x14ac:dyDescent="0.25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2"/>
      <c r="AT604" s="182"/>
      <c r="AU604" s="182"/>
      <c r="AV604" s="182"/>
    </row>
    <row r="605" spans="1:48" x14ac:dyDescent="0.25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182"/>
      <c r="AT605" s="182"/>
      <c r="AU605" s="182"/>
      <c r="AV605" s="182"/>
    </row>
    <row r="606" spans="1:48" x14ac:dyDescent="0.25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182"/>
      <c r="AT606" s="182"/>
      <c r="AU606" s="182"/>
      <c r="AV606" s="182"/>
    </row>
    <row r="607" spans="1:48" x14ac:dyDescent="0.25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182"/>
      <c r="AT607" s="182"/>
      <c r="AU607" s="182"/>
      <c r="AV607" s="182"/>
    </row>
    <row r="608" spans="1:48" x14ac:dyDescent="0.25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2"/>
      <c r="AT608" s="182"/>
      <c r="AU608" s="182"/>
      <c r="AV608" s="182"/>
    </row>
    <row r="609" spans="1:48" x14ac:dyDescent="0.25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2"/>
      <c r="AT609" s="182"/>
      <c r="AU609" s="182"/>
      <c r="AV609" s="182"/>
    </row>
    <row r="610" spans="1:48" x14ac:dyDescent="0.25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2"/>
      <c r="AT610" s="182"/>
      <c r="AU610" s="182"/>
      <c r="AV610" s="182"/>
    </row>
    <row r="611" spans="1:48" x14ac:dyDescent="0.25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2"/>
      <c r="AT611" s="182"/>
      <c r="AU611" s="182"/>
      <c r="AV611" s="182"/>
    </row>
    <row r="612" spans="1:48" x14ac:dyDescent="0.25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2"/>
      <c r="AT612" s="182"/>
      <c r="AU612" s="182"/>
      <c r="AV612" s="182"/>
    </row>
    <row r="613" spans="1:48" x14ac:dyDescent="0.25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82"/>
      <c r="AR613" s="182"/>
      <c r="AS613" s="182"/>
      <c r="AT613" s="182"/>
      <c r="AU613" s="182"/>
      <c r="AV613" s="182"/>
    </row>
    <row r="614" spans="1:48" x14ac:dyDescent="0.25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82"/>
      <c r="AR614" s="182"/>
      <c r="AS614" s="182"/>
      <c r="AT614" s="182"/>
      <c r="AU614" s="182"/>
      <c r="AV614" s="182"/>
    </row>
    <row r="615" spans="1:48" x14ac:dyDescent="0.25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82"/>
      <c r="AR615" s="182"/>
      <c r="AS615" s="182"/>
      <c r="AT615" s="182"/>
      <c r="AU615" s="182"/>
      <c r="AV615" s="182"/>
    </row>
    <row r="616" spans="1:48" x14ac:dyDescent="0.25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82"/>
      <c r="AR616" s="182"/>
      <c r="AS616" s="182"/>
      <c r="AT616" s="182"/>
      <c r="AU616" s="182"/>
      <c r="AV616" s="182"/>
    </row>
    <row r="617" spans="1:48" x14ac:dyDescent="0.25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82"/>
      <c r="AR617" s="182"/>
      <c r="AS617" s="182"/>
      <c r="AT617" s="182"/>
      <c r="AU617" s="182"/>
      <c r="AV617" s="182"/>
    </row>
    <row r="618" spans="1:48" x14ac:dyDescent="0.25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182"/>
      <c r="AT618" s="182"/>
      <c r="AU618" s="182"/>
      <c r="AV618" s="182"/>
    </row>
    <row r="619" spans="1:48" x14ac:dyDescent="0.25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182"/>
      <c r="AT619" s="182"/>
      <c r="AU619" s="182"/>
      <c r="AV619" s="182"/>
    </row>
    <row r="620" spans="1:48" x14ac:dyDescent="0.25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182"/>
      <c r="AT620" s="182"/>
      <c r="AU620" s="182"/>
      <c r="AV620" s="182"/>
    </row>
    <row r="621" spans="1:48" x14ac:dyDescent="0.25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82"/>
      <c r="AR621" s="182"/>
      <c r="AS621" s="182"/>
      <c r="AT621" s="182"/>
      <c r="AU621" s="182"/>
      <c r="AV621" s="182"/>
    </row>
    <row r="622" spans="1:48" x14ac:dyDescent="0.25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182"/>
      <c r="AT622" s="182"/>
      <c r="AU622" s="182"/>
      <c r="AV622" s="182"/>
    </row>
    <row r="623" spans="1:48" x14ac:dyDescent="0.25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82"/>
      <c r="AR623" s="182"/>
      <c r="AS623" s="182"/>
      <c r="AT623" s="182"/>
      <c r="AU623" s="182"/>
      <c r="AV623" s="182"/>
    </row>
    <row r="624" spans="1:48" x14ac:dyDescent="0.25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82"/>
      <c r="AR624" s="182"/>
      <c r="AS624" s="182"/>
      <c r="AT624" s="182"/>
      <c r="AU624" s="182"/>
      <c r="AV624" s="182"/>
    </row>
    <row r="625" spans="1:48" x14ac:dyDescent="0.25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82"/>
      <c r="AR625" s="182"/>
      <c r="AS625" s="182"/>
      <c r="AT625" s="182"/>
      <c r="AU625" s="182"/>
      <c r="AV625" s="182"/>
    </row>
    <row r="626" spans="1:48" x14ac:dyDescent="0.25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182"/>
      <c r="AT626" s="182"/>
      <c r="AU626" s="182"/>
      <c r="AV626" s="182"/>
    </row>
    <row r="627" spans="1:48" x14ac:dyDescent="0.25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82"/>
      <c r="AR627" s="182"/>
      <c r="AS627" s="182"/>
      <c r="AT627" s="182"/>
      <c r="AU627" s="182"/>
      <c r="AV627" s="182"/>
    </row>
    <row r="628" spans="1:48" x14ac:dyDescent="0.25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82"/>
      <c r="AR628" s="182"/>
      <c r="AS628" s="182"/>
      <c r="AT628" s="182"/>
      <c r="AU628" s="182"/>
      <c r="AV628" s="182"/>
    </row>
    <row r="629" spans="1:48" x14ac:dyDescent="0.25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82"/>
      <c r="AR629" s="182"/>
      <c r="AS629" s="182"/>
      <c r="AT629" s="182"/>
      <c r="AU629" s="182"/>
      <c r="AV629" s="182"/>
    </row>
    <row r="630" spans="1:48" x14ac:dyDescent="0.25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82"/>
      <c r="AR630" s="182"/>
      <c r="AS630" s="182"/>
      <c r="AT630" s="182"/>
      <c r="AU630" s="182"/>
      <c r="AV630" s="182"/>
    </row>
    <row r="631" spans="1:48" x14ac:dyDescent="0.25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82"/>
      <c r="AR631" s="182"/>
      <c r="AS631" s="182"/>
      <c r="AT631" s="182"/>
      <c r="AU631" s="182"/>
      <c r="AV631" s="182"/>
    </row>
    <row r="632" spans="1:48" x14ac:dyDescent="0.25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82"/>
      <c r="AR632" s="182"/>
      <c r="AS632" s="182"/>
      <c r="AT632" s="182"/>
      <c r="AU632" s="182"/>
      <c r="AV632" s="182"/>
    </row>
    <row r="633" spans="1:48" x14ac:dyDescent="0.25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82"/>
      <c r="AR633" s="182"/>
      <c r="AS633" s="182"/>
      <c r="AT633" s="182"/>
      <c r="AU633" s="182"/>
      <c r="AV633" s="182"/>
    </row>
    <row r="634" spans="1:48" x14ac:dyDescent="0.25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82"/>
      <c r="AR634" s="182"/>
      <c r="AS634" s="182"/>
      <c r="AT634" s="182"/>
      <c r="AU634" s="182"/>
      <c r="AV634" s="182"/>
    </row>
    <row r="635" spans="1:48" x14ac:dyDescent="0.25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82"/>
      <c r="AR635" s="182"/>
      <c r="AS635" s="182"/>
      <c r="AT635" s="182"/>
      <c r="AU635" s="182"/>
      <c r="AV635" s="182"/>
    </row>
    <row r="636" spans="1:48" x14ac:dyDescent="0.25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2"/>
      <c r="AT636" s="182"/>
      <c r="AU636" s="182"/>
      <c r="AV636" s="182"/>
    </row>
    <row r="637" spans="1:48" x14ac:dyDescent="0.25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2"/>
      <c r="AT637" s="182"/>
      <c r="AU637" s="182"/>
      <c r="AV637" s="182"/>
    </row>
    <row r="638" spans="1:48" x14ac:dyDescent="0.25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2"/>
      <c r="AT638" s="182"/>
      <c r="AU638" s="182"/>
      <c r="AV638" s="182"/>
    </row>
    <row r="639" spans="1:48" x14ac:dyDescent="0.25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2"/>
      <c r="AT639" s="182"/>
      <c r="AU639" s="182"/>
      <c r="AV639" s="182"/>
    </row>
    <row r="640" spans="1:48" x14ac:dyDescent="0.25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2"/>
      <c r="AT640" s="182"/>
      <c r="AU640" s="182"/>
      <c r="AV640" s="182"/>
    </row>
    <row r="641" spans="1:48" x14ac:dyDescent="0.25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82"/>
      <c r="AR641" s="182"/>
      <c r="AS641" s="182"/>
      <c r="AT641" s="182"/>
      <c r="AU641" s="182"/>
      <c r="AV641" s="182"/>
    </row>
    <row r="642" spans="1:48" x14ac:dyDescent="0.25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82"/>
      <c r="AR642" s="182"/>
      <c r="AS642" s="182"/>
      <c r="AT642" s="182"/>
      <c r="AU642" s="182"/>
      <c r="AV642" s="182"/>
    </row>
    <row r="643" spans="1:48" x14ac:dyDescent="0.25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82"/>
      <c r="AR643" s="182"/>
      <c r="AS643" s="182"/>
      <c r="AT643" s="182"/>
      <c r="AU643" s="182"/>
      <c r="AV643" s="182"/>
    </row>
    <row r="644" spans="1:48" x14ac:dyDescent="0.25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82"/>
      <c r="AR644" s="182"/>
      <c r="AS644" s="182"/>
      <c r="AT644" s="182"/>
      <c r="AU644" s="182"/>
      <c r="AV644" s="182"/>
    </row>
    <row r="645" spans="1:48" x14ac:dyDescent="0.25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82"/>
      <c r="AR645" s="182"/>
      <c r="AS645" s="182"/>
      <c r="AT645" s="182"/>
      <c r="AU645" s="182"/>
      <c r="AV645" s="182"/>
    </row>
    <row r="646" spans="1:48" x14ac:dyDescent="0.25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82"/>
      <c r="AR646" s="182"/>
      <c r="AS646" s="182"/>
      <c r="AT646" s="182"/>
      <c r="AU646" s="182"/>
      <c r="AV646" s="182"/>
    </row>
    <row r="647" spans="1:48" x14ac:dyDescent="0.25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82"/>
      <c r="AR647" s="182"/>
      <c r="AS647" s="182"/>
      <c r="AT647" s="182"/>
      <c r="AU647" s="182"/>
      <c r="AV647" s="182"/>
    </row>
    <row r="648" spans="1:48" x14ac:dyDescent="0.25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82"/>
      <c r="AR648" s="182"/>
      <c r="AS648" s="182"/>
      <c r="AT648" s="182"/>
      <c r="AU648" s="182"/>
      <c r="AV648" s="182"/>
    </row>
    <row r="649" spans="1:48" x14ac:dyDescent="0.25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82"/>
      <c r="AR649" s="182"/>
      <c r="AS649" s="182"/>
      <c r="AT649" s="182"/>
      <c r="AU649" s="182"/>
      <c r="AV649" s="182"/>
    </row>
    <row r="650" spans="1:48" x14ac:dyDescent="0.25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182"/>
      <c r="AT650" s="182"/>
      <c r="AU650" s="182"/>
      <c r="AV650" s="182"/>
    </row>
    <row r="651" spans="1:48" x14ac:dyDescent="0.25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182"/>
      <c r="AT651" s="182"/>
      <c r="AU651" s="182"/>
      <c r="AV651" s="182"/>
    </row>
    <row r="652" spans="1:48" x14ac:dyDescent="0.25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182"/>
      <c r="AT652" s="182"/>
      <c r="AU652" s="182"/>
      <c r="AV652" s="182"/>
    </row>
    <row r="653" spans="1:48" x14ac:dyDescent="0.25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182"/>
      <c r="AT653" s="182"/>
      <c r="AU653" s="182"/>
      <c r="AV653" s="182"/>
    </row>
    <row r="654" spans="1:48" x14ac:dyDescent="0.25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2"/>
      <c r="AT654" s="182"/>
      <c r="AU654" s="182"/>
      <c r="AV654" s="182"/>
    </row>
    <row r="655" spans="1:48" x14ac:dyDescent="0.25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182"/>
      <c r="AT655" s="182"/>
      <c r="AU655" s="182"/>
      <c r="AV655" s="182"/>
    </row>
    <row r="656" spans="1:48" x14ac:dyDescent="0.25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182"/>
      <c r="AT656" s="182"/>
      <c r="AU656" s="182"/>
      <c r="AV656" s="182"/>
    </row>
    <row r="657" spans="1:48" x14ac:dyDescent="0.25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182"/>
      <c r="AT657" s="182"/>
      <c r="AU657" s="182"/>
      <c r="AV657" s="182"/>
    </row>
    <row r="658" spans="1:48" x14ac:dyDescent="0.25"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182"/>
      <c r="AT658" s="182"/>
      <c r="AU658" s="182"/>
      <c r="AV658" s="182"/>
    </row>
    <row r="659" spans="1:48" x14ac:dyDescent="0.25"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182"/>
      <c r="AT659" s="182"/>
      <c r="AU659" s="182"/>
      <c r="AV659" s="182"/>
    </row>
    <row r="660" spans="1:48" x14ac:dyDescent="0.25"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182"/>
      <c r="AT660" s="182"/>
      <c r="AU660" s="182"/>
      <c r="AV660" s="182"/>
    </row>
    <row r="661" spans="1:48" x14ac:dyDescent="0.25"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82"/>
      <c r="AR661" s="182"/>
      <c r="AS661" s="182"/>
      <c r="AT661" s="182"/>
      <c r="AU661" s="182"/>
      <c r="AV661" s="182"/>
    </row>
    <row r="662" spans="1:48" x14ac:dyDescent="0.25"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182"/>
      <c r="AT662" s="182"/>
      <c r="AU662" s="182"/>
      <c r="AV662" s="182"/>
    </row>
    <row r="663" spans="1:48" x14ac:dyDescent="0.25"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  <c r="AG663" s="182"/>
      <c r="AH663" s="182"/>
      <c r="AI663" s="182"/>
      <c r="AJ663" s="182"/>
      <c r="AK663" s="182"/>
      <c r="AL663" s="182"/>
      <c r="AM663" s="182"/>
      <c r="AN663" s="182"/>
      <c r="AO663" s="182"/>
      <c r="AP663" s="182"/>
      <c r="AQ663" s="182"/>
      <c r="AR663" s="182"/>
      <c r="AS663" s="182"/>
      <c r="AT663" s="182"/>
      <c r="AU663" s="182"/>
      <c r="AV663" s="182"/>
    </row>
    <row r="664" spans="1:48" x14ac:dyDescent="0.25"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82"/>
      <c r="AR664" s="182"/>
      <c r="AS664" s="182"/>
      <c r="AT664" s="182"/>
      <c r="AU664" s="182"/>
      <c r="AV664" s="182"/>
    </row>
    <row r="665" spans="1:48" x14ac:dyDescent="0.25"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82"/>
      <c r="AR665" s="182"/>
      <c r="AS665" s="182"/>
      <c r="AT665" s="182"/>
      <c r="AU665" s="182"/>
      <c r="AV665" s="182"/>
    </row>
    <row r="666" spans="1:48" x14ac:dyDescent="0.25"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82"/>
      <c r="AR666" s="182"/>
      <c r="AS666" s="182"/>
      <c r="AT666" s="182"/>
      <c r="AU666" s="182"/>
      <c r="AV666" s="182"/>
    </row>
    <row r="667" spans="1:48" x14ac:dyDescent="0.25"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82"/>
      <c r="AR667" s="182"/>
      <c r="AS667" s="182"/>
      <c r="AT667" s="182"/>
      <c r="AU667" s="182"/>
      <c r="AV667" s="182"/>
    </row>
    <row r="668" spans="1:48" x14ac:dyDescent="0.25"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182"/>
      <c r="AT668" s="182"/>
      <c r="AU668" s="182"/>
      <c r="AV668" s="182"/>
    </row>
    <row r="669" spans="1:48" x14ac:dyDescent="0.25"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182"/>
      <c r="AT669" s="182"/>
      <c r="AU669" s="182"/>
      <c r="AV669" s="182"/>
    </row>
    <row r="670" spans="1:48" x14ac:dyDescent="0.25"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182"/>
      <c r="AT670" s="182"/>
      <c r="AU670" s="182"/>
      <c r="AV670" s="182"/>
    </row>
    <row r="671" spans="1:48" x14ac:dyDescent="0.25"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182"/>
      <c r="AT671" s="182"/>
      <c r="AU671" s="182"/>
      <c r="AV671" s="182"/>
    </row>
    <row r="672" spans="1:48" x14ac:dyDescent="0.25"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2"/>
      <c r="AT672" s="182"/>
      <c r="AU672" s="182"/>
      <c r="AV672" s="182"/>
    </row>
    <row r="673" spans="7:48" x14ac:dyDescent="0.25"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2"/>
      <c r="AT673" s="182"/>
      <c r="AU673" s="182"/>
      <c r="AV673" s="182"/>
    </row>
    <row r="674" spans="7:48" x14ac:dyDescent="0.25"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2"/>
      <c r="AT674" s="182"/>
      <c r="AU674" s="182"/>
      <c r="AV674" s="182"/>
    </row>
    <row r="675" spans="7:48" x14ac:dyDescent="0.25"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82"/>
      <c r="AT675" s="182"/>
      <c r="AU675" s="182"/>
      <c r="AV675" s="182"/>
    </row>
    <row r="676" spans="7:48" x14ac:dyDescent="0.25"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82"/>
      <c r="AT676" s="182"/>
      <c r="AU676" s="182"/>
      <c r="AV676" s="182"/>
    </row>
    <row r="677" spans="7:48" x14ac:dyDescent="0.25"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182"/>
      <c r="AT677" s="182"/>
      <c r="AU677" s="182"/>
      <c r="AV677" s="182"/>
    </row>
    <row r="678" spans="7:48" x14ac:dyDescent="0.25"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182"/>
      <c r="AT678" s="182"/>
      <c r="AU678" s="182"/>
      <c r="AV678" s="182"/>
    </row>
    <row r="679" spans="7:48" x14ac:dyDescent="0.25"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182"/>
      <c r="AT679" s="182"/>
      <c r="AU679" s="182"/>
      <c r="AV679" s="182"/>
    </row>
    <row r="680" spans="7:48" x14ac:dyDescent="0.25"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82"/>
      <c r="AT680" s="182"/>
      <c r="AU680" s="182"/>
      <c r="AV680" s="182"/>
    </row>
    <row r="681" spans="7:48" x14ac:dyDescent="0.25"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182"/>
      <c r="AT681" s="182"/>
      <c r="AU681" s="182"/>
      <c r="AV681" s="182"/>
    </row>
    <row r="682" spans="7:48" x14ac:dyDescent="0.25"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182"/>
      <c r="AT682" s="182"/>
      <c r="AU682" s="182"/>
      <c r="AV682" s="182"/>
    </row>
    <row r="683" spans="7:48" x14ac:dyDescent="0.25"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82"/>
      <c r="AR683" s="182"/>
      <c r="AS683" s="182"/>
      <c r="AT683" s="182"/>
      <c r="AU683" s="182"/>
      <c r="AV683" s="182"/>
    </row>
    <row r="684" spans="7:48" x14ac:dyDescent="0.25"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82"/>
      <c r="AR684" s="182"/>
      <c r="AS684" s="182"/>
      <c r="AT684" s="182"/>
      <c r="AU684" s="182"/>
      <c r="AV684" s="182"/>
    </row>
    <row r="685" spans="7:48" x14ac:dyDescent="0.25"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82"/>
      <c r="AR685" s="182"/>
      <c r="AS685" s="182"/>
      <c r="AT685" s="182"/>
      <c r="AU685" s="182"/>
      <c r="AV685" s="182"/>
    </row>
    <row r="686" spans="7:48" x14ac:dyDescent="0.25"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82"/>
      <c r="AR686" s="182"/>
      <c r="AS686" s="182"/>
      <c r="AT686" s="182"/>
      <c r="AU686" s="182"/>
      <c r="AV686" s="182"/>
    </row>
    <row r="687" spans="7:48" x14ac:dyDescent="0.25"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82"/>
      <c r="AR687" s="182"/>
      <c r="AS687" s="182"/>
      <c r="AT687" s="182"/>
      <c r="AU687" s="182"/>
      <c r="AV687" s="182"/>
    </row>
    <row r="688" spans="7:48" x14ac:dyDescent="0.25"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82"/>
      <c r="AR688" s="182"/>
      <c r="AS688" s="182"/>
      <c r="AT688" s="182"/>
      <c r="AU688" s="182"/>
      <c r="AV688" s="182"/>
    </row>
    <row r="689" spans="7:48" x14ac:dyDescent="0.25"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82"/>
      <c r="AR689" s="182"/>
      <c r="AS689" s="182"/>
      <c r="AT689" s="182"/>
      <c r="AU689" s="182"/>
      <c r="AV689" s="182"/>
    </row>
    <row r="690" spans="7:48" x14ac:dyDescent="0.25"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82"/>
      <c r="AR690" s="182"/>
      <c r="AS690" s="182"/>
      <c r="AT690" s="182"/>
      <c r="AU690" s="182"/>
      <c r="AV690" s="182"/>
    </row>
    <row r="691" spans="7:48" x14ac:dyDescent="0.25"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82"/>
      <c r="AR691" s="182"/>
      <c r="AS691" s="182"/>
      <c r="AT691" s="182"/>
      <c r="AU691" s="182"/>
      <c r="AV691" s="182"/>
    </row>
    <row r="692" spans="7:48" x14ac:dyDescent="0.25"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82"/>
      <c r="AR692" s="182"/>
      <c r="AS692" s="182"/>
      <c r="AT692" s="182"/>
      <c r="AU692" s="182"/>
      <c r="AV692" s="182"/>
    </row>
    <row r="693" spans="7:48" x14ac:dyDescent="0.25"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82"/>
      <c r="AR693" s="182"/>
      <c r="AS693" s="182"/>
      <c r="AT693" s="182"/>
      <c r="AU693" s="182"/>
      <c r="AV693" s="182"/>
    </row>
    <row r="694" spans="7:48" x14ac:dyDescent="0.25"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82"/>
      <c r="AR694" s="182"/>
      <c r="AS694" s="182"/>
      <c r="AT694" s="182"/>
      <c r="AU694" s="182"/>
      <c r="AV694" s="182"/>
    </row>
    <row r="695" spans="7:48" x14ac:dyDescent="0.25"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82"/>
      <c r="AR695" s="182"/>
      <c r="AS695" s="182"/>
      <c r="AT695" s="182"/>
      <c r="AU695" s="182"/>
      <c r="AV695" s="182"/>
    </row>
    <row r="696" spans="7:48" x14ac:dyDescent="0.25"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82"/>
      <c r="AR696" s="182"/>
      <c r="AS696" s="182"/>
      <c r="AT696" s="182"/>
      <c r="AU696" s="182"/>
      <c r="AV696" s="182"/>
    </row>
    <row r="697" spans="7:48" x14ac:dyDescent="0.25"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82"/>
      <c r="AR697" s="182"/>
      <c r="AS697" s="182"/>
      <c r="AT697" s="182"/>
      <c r="AU697" s="182"/>
      <c r="AV697" s="182"/>
    </row>
    <row r="698" spans="7:48" x14ac:dyDescent="0.25"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182"/>
      <c r="AT698" s="182"/>
      <c r="AU698" s="182"/>
      <c r="AV698" s="182"/>
    </row>
    <row r="699" spans="7:48" x14ac:dyDescent="0.25"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82"/>
      <c r="AR699" s="182"/>
      <c r="AS699" s="182"/>
      <c r="AT699" s="182"/>
      <c r="AU699" s="182"/>
      <c r="AV699" s="182"/>
    </row>
    <row r="700" spans="7:48" x14ac:dyDescent="0.25"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82"/>
      <c r="AR700" s="182"/>
      <c r="AS700" s="182"/>
      <c r="AT700" s="182"/>
      <c r="AU700" s="182"/>
      <c r="AV700" s="182"/>
    </row>
    <row r="701" spans="7:48" x14ac:dyDescent="0.25"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82"/>
      <c r="AR701" s="182"/>
      <c r="AS701" s="182"/>
      <c r="AT701" s="182"/>
      <c r="AU701" s="182"/>
      <c r="AV701" s="182"/>
    </row>
    <row r="702" spans="7:48" x14ac:dyDescent="0.25"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82"/>
      <c r="AR702" s="182"/>
      <c r="AS702" s="182"/>
      <c r="AT702" s="182"/>
      <c r="AU702" s="182"/>
      <c r="AV702" s="182"/>
    </row>
    <row r="703" spans="7:48" x14ac:dyDescent="0.25"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82"/>
      <c r="AR703" s="182"/>
      <c r="AS703" s="182"/>
      <c r="AT703" s="182"/>
      <c r="AU703" s="182"/>
      <c r="AV703" s="182"/>
    </row>
    <row r="704" spans="7:48" x14ac:dyDescent="0.25"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82"/>
      <c r="AR704" s="182"/>
      <c r="AS704" s="182"/>
      <c r="AT704" s="182"/>
      <c r="AU704" s="182"/>
      <c r="AV704" s="182"/>
    </row>
    <row r="705" spans="7:48" x14ac:dyDescent="0.25"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82"/>
      <c r="AR705" s="182"/>
      <c r="AS705" s="182"/>
      <c r="AT705" s="182"/>
      <c r="AU705" s="182"/>
      <c r="AV705" s="182"/>
    </row>
    <row r="706" spans="7:48" x14ac:dyDescent="0.25"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182"/>
      <c r="AT706" s="182"/>
      <c r="AU706" s="182"/>
      <c r="AV706" s="182"/>
    </row>
    <row r="707" spans="7:48" x14ac:dyDescent="0.25"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182"/>
      <c r="AT707" s="182"/>
      <c r="AU707" s="182"/>
      <c r="AV707" s="182"/>
    </row>
    <row r="708" spans="7:48" x14ac:dyDescent="0.25"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182"/>
      <c r="AT708" s="182"/>
      <c r="AU708" s="182"/>
      <c r="AV708" s="182"/>
    </row>
    <row r="709" spans="7:48" x14ac:dyDescent="0.25"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182"/>
      <c r="AT709" s="182"/>
      <c r="AU709" s="182"/>
      <c r="AV709" s="182"/>
    </row>
    <row r="710" spans="7:48" x14ac:dyDescent="0.25"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182"/>
      <c r="AT710" s="182"/>
      <c r="AU710" s="182"/>
      <c r="AV710" s="182"/>
    </row>
    <row r="711" spans="7:48" x14ac:dyDescent="0.25"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82"/>
      <c r="AR711" s="182"/>
      <c r="AS711" s="182"/>
      <c r="AT711" s="182"/>
      <c r="AU711" s="182"/>
      <c r="AV711" s="182"/>
    </row>
    <row r="712" spans="7:48" x14ac:dyDescent="0.25"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82"/>
      <c r="AR712" s="182"/>
      <c r="AS712" s="182"/>
      <c r="AT712" s="182"/>
      <c r="AU712" s="182"/>
      <c r="AV712" s="182"/>
    </row>
    <row r="713" spans="7:48" x14ac:dyDescent="0.25"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  <c r="AG713" s="182"/>
      <c r="AH713" s="182"/>
      <c r="AI713" s="182"/>
      <c r="AJ713" s="182"/>
      <c r="AK713" s="182"/>
      <c r="AL713" s="182"/>
      <c r="AM713" s="182"/>
      <c r="AN713" s="182"/>
      <c r="AO713" s="182"/>
      <c r="AP713" s="182"/>
      <c r="AQ713" s="182"/>
      <c r="AR713" s="182"/>
      <c r="AS713" s="182"/>
      <c r="AT713" s="182"/>
      <c r="AU713" s="182"/>
      <c r="AV713" s="182"/>
    </row>
    <row r="714" spans="7:48" x14ac:dyDescent="0.25"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  <c r="AG714" s="182"/>
      <c r="AH714" s="182"/>
      <c r="AI714" s="182"/>
      <c r="AJ714" s="182"/>
      <c r="AK714" s="182"/>
      <c r="AL714" s="182"/>
      <c r="AM714" s="182"/>
      <c r="AN714" s="182"/>
      <c r="AO714" s="182"/>
      <c r="AP714" s="182"/>
      <c r="AQ714" s="182"/>
      <c r="AR714" s="182"/>
      <c r="AS714" s="182"/>
      <c r="AT714" s="182"/>
      <c r="AU714" s="182"/>
      <c r="AV714" s="182"/>
    </row>
    <row r="715" spans="7:48" x14ac:dyDescent="0.25"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82"/>
      <c r="AR715" s="182"/>
      <c r="AS715" s="182"/>
      <c r="AT715" s="182"/>
      <c r="AU715" s="182"/>
      <c r="AV715" s="182"/>
    </row>
    <row r="716" spans="7:48" x14ac:dyDescent="0.25"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182"/>
      <c r="AT716" s="182"/>
      <c r="AU716" s="182"/>
      <c r="AV716" s="182"/>
    </row>
    <row r="717" spans="7:48" x14ac:dyDescent="0.25"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82"/>
      <c r="AR717" s="182"/>
      <c r="AS717" s="182"/>
      <c r="AT717" s="182"/>
      <c r="AU717" s="182"/>
      <c r="AV717" s="182"/>
    </row>
    <row r="718" spans="7:48" x14ac:dyDescent="0.25"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82"/>
      <c r="AR718" s="182"/>
      <c r="AS718" s="182"/>
      <c r="AT718" s="182"/>
      <c r="AU718" s="182"/>
      <c r="AV718" s="182"/>
    </row>
    <row r="719" spans="7:48" x14ac:dyDescent="0.25"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82"/>
      <c r="AR719" s="182"/>
      <c r="AS719" s="182"/>
      <c r="AT719" s="182"/>
      <c r="AU719" s="182"/>
      <c r="AV719" s="182"/>
    </row>
    <row r="720" spans="7:48" x14ac:dyDescent="0.25"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82"/>
      <c r="AR720" s="182"/>
      <c r="AS720" s="182"/>
      <c r="AT720" s="182"/>
      <c r="AU720" s="182"/>
      <c r="AV720" s="182"/>
    </row>
    <row r="721" spans="7:48" x14ac:dyDescent="0.25"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82"/>
      <c r="AR721" s="182"/>
      <c r="AS721" s="182"/>
      <c r="AT721" s="182"/>
      <c r="AU721" s="182"/>
      <c r="AV721" s="182"/>
    </row>
    <row r="722" spans="7:48" x14ac:dyDescent="0.25"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82"/>
      <c r="AR722" s="182"/>
      <c r="AS722" s="182"/>
      <c r="AT722" s="182"/>
      <c r="AU722" s="182"/>
      <c r="AV722" s="182"/>
    </row>
    <row r="723" spans="7:48" x14ac:dyDescent="0.25"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82"/>
      <c r="AR723" s="182"/>
      <c r="AS723" s="182"/>
      <c r="AT723" s="182"/>
      <c r="AU723" s="182"/>
      <c r="AV723" s="182"/>
    </row>
    <row r="724" spans="7:48" x14ac:dyDescent="0.25"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82"/>
      <c r="AR724" s="182"/>
      <c r="AS724" s="182"/>
      <c r="AT724" s="182"/>
      <c r="AU724" s="182"/>
      <c r="AV724" s="182"/>
    </row>
    <row r="725" spans="7:48" x14ac:dyDescent="0.25"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82"/>
      <c r="AR725" s="182"/>
      <c r="AS725" s="182"/>
      <c r="AT725" s="182"/>
      <c r="AU725" s="182"/>
      <c r="AV725" s="182"/>
    </row>
    <row r="726" spans="7:48" x14ac:dyDescent="0.25"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82"/>
      <c r="AR726" s="182"/>
      <c r="AS726" s="182"/>
      <c r="AT726" s="182"/>
      <c r="AU726" s="182"/>
      <c r="AV726" s="182"/>
    </row>
    <row r="727" spans="7:48" x14ac:dyDescent="0.25"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82"/>
      <c r="AR727" s="182"/>
      <c r="AS727" s="182"/>
      <c r="AT727" s="182"/>
      <c r="AU727" s="182"/>
      <c r="AV727" s="182"/>
    </row>
    <row r="728" spans="7:48" x14ac:dyDescent="0.25"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82"/>
      <c r="AR728" s="182"/>
      <c r="AS728" s="182"/>
      <c r="AT728" s="182"/>
      <c r="AU728" s="182"/>
      <c r="AV728" s="182"/>
    </row>
    <row r="729" spans="7:48" x14ac:dyDescent="0.25"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82"/>
      <c r="AR729" s="182"/>
      <c r="AS729" s="182"/>
      <c r="AT729" s="182"/>
      <c r="AU729" s="182"/>
      <c r="AV729" s="182"/>
    </row>
    <row r="730" spans="7:48" x14ac:dyDescent="0.25"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82"/>
      <c r="AR730" s="182"/>
      <c r="AS730" s="182"/>
      <c r="AT730" s="182"/>
      <c r="AU730" s="182"/>
      <c r="AV730" s="182"/>
    </row>
    <row r="731" spans="7:48" x14ac:dyDescent="0.25"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82"/>
      <c r="AR731" s="182"/>
      <c r="AS731" s="182"/>
      <c r="AT731" s="182"/>
      <c r="AU731" s="182"/>
      <c r="AV731" s="182"/>
    </row>
    <row r="732" spans="7:48" x14ac:dyDescent="0.25"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82"/>
      <c r="AR732" s="182"/>
      <c r="AS732" s="182"/>
      <c r="AT732" s="182"/>
      <c r="AU732" s="182"/>
      <c r="AV732" s="182"/>
    </row>
    <row r="733" spans="7:48" x14ac:dyDescent="0.25"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82"/>
      <c r="AR733" s="182"/>
      <c r="AS733" s="182"/>
      <c r="AT733" s="182"/>
      <c r="AU733" s="182"/>
      <c r="AV733" s="182"/>
    </row>
    <row r="734" spans="7:48" x14ac:dyDescent="0.25"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82"/>
      <c r="AR734" s="182"/>
      <c r="AS734" s="182"/>
      <c r="AT734" s="182"/>
      <c r="AU734" s="182"/>
      <c r="AV734" s="182"/>
    </row>
    <row r="735" spans="7:48" x14ac:dyDescent="0.25"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82"/>
      <c r="AR735" s="182"/>
      <c r="AS735" s="182"/>
      <c r="AT735" s="182"/>
      <c r="AU735" s="182"/>
      <c r="AV735" s="182"/>
    </row>
    <row r="736" spans="7:48" x14ac:dyDescent="0.25"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82"/>
      <c r="AR736" s="182"/>
      <c r="AS736" s="182"/>
      <c r="AT736" s="182"/>
      <c r="AU736" s="182"/>
      <c r="AV736" s="182"/>
    </row>
    <row r="737" spans="7:48" x14ac:dyDescent="0.25"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82"/>
      <c r="AR737" s="182"/>
      <c r="AS737" s="182"/>
      <c r="AT737" s="182"/>
      <c r="AU737" s="182"/>
      <c r="AV737" s="182"/>
    </row>
    <row r="738" spans="7:48" x14ac:dyDescent="0.25"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82"/>
      <c r="AR738" s="182"/>
      <c r="AS738" s="182"/>
      <c r="AT738" s="182"/>
      <c r="AU738" s="182"/>
      <c r="AV738" s="182"/>
    </row>
    <row r="739" spans="7:48" x14ac:dyDescent="0.25"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82"/>
      <c r="AR739" s="182"/>
      <c r="AS739" s="182"/>
      <c r="AT739" s="182"/>
      <c r="AU739" s="182"/>
      <c r="AV739" s="182"/>
    </row>
    <row r="740" spans="7:48" x14ac:dyDescent="0.25"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82"/>
      <c r="AR740" s="182"/>
      <c r="AS740" s="182"/>
      <c r="AT740" s="182"/>
      <c r="AU740" s="182"/>
      <c r="AV740" s="182"/>
    </row>
    <row r="741" spans="7:48" x14ac:dyDescent="0.25"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82"/>
      <c r="AR741" s="182"/>
      <c r="AS741" s="182"/>
      <c r="AT741" s="182"/>
      <c r="AU741" s="182"/>
      <c r="AV741" s="182"/>
    </row>
    <row r="742" spans="7:48" x14ac:dyDescent="0.25"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82"/>
      <c r="AR742" s="182"/>
      <c r="AS742" s="182"/>
      <c r="AT742" s="182"/>
      <c r="AU742" s="182"/>
      <c r="AV742" s="182"/>
    </row>
    <row r="743" spans="7:48" x14ac:dyDescent="0.25"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182"/>
      <c r="AT743" s="182"/>
      <c r="AU743" s="182"/>
      <c r="AV743" s="182"/>
    </row>
    <row r="744" spans="7:48" x14ac:dyDescent="0.25"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82"/>
      <c r="AR744" s="182"/>
      <c r="AS744" s="182"/>
      <c r="AT744" s="182"/>
      <c r="AU744" s="182"/>
      <c r="AV744" s="182"/>
    </row>
    <row r="745" spans="7:48" x14ac:dyDescent="0.25"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82"/>
      <c r="AR745" s="182"/>
      <c r="AS745" s="182"/>
      <c r="AT745" s="182"/>
      <c r="AU745" s="182"/>
      <c r="AV745" s="182"/>
    </row>
    <row r="746" spans="7:48" x14ac:dyDescent="0.25"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82"/>
      <c r="AR746" s="182"/>
      <c r="AS746" s="182"/>
      <c r="AT746" s="182"/>
      <c r="AU746" s="182"/>
      <c r="AV746" s="182"/>
    </row>
    <row r="747" spans="7:48" x14ac:dyDescent="0.25"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82"/>
      <c r="AR747" s="182"/>
      <c r="AS747" s="182"/>
      <c r="AT747" s="182"/>
      <c r="AU747" s="182"/>
      <c r="AV747" s="182"/>
    </row>
    <row r="748" spans="7:48" x14ac:dyDescent="0.25"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182"/>
      <c r="AT748" s="182"/>
      <c r="AU748" s="182"/>
      <c r="AV748" s="182"/>
    </row>
    <row r="749" spans="7:48" x14ac:dyDescent="0.25"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82"/>
      <c r="AR749" s="182"/>
      <c r="AS749" s="182"/>
      <c r="AT749" s="182"/>
      <c r="AU749" s="182"/>
      <c r="AV749" s="182"/>
    </row>
    <row r="750" spans="7:48" x14ac:dyDescent="0.25"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82"/>
      <c r="AR750" s="182"/>
      <c r="AS750" s="182"/>
      <c r="AT750" s="182"/>
      <c r="AU750" s="182"/>
      <c r="AV750" s="182"/>
    </row>
    <row r="751" spans="7:48" x14ac:dyDescent="0.25"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82"/>
      <c r="AR751" s="182"/>
      <c r="AS751" s="182"/>
      <c r="AT751" s="182"/>
      <c r="AU751" s="182"/>
      <c r="AV751" s="182"/>
    </row>
    <row r="752" spans="7:48" x14ac:dyDescent="0.25"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82"/>
      <c r="AR752" s="182"/>
      <c r="AS752" s="182"/>
      <c r="AT752" s="182"/>
      <c r="AU752" s="182"/>
      <c r="AV752" s="182"/>
    </row>
    <row r="753" spans="7:48" x14ac:dyDescent="0.25"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82"/>
      <c r="AR753" s="182"/>
      <c r="AS753" s="182"/>
      <c r="AT753" s="182"/>
      <c r="AU753" s="182"/>
      <c r="AV753" s="182"/>
    </row>
    <row r="754" spans="7:48" x14ac:dyDescent="0.25"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82"/>
      <c r="AR754" s="182"/>
      <c r="AS754" s="182"/>
      <c r="AT754" s="182"/>
      <c r="AU754" s="182"/>
      <c r="AV754" s="182"/>
    </row>
    <row r="755" spans="7:48" x14ac:dyDescent="0.25"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82"/>
      <c r="AR755" s="182"/>
      <c r="AS755" s="182"/>
      <c r="AT755" s="182"/>
      <c r="AU755" s="182"/>
      <c r="AV755" s="182"/>
    </row>
    <row r="756" spans="7:48" x14ac:dyDescent="0.25"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82"/>
      <c r="AR756" s="182"/>
      <c r="AS756" s="182"/>
      <c r="AT756" s="182"/>
      <c r="AU756" s="182"/>
      <c r="AV756" s="182"/>
    </row>
    <row r="757" spans="7:48" x14ac:dyDescent="0.25"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82"/>
      <c r="AR757" s="182"/>
      <c r="AS757" s="182"/>
      <c r="AT757" s="182"/>
      <c r="AU757" s="182"/>
      <c r="AV757" s="182"/>
    </row>
    <row r="758" spans="7:48" x14ac:dyDescent="0.25"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82"/>
      <c r="AR758" s="182"/>
      <c r="AS758" s="182"/>
      <c r="AT758" s="182"/>
      <c r="AU758" s="182"/>
      <c r="AV758" s="182"/>
    </row>
    <row r="759" spans="7:48" x14ac:dyDescent="0.25"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  <c r="AG759" s="182"/>
      <c r="AH759" s="182"/>
      <c r="AI759" s="182"/>
      <c r="AJ759" s="182"/>
      <c r="AK759" s="182"/>
      <c r="AL759" s="182"/>
      <c r="AM759" s="182"/>
      <c r="AN759" s="182"/>
      <c r="AO759" s="182"/>
      <c r="AP759" s="182"/>
      <c r="AQ759" s="182"/>
      <c r="AR759" s="182"/>
      <c r="AS759" s="182"/>
      <c r="AT759" s="182"/>
      <c r="AU759" s="182"/>
      <c r="AV759" s="182"/>
    </row>
    <row r="760" spans="7:48" x14ac:dyDescent="0.25"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  <c r="AG760" s="182"/>
      <c r="AH760" s="182"/>
      <c r="AI760" s="182"/>
      <c r="AJ760" s="182"/>
      <c r="AK760" s="182"/>
      <c r="AL760" s="182"/>
      <c r="AM760" s="182"/>
      <c r="AN760" s="182"/>
      <c r="AO760" s="182"/>
      <c r="AP760" s="182"/>
      <c r="AQ760" s="182"/>
      <c r="AR760" s="182"/>
      <c r="AS760" s="182"/>
      <c r="AT760" s="182"/>
      <c r="AU760" s="182"/>
      <c r="AV760" s="182"/>
    </row>
    <row r="761" spans="7:48" x14ac:dyDescent="0.25"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  <c r="AG761" s="182"/>
      <c r="AH761" s="182"/>
      <c r="AI761" s="182"/>
      <c r="AJ761" s="182"/>
      <c r="AK761" s="182"/>
      <c r="AL761" s="182"/>
      <c r="AM761" s="182"/>
      <c r="AN761" s="182"/>
      <c r="AO761" s="182"/>
      <c r="AP761" s="182"/>
      <c r="AQ761" s="182"/>
      <c r="AR761" s="182"/>
      <c r="AS761" s="182"/>
      <c r="AT761" s="182"/>
      <c r="AU761" s="182"/>
      <c r="AV761" s="182"/>
    </row>
    <row r="762" spans="7:48" x14ac:dyDescent="0.25"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  <c r="AG762" s="182"/>
      <c r="AH762" s="182"/>
      <c r="AI762" s="182"/>
      <c r="AJ762" s="182"/>
      <c r="AK762" s="182"/>
      <c r="AL762" s="182"/>
      <c r="AM762" s="182"/>
      <c r="AN762" s="182"/>
      <c r="AO762" s="182"/>
      <c r="AP762" s="182"/>
      <c r="AQ762" s="182"/>
      <c r="AR762" s="182"/>
      <c r="AS762" s="182"/>
      <c r="AT762" s="182"/>
      <c r="AU762" s="182"/>
      <c r="AV762" s="182"/>
    </row>
    <row r="763" spans="7:48" x14ac:dyDescent="0.25"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  <c r="AG763" s="182"/>
      <c r="AH763" s="182"/>
      <c r="AI763" s="182"/>
      <c r="AJ763" s="182"/>
      <c r="AK763" s="182"/>
      <c r="AL763" s="182"/>
      <c r="AM763" s="182"/>
      <c r="AN763" s="182"/>
      <c r="AO763" s="182"/>
      <c r="AP763" s="182"/>
      <c r="AQ763" s="182"/>
      <c r="AR763" s="182"/>
      <c r="AS763" s="182"/>
      <c r="AT763" s="182"/>
      <c r="AU763" s="182"/>
      <c r="AV763" s="182"/>
    </row>
    <row r="764" spans="7:48" x14ac:dyDescent="0.25"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  <c r="AG764" s="182"/>
      <c r="AH764" s="182"/>
      <c r="AI764" s="182"/>
      <c r="AJ764" s="182"/>
      <c r="AK764" s="182"/>
      <c r="AL764" s="182"/>
      <c r="AM764" s="182"/>
      <c r="AN764" s="182"/>
      <c r="AO764" s="182"/>
      <c r="AP764" s="182"/>
      <c r="AQ764" s="182"/>
      <c r="AR764" s="182"/>
      <c r="AS764" s="182"/>
      <c r="AT764" s="182"/>
      <c r="AU764" s="182"/>
      <c r="AV764" s="182"/>
    </row>
    <row r="765" spans="7:48" x14ac:dyDescent="0.25"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  <c r="AG765" s="182"/>
      <c r="AH765" s="182"/>
      <c r="AI765" s="182"/>
      <c r="AJ765" s="182"/>
      <c r="AK765" s="182"/>
      <c r="AL765" s="182"/>
      <c r="AM765" s="182"/>
      <c r="AN765" s="182"/>
      <c r="AO765" s="182"/>
      <c r="AP765" s="182"/>
      <c r="AQ765" s="182"/>
      <c r="AR765" s="182"/>
      <c r="AS765" s="182"/>
      <c r="AT765" s="182"/>
      <c r="AU765" s="182"/>
      <c r="AV765" s="182"/>
    </row>
    <row r="766" spans="7:48" x14ac:dyDescent="0.25"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182"/>
      <c r="AT766" s="182"/>
      <c r="AU766" s="182"/>
      <c r="AV766" s="182"/>
    </row>
    <row r="767" spans="7:48" x14ac:dyDescent="0.25"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  <c r="AG767" s="182"/>
      <c r="AH767" s="182"/>
      <c r="AI767" s="182"/>
      <c r="AJ767" s="182"/>
      <c r="AK767" s="182"/>
      <c r="AL767" s="182"/>
      <c r="AM767" s="182"/>
      <c r="AN767" s="182"/>
      <c r="AO767" s="182"/>
      <c r="AP767" s="182"/>
      <c r="AQ767" s="182"/>
      <c r="AR767" s="182"/>
      <c r="AS767" s="182"/>
      <c r="AT767" s="182"/>
      <c r="AU767" s="182"/>
      <c r="AV767" s="182"/>
    </row>
    <row r="768" spans="7:48" x14ac:dyDescent="0.25"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  <c r="AG768" s="182"/>
      <c r="AH768" s="182"/>
      <c r="AI768" s="182"/>
      <c r="AJ768" s="182"/>
      <c r="AK768" s="182"/>
      <c r="AL768" s="182"/>
      <c r="AM768" s="182"/>
      <c r="AN768" s="182"/>
      <c r="AO768" s="182"/>
      <c r="AP768" s="182"/>
      <c r="AQ768" s="182"/>
      <c r="AR768" s="182"/>
      <c r="AS768" s="182"/>
      <c r="AT768" s="182"/>
      <c r="AU768" s="182"/>
      <c r="AV768" s="182"/>
    </row>
    <row r="769" spans="7:48" x14ac:dyDescent="0.25"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  <c r="AG769" s="182"/>
      <c r="AH769" s="182"/>
      <c r="AI769" s="182"/>
      <c r="AJ769" s="182"/>
      <c r="AK769" s="182"/>
      <c r="AL769" s="182"/>
      <c r="AM769" s="182"/>
      <c r="AN769" s="182"/>
      <c r="AO769" s="182"/>
      <c r="AP769" s="182"/>
      <c r="AQ769" s="182"/>
      <c r="AR769" s="182"/>
      <c r="AS769" s="182"/>
      <c r="AT769" s="182"/>
      <c r="AU769" s="182"/>
      <c r="AV769" s="182"/>
    </row>
    <row r="770" spans="7:48" x14ac:dyDescent="0.25"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  <c r="AG770" s="182"/>
      <c r="AH770" s="182"/>
      <c r="AI770" s="182"/>
      <c r="AJ770" s="182"/>
      <c r="AK770" s="182"/>
      <c r="AL770" s="182"/>
      <c r="AM770" s="182"/>
      <c r="AN770" s="182"/>
      <c r="AO770" s="182"/>
      <c r="AP770" s="182"/>
      <c r="AQ770" s="182"/>
      <c r="AR770" s="182"/>
      <c r="AS770" s="182"/>
      <c r="AT770" s="182"/>
      <c r="AU770" s="182"/>
      <c r="AV770" s="182"/>
    </row>
    <row r="771" spans="7:48" x14ac:dyDescent="0.25"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F771" s="182"/>
      <c r="AG771" s="182"/>
      <c r="AH771" s="182"/>
      <c r="AI771" s="182"/>
      <c r="AJ771" s="182"/>
      <c r="AK771" s="182"/>
      <c r="AL771" s="182"/>
      <c r="AM771" s="182"/>
      <c r="AN771" s="182"/>
      <c r="AO771" s="182"/>
      <c r="AP771" s="182"/>
      <c r="AQ771" s="182"/>
      <c r="AR771" s="182"/>
      <c r="AS771" s="182"/>
      <c r="AT771" s="182"/>
      <c r="AU771" s="182"/>
      <c r="AV771" s="182"/>
    </row>
    <row r="772" spans="7:48" x14ac:dyDescent="0.25"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F772" s="182"/>
      <c r="AG772" s="182"/>
      <c r="AH772" s="182"/>
      <c r="AI772" s="182"/>
      <c r="AJ772" s="182"/>
      <c r="AK772" s="182"/>
      <c r="AL772" s="182"/>
      <c r="AM772" s="182"/>
      <c r="AN772" s="182"/>
      <c r="AO772" s="182"/>
      <c r="AP772" s="182"/>
      <c r="AQ772" s="182"/>
      <c r="AR772" s="182"/>
      <c r="AS772" s="182"/>
      <c r="AT772" s="182"/>
      <c r="AU772" s="182"/>
      <c r="AV772" s="182"/>
    </row>
    <row r="773" spans="7:48" x14ac:dyDescent="0.25"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82"/>
      <c r="AE773" s="182"/>
      <c r="AF773" s="182"/>
      <c r="AG773" s="182"/>
      <c r="AH773" s="182"/>
      <c r="AI773" s="182"/>
      <c r="AJ773" s="182"/>
      <c r="AK773" s="182"/>
      <c r="AL773" s="182"/>
      <c r="AM773" s="182"/>
      <c r="AN773" s="182"/>
      <c r="AO773" s="182"/>
      <c r="AP773" s="182"/>
      <c r="AQ773" s="182"/>
      <c r="AR773" s="182"/>
      <c r="AS773" s="182"/>
      <c r="AT773" s="182"/>
      <c r="AU773" s="182"/>
      <c r="AV773" s="182"/>
    </row>
    <row r="774" spans="7:48" x14ac:dyDescent="0.25"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82"/>
      <c r="AE774" s="182"/>
      <c r="AF774" s="182"/>
      <c r="AG774" s="182"/>
      <c r="AH774" s="182"/>
      <c r="AI774" s="182"/>
      <c r="AJ774" s="182"/>
      <c r="AK774" s="182"/>
      <c r="AL774" s="182"/>
      <c r="AM774" s="182"/>
      <c r="AN774" s="182"/>
      <c r="AO774" s="182"/>
      <c r="AP774" s="182"/>
      <c r="AQ774" s="182"/>
      <c r="AR774" s="182"/>
      <c r="AS774" s="182"/>
      <c r="AT774" s="182"/>
      <c r="AU774" s="182"/>
      <c r="AV774" s="182"/>
    </row>
    <row r="775" spans="7:48" x14ac:dyDescent="0.25"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F775" s="182"/>
      <c r="AG775" s="182"/>
      <c r="AH775" s="182"/>
      <c r="AI775" s="182"/>
      <c r="AJ775" s="182"/>
      <c r="AK775" s="182"/>
      <c r="AL775" s="182"/>
      <c r="AM775" s="182"/>
      <c r="AN775" s="182"/>
      <c r="AO775" s="182"/>
      <c r="AP775" s="182"/>
      <c r="AQ775" s="182"/>
      <c r="AR775" s="182"/>
      <c r="AS775" s="182"/>
      <c r="AT775" s="182"/>
      <c r="AU775" s="182"/>
      <c r="AV775" s="182"/>
    </row>
    <row r="776" spans="7:48" x14ac:dyDescent="0.25"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  <c r="AG776" s="182"/>
      <c r="AH776" s="182"/>
      <c r="AI776" s="182"/>
      <c r="AJ776" s="182"/>
      <c r="AK776" s="182"/>
      <c r="AL776" s="182"/>
      <c r="AM776" s="182"/>
      <c r="AN776" s="182"/>
      <c r="AO776" s="182"/>
      <c r="AP776" s="182"/>
      <c r="AQ776" s="182"/>
      <c r="AR776" s="182"/>
      <c r="AS776" s="182"/>
      <c r="AT776" s="182"/>
      <c r="AU776" s="182"/>
      <c r="AV776" s="182"/>
    </row>
    <row r="777" spans="7:48" x14ac:dyDescent="0.25"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  <c r="AG777" s="182"/>
      <c r="AH777" s="182"/>
      <c r="AI777" s="182"/>
      <c r="AJ777" s="182"/>
      <c r="AK777" s="182"/>
      <c r="AL777" s="182"/>
      <c r="AM777" s="182"/>
      <c r="AN777" s="182"/>
      <c r="AO777" s="182"/>
      <c r="AP777" s="182"/>
      <c r="AQ777" s="182"/>
      <c r="AR777" s="182"/>
      <c r="AS777" s="182"/>
      <c r="AT777" s="182"/>
      <c r="AU777" s="182"/>
      <c r="AV777" s="182"/>
    </row>
    <row r="778" spans="7:48" x14ac:dyDescent="0.25"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  <c r="AG778" s="182"/>
      <c r="AH778" s="182"/>
      <c r="AI778" s="182"/>
      <c r="AJ778" s="182"/>
      <c r="AK778" s="182"/>
      <c r="AL778" s="182"/>
      <c r="AM778" s="182"/>
      <c r="AN778" s="182"/>
      <c r="AO778" s="182"/>
      <c r="AP778" s="182"/>
      <c r="AQ778" s="182"/>
      <c r="AR778" s="182"/>
      <c r="AS778" s="182"/>
      <c r="AT778" s="182"/>
      <c r="AU778" s="182"/>
      <c r="AV778" s="182"/>
    </row>
    <row r="779" spans="7:48" x14ac:dyDescent="0.25"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  <c r="AG779" s="182"/>
      <c r="AH779" s="182"/>
      <c r="AI779" s="182"/>
      <c r="AJ779" s="182"/>
      <c r="AK779" s="182"/>
      <c r="AL779" s="182"/>
      <c r="AM779" s="182"/>
      <c r="AN779" s="182"/>
      <c r="AO779" s="182"/>
      <c r="AP779" s="182"/>
      <c r="AQ779" s="182"/>
      <c r="AR779" s="182"/>
      <c r="AS779" s="182"/>
      <c r="AT779" s="182"/>
      <c r="AU779" s="182"/>
      <c r="AV779" s="182"/>
    </row>
    <row r="780" spans="7:48" x14ac:dyDescent="0.25"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  <c r="AG780" s="182"/>
      <c r="AH780" s="182"/>
      <c r="AI780" s="182"/>
      <c r="AJ780" s="182"/>
      <c r="AK780" s="182"/>
      <c r="AL780" s="182"/>
      <c r="AM780" s="182"/>
      <c r="AN780" s="182"/>
      <c r="AO780" s="182"/>
      <c r="AP780" s="182"/>
      <c r="AQ780" s="182"/>
      <c r="AR780" s="182"/>
      <c r="AS780" s="182"/>
      <c r="AT780" s="182"/>
      <c r="AU780" s="182"/>
      <c r="AV780" s="182"/>
    </row>
    <row r="781" spans="7:48" x14ac:dyDescent="0.25"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  <c r="AG781" s="182"/>
      <c r="AH781" s="182"/>
      <c r="AI781" s="182"/>
      <c r="AJ781" s="182"/>
      <c r="AK781" s="182"/>
      <c r="AL781" s="182"/>
      <c r="AM781" s="182"/>
      <c r="AN781" s="182"/>
      <c r="AO781" s="182"/>
      <c r="AP781" s="182"/>
      <c r="AQ781" s="182"/>
      <c r="AR781" s="182"/>
      <c r="AS781" s="182"/>
      <c r="AT781" s="182"/>
      <c r="AU781" s="182"/>
      <c r="AV781" s="182"/>
    </row>
    <row r="782" spans="7:48" x14ac:dyDescent="0.25"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  <c r="AG782" s="182"/>
      <c r="AH782" s="182"/>
      <c r="AI782" s="182"/>
      <c r="AJ782" s="182"/>
      <c r="AK782" s="182"/>
      <c r="AL782" s="182"/>
      <c r="AM782" s="182"/>
      <c r="AN782" s="182"/>
      <c r="AO782" s="182"/>
      <c r="AP782" s="182"/>
      <c r="AQ782" s="182"/>
      <c r="AR782" s="182"/>
      <c r="AS782" s="182"/>
      <c r="AT782" s="182"/>
      <c r="AU782" s="182"/>
      <c r="AV782" s="182"/>
    </row>
    <row r="783" spans="7:48" x14ac:dyDescent="0.25"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  <c r="AG783" s="182"/>
      <c r="AH783" s="182"/>
      <c r="AI783" s="182"/>
      <c r="AJ783" s="182"/>
      <c r="AK783" s="182"/>
      <c r="AL783" s="182"/>
      <c r="AM783" s="182"/>
      <c r="AN783" s="182"/>
      <c r="AO783" s="182"/>
      <c r="AP783" s="182"/>
      <c r="AQ783" s="182"/>
      <c r="AR783" s="182"/>
      <c r="AS783" s="182"/>
      <c r="AT783" s="182"/>
      <c r="AU783" s="182"/>
      <c r="AV783" s="182"/>
    </row>
    <row r="784" spans="7:48" x14ac:dyDescent="0.25"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  <c r="AG784" s="182"/>
      <c r="AH784" s="182"/>
      <c r="AI784" s="182"/>
      <c r="AJ784" s="182"/>
      <c r="AK784" s="182"/>
      <c r="AL784" s="182"/>
      <c r="AM784" s="182"/>
      <c r="AN784" s="182"/>
      <c r="AO784" s="182"/>
      <c r="AP784" s="182"/>
      <c r="AQ784" s="182"/>
      <c r="AR784" s="182"/>
      <c r="AS784" s="182"/>
      <c r="AT784" s="182"/>
      <c r="AU784" s="182"/>
      <c r="AV784" s="182"/>
    </row>
    <row r="785" spans="7:48" x14ac:dyDescent="0.25"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  <c r="AG785" s="182"/>
      <c r="AH785" s="182"/>
      <c r="AI785" s="182"/>
      <c r="AJ785" s="182"/>
      <c r="AK785" s="182"/>
      <c r="AL785" s="182"/>
      <c r="AM785" s="182"/>
      <c r="AN785" s="182"/>
      <c r="AO785" s="182"/>
      <c r="AP785" s="182"/>
      <c r="AQ785" s="182"/>
      <c r="AR785" s="182"/>
      <c r="AS785" s="182"/>
      <c r="AT785" s="182"/>
      <c r="AU785" s="182"/>
      <c r="AV785" s="182"/>
    </row>
    <row r="786" spans="7:48" x14ac:dyDescent="0.25"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  <c r="AG786" s="182"/>
      <c r="AH786" s="182"/>
      <c r="AI786" s="182"/>
      <c r="AJ786" s="182"/>
      <c r="AK786" s="182"/>
      <c r="AL786" s="182"/>
      <c r="AM786" s="182"/>
      <c r="AN786" s="182"/>
      <c r="AO786" s="182"/>
      <c r="AP786" s="182"/>
      <c r="AQ786" s="182"/>
      <c r="AR786" s="182"/>
      <c r="AS786" s="182"/>
      <c r="AT786" s="182"/>
      <c r="AU786" s="182"/>
      <c r="AV786" s="182"/>
    </row>
    <row r="787" spans="7:48" x14ac:dyDescent="0.25"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  <c r="AG787" s="182"/>
      <c r="AH787" s="182"/>
      <c r="AI787" s="182"/>
      <c r="AJ787" s="182"/>
      <c r="AK787" s="182"/>
      <c r="AL787" s="182"/>
      <c r="AM787" s="182"/>
      <c r="AN787" s="182"/>
      <c r="AO787" s="182"/>
      <c r="AP787" s="182"/>
      <c r="AQ787" s="182"/>
      <c r="AR787" s="182"/>
      <c r="AS787" s="182"/>
      <c r="AT787" s="182"/>
      <c r="AU787" s="182"/>
      <c r="AV787" s="182"/>
    </row>
    <row r="788" spans="7:48" x14ac:dyDescent="0.25"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182"/>
      <c r="AT788" s="182"/>
      <c r="AU788" s="182"/>
      <c r="AV788" s="182"/>
    </row>
    <row r="789" spans="7:48" x14ac:dyDescent="0.25"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82"/>
      <c r="AE789" s="182"/>
      <c r="AF789" s="182"/>
      <c r="AG789" s="182"/>
      <c r="AH789" s="182"/>
      <c r="AI789" s="182"/>
      <c r="AJ789" s="182"/>
      <c r="AK789" s="182"/>
      <c r="AL789" s="182"/>
      <c r="AM789" s="182"/>
      <c r="AN789" s="182"/>
      <c r="AO789" s="182"/>
      <c r="AP789" s="182"/>
      <c r="AQ789" s="182"/>
      <c r="AR789" s="182"/>
      <c r="AS789" s="182"/>
      <c r="AT789" s="182"/>
      <c r="AU789" s="182"/>
      <c r="AV789" s="182"/>
    </row>
    <row r="790" spans="7:48" x14ac:dyDescent="0.25"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/>
      <c r="AG790" s="182"/>
      <c r="AH790" s="182"/>
      <c r="AI790" s="182"/>
      <c r="AJ790" s="182"/>
      <c r="AK790" s="182"/>
      <c r="AL790" s="182"/>
      <c r="AM790" s="182"/>
      <c r="AN790" s="182"/>
      <c r="AO790" s="182"/>
      <c r="AP790" s="182"/>
      <c r="AQ790" s="182"/>
      <c r="AR790" s="182"/>
      <c r="AS790" s="182"/>
      <c r="AT790" s="182"/>
      <c r="AU790" s="182"/>
      <c r="AV790" s="182"/>
    </row>
    <row r="791" spans="7:48" x14ac:dyDescent="0.25"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82"/>
      <c r="AE791" s="182"/>
      <c r="AF791" s="182"/>
      <c r="AG791" s="182"/>
      <c r="AH791" s="182"/>
      <c r="AI791" s="182"/>
      <c r="AJ791" s="182"/>
      <c r="AK791" s="182"/>
      <c r="AL791" s="182"/>
      <c r="AM791" s="182"/>
      <c r="AN791" s="182"/>
      <c r="AO791" s="182"/>
      <c r="AP791" s="182"/>
      <c r="AQ791" s="182"/>
      <c r="AR791" s="182"/>
      <c r="AS791" s="182"/>
      <c r="AT791" s="182"/>
      <c r="AU791" s="182"/>
      <c r="AV791" s="182"/>
    </row>
    <row r="792" spans="7:48" x14ac:dyDescent="0.25"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82"/>
      <c r="AE792" s="182"/>
      <c r="AF792" s="182"/>
      <c r="AG792" s="182"/>
      <c r="AH792" s="182"/>
      <c r="AI792" s="182"/>
      <c r="AJ792" s="182"/>
      <c r="AK792" s="182"/>
      <c r="AL792" s="182"/>
      <c r="AM792" s="182"/>
      <c r="AN792" s="182"/>
      <c r="AO792" s="182"/>
      <c r="AP792" s="182"/>
      <c r="AQ792" s="182"/>
      <c r="AR792" s="182"/>
      <c r="AS792" s="182"/>
      <c r="AT792" s="182"/>
      <c r="AU792" s="182"/>
      <c r="AV792" s="182"/>
    </row>
    <row r="793" spans="7:48" x14ac:dyDescent="0.25"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/>
      <c r="AG793" s="182"/>
      <c r="AH793" s="182"/>
      <c r="AI793" s="182"/>
      <c r="AJ793" s="182"/>
      <c r="AK793" s="182"/>
      <c r="AL793" s="182"/>
      <c r="AM793" s="182"/>
      <c r="AN793" s="182"/>
      <c r="AO793" s="182"/>
      <c r="AP793" s="182"/>
      <c r="AQ793" s="182"/>
      <c r="AR793" s="182"/>
      <c r="AS793" s="182"/>
      <c r="AT793" s="182"/>
      <c r="AU793" s="182"/>
      <c r="AV793" s="182"/>
    </row>
    <row r="794" spans="7:48" x14ac:dyDescent="0.25"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82"/>
      <c r="AE794" s="182"/>
      <c r="AF794" s="182"/>
      <c r="AG794" s="182"/>
      <c r="AH794" s="182"/>
      <c r="AI794" s="182"/>
      <c r="AJ794" s="182"/>
      <c r="AK794" s="182"/>
      <c r="AL794" s="182"/>
      <c r="AM794" s="182"/>
      <c r="AN794" s="182"/>
      <c r="AO794" s="182"/>
      <c r="AP794" s="182"/>
      <c r="AQ794" s="182"/>
      <c r="AR794" s="182"/>
      <c r="AS794" s="182"/>
      <c r="AT794" s="182"/>
      <c r="AU794" s="182"/>
      <c r="AV794" s="182"/>
    </row>
    <row r="795" spans="7:48" x14ac:dyDescent="0.25"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  <c r="AA795" s="182"/>
      <c r="AB795" s="182"/>
      <c r="AC795" s="182"/>
      <c r="AD795" s="182"/>
      <c r="AE795" s="182"/>
      <c r="AF795" s="182"/>
      <c r="AG795" s="182"/>
      <c r="AH795" s="182"/>
      <c r="AI795" s="182"/>
      <c r="AJ795" s="182"/>
      <c r="AK795" s="182"/>
      <c r="AL795" s="182"/>
      <c r="AM795" s="182"/>
      <c r="AN795" s="182"/>
      <c r="AO795" s="182"/>
      <c r="AP795" s="182"/>
      <c r="AQ795" s="182"/>
      <c r="AR795" s="182"/>
      <c r="AS795" s="182"/>
      <c r="AT795" s="182"/>
      <c r="AU795" s="182"/>
      <c r="AV795" s="182"/>
    </row>
    <row r="796" spans="7:48" x14ac:dyDescent="0.25"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  <c r="AA796" s="182"/>
      <c r="AB796" s="182"/>
      <c r="AC796" s="182"/>
      <c r="AD796" s="182"/>
      <c r="AE796" s="182"/>
      <c r="AF796" s="182"/>
      <c r="AG796" s="182"/>
      <c r="AH796" s="182"/>
      <c r="AI796" s="182"/>
      <c r="AJ796" s="182"/>
      <c r="AK796" s="182"/>
      <c r="AL796" s="182"/>
      <c r="AM796" s="182"/>
      <c r="AN796" s="182"/>
      <c r="AO796" s="182"/>
      <c r="AP796" s="182"/>
      <c r="AQ796" s="182"/>
      <c r="AR796" s="182"/>
      <c r="AS796" s="182"/>
      <c r="AT796" s="182"/>
      <c r="AU796" s="182"/>
      <c r="AV796" s="182"/>
    </row>
    <row r="797" spans="7:48" x14ac:dyDescent="0.25"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  <c r="AA797" s="182"/>
      <c r="AB797" s="182"/>
      <c r="AC797" s="182"/>
      <c r="AD797" s="182"/>
      <c r="AE797" s="182"/>
      <c r="AF797" s="182"/>
      <c r="AG797" s="182"/>
      <c r="AH797" s="182"/>
      <c r="AI797" s="182"/>
      <c r="AJ797" s="182"/>
      <c r="AK797" s="182"/>
      <c r="AL797" s="182"/>
      <c r="AM797" s="182"/>
      <c r="AN797" s="182"/>
      <c r="AO797" s="182"/>
      <c r="AP797" s="182"/>
      <c r="AQ797" s="182"/>
      <c r="AR797" s="182"/>
      <c r="AS797" s="182"/>
      <c r="AT797" s="182"/>
      <c r="AU797" s="182"/>
      <c r="AV797" s="182"/>
    </row>
    <row r="798" spans="7:48" x14ac:dyDescent="0.25"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  <c r="AA798" s="182"/>
      <c r="AB798" s="182"/>
      <c r="AC798" s="182"/>
      <c r="AD798" s="182"/>
      <c r="AE798" s="182"/>
      <c r="AF798" s="182"/>
      <c r="AG798" s="182"/>
      <c r="AH798" s="182"/>
      <c r="AI798" s="182"/>
      <c r="AJ798" s="182"/>
      <c r="AK798" s="182"/>
      <c r="AL798" s="182"/>
      <c r="AM798" s="182"/>
      <c r="AN798" s="182"/>
      <c r="AO798" s="182"/>
      <c r="AP798" s="182"/>
      <c r="AQ798" s="182"/>
      <c r="AR798" s="182"/>
      <c r="AS798" s="182"/>
      <c r="AT798" s="182"/>
      <c r="AU798" s="182"/>
      <c r="AV798" s="182"/>
    </row>
    <row r="799" spans="7:48" x14ac:dyDescent="0.25"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  <c r="AA799" s="182"/>
      <c r="AB799" s="182"/>
      <c r="AC799" s="182"/>
      <c r="AD799" s="182"/>
      <c r="AE799" s="182"/>
      <c r="AF799" s="182"/>
      <c r="AG799" s="182"/>
      <c r="AH799" s="182"/>
      <c r="AI799" s="182"/>
      <c r="AJ799" s="182"/>
      <c r="AK799" s="182"/>
      <c r="AL799" s="182"/>
      <c r="AM799" s="182"/>
      <c r="AN799" s="182"/>
      <c r="AO799" s="182"/>
      <c r="AP799" s="182"/>
      <c r="AQ799" s="182"/>
      <c r="AR799" s="182"/>
      <c r="AS799" s="182"/>
      <c r="AT799" s="182"/>
      <c r="AU799" s="182"/>
      <c r="AV799" s="182"/>
    </row>
    <row r="800" spans="7:48" x14ac:dyDescent="0.25"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  <c r="AA800" s="182"/>
      <c r="AB800" s="182"/>
      <c r="AC800" s="182"/>
      <c r="AD800" s="182"/>
      <c r="AE800" s="182"/>
      <c r="AF800" s="182"/>
      <c r="AG800" s="182"/>
      <c r="AH800" s="182"/>
      <c r="AI800" s="182"/>
      <c r="AJ800" s="182"/>
      <c r="AK800" s="182"/>
      <c r="AL800" s="182"/>
      <c r="AM800" s="182"/>
      <c r="AN800" s="182"/>
      <c r="AO800" s="182"/>
      <c r="AP800" s="182"/>
      <c r="AQ800" s="182"/>
      <c r="AR800" s="182"/>
      <c r="AS800" s="182"/>
      <c r="AT800" s="182"/>
      <c r="AU800" s="182"/>
      <c r="AV800" s="182"/>
    </row>
    <row r="801" spans="7:48" x14ac:dyDescent="0.25"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  <c r="AA801" s="182"/>
      <c r="AB801" s="182"/>
      <c r="AC801" s="182"/>
      <c r="AD801" s="182"/>
      <c r="AE801" s="182"/>
      <c r="AF801" s="182"/>
      <c r="AG801" s="182"/>
      <c r="AH801" s="182"/>
      <c r="AI801" s="182"/>
      <c r="AJ801" s="182"/>
      <c r="AK801" s="182"/>
      <c r="AL801" s="182"/>
      <c r="AM801" s="182"/>
      <c r="AN801" s="182"/>
      <c r="AO801" s="182"/>
      <c r="AP801" s="182"/>
      <c r="AQ801" s="182"/>
      <c r="AR801" s="182"/>
      <c r="AS801" s="182"/>
      <c r="AT801" s="182"/>
      <c r="AU801" s="182"/>
      <c r="AV801" s="182"/>
    </row>
    <row r="802" spans="7:48" x14ac:dyDescent="0.25"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  <c r="AA802" s="182"/>
      <c r="AB802" s="182"/>
      <c r="AC802" s="182"/>
      <c r="AD802" s="182"/>
      <c r="AE802" s="182"/>
      <c r="AF802" s="182"/>
      <c r="AG802" s="182"/>
      <c r="AH802" s="182"/>
      <c r="AI802" s="182"/>
      <c r="AJ802" s="182"/>
      <c r="AK802" s="182"/>
      <c r="AL802" s="182"/>
      <c r="AM802" s="182"/>
      <c r="AN802" s="182"/>
      <c r="AO802" s="182"/>
      <c r="AP802" s="182"/>
      <c r="AQ802" s="182"/>
      <c r="AR802" s="182"/>
      <c r="AS802" s="182"/>
      <c r="AT802" s="182"/>
      <c r="AU802" s="182"/>
      <c r="AV802" s="182"/>
    </row>
    <row r="803" spans="7:48" x14ac:dyDescent="0.25"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  <c r="AA803" s="182"/>
      <c r="AB803" s="182"/>
      <c r="AC803" s="182"/>
      <c r="AD803" s="182"/>
      <c r="AE803" s="182"/>
      <c r="AF803" s="182"/>
      <c r="AG803" s="182"/>
      <c r="AH803" s="182"/>
      <c r="AI803" s="182"/>
      <c r="AJ803" s="182"/>
      <c r="AK803" s="182"/>
      <c r="AL803" s="182"/>
      <c r="AM803" s="182"/>
      <c r="AN803" s="182"/>
      <c r="AO803" s="182"/>
      <c r="AP803" s="182"/>
      <c r="AQ803" s="182"/>
      <c r="AR803" s="182"/>
      <c r="AS803" s="182"/>
      <c r="AT803" s="182"/>
      <c r="AU803" s="182"/>
      <c r="AV803" s="182"/>
    </row>
    <row r="804" spans="7:48" x14ac:dyDescent="0.25"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  <c r="AA804" s="182"/>
      <c r="AB804" s="182"/>
      <c r="AC804" s="182"/>
      <c r="AD804" s="182"/>
      <c r="AE804" s="182"/>
      <c r="AF804" s="182"/>
      <c r="AG804" s="182"/>
      <c r="AH804" s="182"/>
      <c r="AI804" s="182"/>
      <c r="AJ804" s="182"/>
      <c r="AK804" s="182"/>
      <c r="AL804" s="182"/>
      <c r="AM804" s="182"/>
      <c r="AN804" s="182"/>
      <c r="AO804" s="182"/>
      <c r="AP804" s="182"/>
      <c r="AQ804" s="182"/>
      <c r="AR804" s="182"/>
      <c r="AS804" s="182"/>
      <c r="AT804" s="182"/>
      <c r="AU804" s="182"/>
      <c r="AV804" s="182"/>
    </row>
    <row r="805" spans="7:48" x14ac:dyDescent="0.25"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  <c r="AA805" s="182"/>
      <c r="AB805" s="182"/>
      <c r="AC805" s="182"/>
      <c r="AD805" s="182"/>
      <c r="AE805" s="182"/>
      <c r="AF805" s="182"/>
      <c r="AG805" s="182"/>
      <c r="AH805" s="182"/>
      <c r="AI805" s="182"/>
      <c r="AJ805" s="182"/>
      <c r="AK805" s="182"/>
      <c r="AL805" s="182"/>
      <c r="AM805" s="182"/>
      <c r="AN805" s="182"/>
      <c r="AO805" s="182"/>
      <c r="AP805" s="182"/>
      <c r="AQ805" s="182"/>
      <c r="AR805" s="182"/>
      <c r="AS805" s="182"/>
      <c r="AT805" s="182"/>
      <c r="AU805" s="182"/>
      <c r="AV805" s="182"/>
    </row>
    <row r="806" spans="7:48" x14ac:dyDescent="0.25"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182"/>
      <c r="AT806" s="182"/>
      <c r="AU806" s="182"/>
      <c r="AV806" s="182"/>
    </row>
    <row r="807" spans="7:48" x14ac:dyDescent="0.25"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  <c r="AC807" s="182"/>
      <c r="AD807" s="182"/>
      <c r="AE807" s="182"/>
      <c r="AF807" s="182"/>
      <c r="AG807" s="182"/>
      <c r="AH807" s="182"/>
      <c r="AI807" s="182"/>
      <c r="AJ807" s="182"/>
      <c r="AK807" s="182"/>
      <c r="AL807" s="182"/>
      <c r="AM807" s="182"/>
      <c r="AN807" s="182"/>
      <c r="AO807" s="182"/>
      <c r="AP807" s="182"/>
      <c r="AQ807" s="182"/>
      <c r="AR807" s="182"/>
      <c r="AS807" s="182"/>
      <c r="AT807" s="182"/>
      <c r="AU807" s="182"/>
      <c r="AV807" s="182"/>
    </row>
    <row r="808" spans="7:48" x14ac:dyDescent="0.25"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  <c r="AC808" s="182"/>
      <c r="AD808" s="182"/>
      <c r="AE808" s="182"/>
      <c r="AF808" s="182"/>
      <c r="AG808" s="182"/>
      <c r="AH808" s="182"/>
      <c r="AI808" s="182"/>
      <c r="AJ808" s="182"/>
      <c r="AK808" s="182"/>
      <c r="AL808" s="182"/>
      <c r="AM808" s="182"/>
      <c r="AN808" s="182"/>
      <c r="AO808" s="182"/>
      <c r="AP808" s="182"/>
      <c r="AQ808" s="182"/>
      <c r="AR808" s="182"/>
      <c r="AS808" s="182"/>
      <c r="AT808" s="182"/>
      <c r="AU808" s="182"/>
      <c r="AV808" s="182"/>
    </row>
    <row r="809" spans="7:48" x14ac:dyDescent="0.25"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  <c r="AC809" s="182"/>
      <c r="AD809" s="182"/>
      <c r="AE809" s="182"/>
      <c r="AF809" s="182"/>
      <c r="AG809" s="182"/>
      <c r="AH809" s="182"/>
      <c r="AI809" s="182"/>
      <c r="AJ809" s="182"/>
      <c r="AK809" s="182"/>
      <c r="AL809" s="182"/>
      <c r="AM809" s="182"/>
      <c r="AN809" s="182"/>
      <c r="AO809" s="182"/>
      <c r="AP809" s="182"/>
      <c r="AQ809" s="182"/>
      <c r="AR809" s="182"/>
      <c r="AS809" s="182"/>
      <c r="AT809" s="182"/>
      <c r="AU809" s="182"/>
      <c r="AV809" s="182"/>
    </row>
    <row r="810" spans="7:48" x14ac:dyDescent="0.25"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  <c r="AC810" s="182"/>
      <c r="AD810" s="182"/>
      <c r="AE810" s="182"/>
      <c r="AF810" s="182"/>
      <c r="AG810" s="182"/>
      <c r="AH810" s="182"/>
      <c r="AI810" s="182"/>
      <c r="AJ810" s="182"/>
      <c r="AK810" s="182"/>
      <c r="AL810" s="182"/>
      <c r="AM810" s="182"/>
      <c r="AN810" s="182"/>
      <c r="AO810" s="182"/>
      <c r="AP810" s="182"/>
      <c r="AQ810" s="182"/>
      <c r="AR810" s="182"/>
      <c r="AS810" s="182"/>
      <c r="AT810" s="182"/>
      <c r="AU810" s="182"/>
      <c r="AV810" s="182"/>
    </row>
    <row r="811" spans="7:48" x14ac:dyDescent="0.25"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  <c r="AG811" s="182"/>
      <c r="AH811" s="182"/>
      <c r="AI811" s="182"/>
      <c r="AJ811" s="182"/>
      <c r="AK811" s="182"/>
      <c r="AL811" s="182"/>
      <c r="AM811" s="182"/>
      <c r="AN811" s="182"/>
      <c r="AO811" s="182"/>
      <c r="AP811" s="182"/>
      <c r="AQ811" s="182"/>
      <c r="AR811" s="182"/>
      <c r="AS811" s="182"/>
      <c r="AT811" s="182"/>
      <c r="AU811" s="182"/>
      <c r="AV811" s="182"/>
    </row>
    <row r="812" spans="7:48" x14ac:dyDescent="0.25"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  <c r="AG812" s="182"/>
      <c r="AH812" s="182"/>
      <c r="AI812" s="182"/>
      <c r="AJ812" s="182"/>
      <c r="AK812" s="182"/>
      <c r="AL812" s="182"/>
      <c r="AM812" s="182"/>
      <c r="AN812" s="182"/>
      <c r="AO812" s="182"/>
      <c r="AP812" s="182"/>
      <c r="AQ812" s="182"/>
      <c r="AR812" s="182"/>
      <c r="AS812" s="182"/>
      <c r="AT812" s="182"/>
      <c r="AU812" s="182"/>
      <c r="AV812" s="182"/>
    </row>
    <row r="813" spans="7:48" x14ac:dyDescent="0.25"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F813" s="182"/>
      <c r="AG813" s="182"/>
      <c r="AH813" s="182"/>
      <c r="AI813" s="182"/>
      <c r="AJ813" s="182"/>
      <c r="AK813" s="182"/>
      <c r="AL813" s="182"/>
      <c r="AM813" s="182"/>
      <c r="AN813" s="182"/>
      <c r="AO813" s="182"/>
      <c r="AP813" s="182"/>
      <c r="AQ813" s="182"/>
      <c r="AR813" s="182"/>
      <c r="AS813" s="182"/>
      <c r="AT813" s="182"/>
      <c r="AU813" s="182"/>
      <c r="AV813" s="182"/>
    </row>
    <row r="814" spans="7:48" x14ac:dyDescent="0.25"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F814" s="182"/>
      <c r="AG814" s="182"/>
      <c r="AH814" s="182"/>
      <c r="AI814" s="182"/>
      <c r="AJ814" s="182"/>
      <c r="AK814" s="182"/>
      <c r="AL814" s="182"/>
      <c r="AM814" s="182"/>
      <c r="AN814" s="182"/>
      <c r="AO814" s="182"/>
      <c r="AP814" s="182"/>
      <c r="AQ814" s="182"/>
      <c r="AR814" s="182"/>
      <c r="AS814" s="182"/>
      <c r="AT814" s="182"/>
      <c r="AU814" s="182"/>
      <c r="AV814" s="182"/>
    </row>
    <row r="815" spans="7:48" x14ac:dyDescent="0.25"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  <c r="AC815" s="182"/>
      <c r="AD815" s="182"/>
      <c r="AE815" s="182"/>
      <c r="AF815" s="182"/>
      <c r="AG815" s="182"/>
      <c r="AH815" s="182"/>
      <c r="AI815" s="182"/>
      <c r="AJ815" s="182"/>
      <c r="AK815" s="182"/>
      <c r="AL815" s="182"/>
      <c r="AM815" s="182"/>
      <c r="AN815" s="182"/>
      <c r="AO815" s="182"/>
      <c r="AP815" s="182"/>
      <c r="AQ815" s="182"/>
      <c r="AR815" s="182"/>
      <c r="AS815" s="182"/>
      <c r="AT815" s="182"/>
      <c r="AU815" s="182"/>
      <c r="AV815" s="182"/>
    </row>
    <row r="816" spans="7:48" x14ac:dyDescent="0.25"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  <c r="AG816" s="182"/>
      <c r="AH816" s="182"/>
      <c r="AI816" s="182"/>
      <c r="AJ816" s="182"/>
      <c r="AK816" s="182"/>
      <c r="AL816" s="182"/>
      <c r="AM816" s="182"/>
      <c r="AN816" s="182"/>
      <c r="AO816" s="182"/>
      <c r="AP816" s="182"/>
      <c r="AQ816" s="182"/>
      <c r="AR816" s="182"/>
      <c r="AS816" s="182"/>
      <c r="AT816" s="182"/>
      <c r="AU816" s="182"/>
      <c r="AV816" s="182"/>
    </row>
    <row r="817" spans="7:48" x14ac:dyDescent="0.25"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F817" s="182"/>
      <c r="AG817" s="182"/>
      <c r="AH817" s="182"/>
      <c r="AI817" s="182"/>
      <c r="AJ817" s="182"/>
      <c r="AK817" s="182"/>
      <c r="AL817" s="182"/>
      <c r="AM817" s="182"/>
      <c r="AN817" s="182"/>
      <c r="AO817" s="182"/>
      <c r="AP817" s="182"/>
      <c r="AQ817" s="182"/>
      <c r="AR817" s="182"/>
      <c r="AS817" s="182"/>
      <c r="AT817" s="182"/>
      <c r="AU817" s="182"/>
      <c r="AV817" s="182"/>
    </row>
    <row r="818" spans="7:48" x14ac:dyDescent="0.25"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F818" s="182"/>
      <c r="AG818" s="182"/>
      <c r="AH818" s="182"/>
      <c r="AI818" s="182"/>
      <c r="AJ818" s="182"/>
      <c r="AK818" s="182"/>
      <c r="AL818" s="182"/>
      <c r="AM818" s="182"/>
      <c r="AN818" s="182"/>
      <c r="AO818" s="182"/>
      <c r="AP818" s="182"/>
      <c r="AQ818" s="182"/>
      <c r="AR818" s="182"/>
      <c r="AS818" s="182"/>
      <c r="AT818" s="182"/>
      <c r="AU818" s="182"/>
      <c r="AV818" s="182"/>
    </row>
    <row r="819" spans="7:48" x14ac:dyDescent="0.25"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  <c r="AG819" s="182"/>
      <c r="AH819" s="182"/>
      <c r="AI819" s="182"/>
      <c r="AJ819" s="182"/>
      <c r="AK819" s="182"/>
      <c r="AL819" s="182"/>
      <c r="AM819" s="182"/>
      <c r="AN819" s="182"/>
      <c r="AO819" s="182"/>
      <c r="AP819" s="182"/>
      <c r="AQ819" s="182"/>
      <c r="AR819" s="182"/>
      <c r="AS819" s="182"/>
      <c r="AT819" s="182"/>
      <c r="AU819" s="182"/>
      <c r="AV819" s="182"/>
    </row>
    <row r="820" spans="7:48" x14ac:dyDescent="0.25"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  <c r="AA820" s="182"/>
      <c r="AB820" s="182"/>
      <c r="AC820" s="182"/>
      <c r="AD820" s="182"/>
      <c r="AE820" s="182"/>
      <c r="AF820" s="182"/>
      <c r="AG820" s="182"/>
      <c r="AH820" s="182"/>
      <c r="AI820" s="182"/>
      <c r="AJ820" s="182"/>
      <c r="AK820" s="182"/>
      <c r="AL820" s="182"/>
      <c r="AM820" s="182"/>
      <c r="AN820" s="182"/>
      <c r="AO820" s="182"/>
      <c r="AP820" s="182"/>
      <c r="AQ820" s="182"/>
      <c r="AR820" s="182"/>
      <c r="AS820" s="182"/>
      <c r="AT820" s="182"/>
      <c r="AU820" s="182"/>
      <c r="AV820" s="182"/>
    </row>
    <row r="821" spans="7:48" x14ac:dyDescent="0.25"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  <c r="AA821" s="182"/>
      <c r="AB821" s="182"/>
      <c r="AC821" s="182"/>
      <c r="AD821" s="182"/>
      <c r="AE821" s="182"/>
      <c r="AF821" s="182"/>
      <c r="AG821" s="182"/>
      <c r="AH821" s="182"/>
      <c r="AI821" s="182"/>
      <c r="AJ821" s="182"/>
      <c r="AK821" s="182"/>
      <c r="AL821" s="182"/>
      <c r="AM821" s="182"/>
      <c r="AN821" s="182"/>
      <c r="AO821" s="182"/>
      <c r="AP821" s="182"/>
      <c r="AQ821" s="182"/>
      <c r="AR821" s="182"/>
      <c r="AS821" s="182"/>
      <c r="AT821" s="182"/>
      <c r="AU821" s="182"/>
      <c r="AV821" s="182"/>
    </row>
    <row r="822" spans="7:48" x14ac:dyDescent="0.25"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  <c r="AA822" s="182"/>
      <c r="AB822" s="182"/>
      <c r="AC822" s="182"/>
      <c r="AD822" s="182"/>
      <c r="AE822" s="182"/>
      <c r="AF822" s="182"/>
      <c r="AG822" s="182"/>
      <c r="AH822" s="182"/>
      <c r="AI822" s="182"/>
      <c r="AJ822" s="182"/>
      <c r="AK822" s="182"/>
      <c r="AL822" s="182"/>
      <c r="AM822" s="182"/>
      <c r="AN822" s="182"/>
      <c r="AO822" s="182"/>
      <c r="AP822" s="182"/>
      <c r="AQ822" s="182"/>
      <c r="AR822" s="182"/>
      <c r="AS822" s="182"/>
      <c r="AT822" s="182"/>
      <c r="AU822" s="182"/>
      <c r="AV822" s="182"/>
    </row>
    <row r="823" spans="7:48" x14ac:dyDescent="0.25"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F823" s="182"/>
      <c r="AG823" s="182"/>
      <c r="AH823" s="182"/>
      <c r="AI823" s="182"/>
      <c r="AJ823" s="182"/>
      <c r="AK823" s="182"/>
      <c r="AL823" s="182"/>
      <c r="AM823" s="182"/>
      <c r="AN823" s="182"/>
      <c r="AO823" s="182"/>
      <c r="AP823" s="182"/>
      <c r="AQ823" s="182"/>
      <c r="AR823" s="182"/>
      <c r="AS823" s="182"/>
      <c r="AT823" s="182"/>
      <c r="AU823" s="182"/>
      <c r="AV823" s="182"/>
    </row>
    <row r="824" spans="7:48" x14ac:dyDescent="0.25"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  <c r="AG824" s="182"/>
      <c r="AH824" s="182"/>
      <c r="AI824" s="182"/>
      <c r="AJ824" s="182"/>
      <c r="AK824" s="182"/>
      <c r="AL824" s="182"/>
      <c r="AM824" s="182"/>
      <c r="AN824" s="182"/>
      <c r="AO824" s="182"/>
      <c r="AP824" s="182"/>
      <c r="AQ824" s="182"/>
      <c r="AR824" s="182"/>
      <c r="AS824" s="182"/>
      <c r="AT824" s="182"/>
      <c r="AU824" s="182"/>
      <c r="AV824" s="182"/>
    </row>
    <row r="825" spans="7:48" x14ac:dyDescent="0.25"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  <c r="AC825" s="182"/>
      <c r="AD825" s="182"/>
      <c r="AE825" s="182"/>
      <c r="AF825" s="182"/>
      <c r="AG825" s="182"/>
      <c r="AH825" s="182"/>
      <c r="AI825" s="182"/>
      <c r="AJ825" s="182"/>
      <c r="AK825" s="182"/>
      <c r="AL825" s="182"/>
      <c r="AM825" s="182"/>
      <c r="AN825" s="182"/>
      <c r="AO825" s="182"/>
      <c r="AP825" s="182"/>
      <c r="AQ825" s="182"/>
      <c r="AR825" s="182"/>
      <c r="AS825" s="182"/>
      <c r="AT825" s="182"/>
      <c r="AU825" s="182"/>
      <c r="AV825" s="182"/>
    </row>
    <row r="826" spans="7:48" x14ac:dyDescent="0.25"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  <c r="AC826" s="182"/>
      <c r="AD826" s="182"/>
      <c r="AE826" s="182"/>
      <c r="AF826" s="182"/>
      <c r="AG826" s="182"/>
      <c r="AH826" s="182"/>
      <c r="AI826" s="182"/>
      <c r="AJ826" s="182"/>
      <c r="AK826" s="182"/>
      <c r="AL826" s="182"/>
      <c r="AM826" s="182"/>
      <c r="AN826" s="182"/>
      <c r="AO826" s="182"/>
      <c r="AP826" s="182"/>
      <c r="AQ826" s="182"/>
      <c r="AR826" s="182"/>
      <c r="AS826" s="182"/>
      <c r="AT826" s="182"/>
      <c r="AU826" s="182"/>
      <c r="AV826" s="182"/>
    </row>
    <row r="827" spans="7:48" x14ac:dyDescent="0.25"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  <c r="AC827" s="182"/>
      <c r="AD827" s="182"/>
      <c r="AE827" s="182"/>
      <c r="AF827" s="182"/>
      <c r="AG827" s="182"/>
      <c r="AH827" s="182"/>
      <c r="AI827" s="182"/>
      <c r="AJ827" s="182"/>
      <c r="AK827" s="182"/>
      <c r="AL827" s="182"/>
      <c r="AM827" s="182"/>
      <c r="AN827" s="182"/>
      <c r="AO827" s="182"/>
      <c r="AP827" s="182"/>
      <c r="AQ827" s="182"/>
      <c r="AR827" s="182"/>
      <c r="AS827" s="182"/>
      <c r="AT827" s="182"/>
      <c r="AU827" s="182"/>
      <c r="AV827" s="182"/>
    </row>
    <row r="828" spans="7:48" x14ac:dyDescent="0.25"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  <c r="AC828" s="182"/>
      <c r="AD828" s="182"/>
      <c r="AE828" s="182"/>
      <c r="AF828" s="182"/>
      <c r="AG828" s="182"/>
      <c r="AH828" s="182"/>
      <c r="AI828" s="182"/>
      <c r="AJ828" s="182"/>
      <c r="AK828" s="182"/>
      <c r="AL828" s="182"/>
      <c r="AM828" s="182"/>
      <c r="AN828" s="182"/>
      <c r="AO828" s="182"/>
      <c r="AP828" s="182"/>
      <c r="AQ828" s="182"/>
      <c r="AR828" s="182"/>
      <c r="AS828" s="182"/>
      <c r="AT828" s="182"/>
      <c r="AU828" s="182"/>
      <c r="AV828" s="182"/>
    </row>
    <row r="829" spans="7:48" x14ac:dyDescent="0.25"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  <c r="AC829" s="182"/>
      <c r="AD829" s="182"/>
      <c r="AE829" s="182"/>
      <c r="AF829" s="182"/>
      <c r="AG829" s="182"/>
      <c r="AH829" s="182"/>
      <c r="AI829" s="182"/>
      <c r="AJ829" s="182"/>
      <c r="AK829" s="182"/>
      <c r="AL829" s="182"/>
      <c r="AM829" s="182"/>
      <c r="AN829" s="182"/>
      <c r="AO829" s="182"/>
      <c r="AP829" s="182"/>
      <c r="AQ829" s="182"/>
      <c r="AR829" s="182"/>
      <c r="AS829" s="182"/>
      <c r="AT829" s="182"/>
      <c r="AU829" s="182"/>
      <c r="AV829" s="182"/>
    </row>
    <row r="830" spans="7:48" x14ac:dyDescent="0.25"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  <c r="AA830" s="182"/>
      <c r="AB830" s="182"/>
      <c r="AC830" s="182"/>
      <c r="AD830" s="182"/>
      <c r="AE830" s="182"/>
      <c r="AF830" s="182"/>
      <c r="AG830" s="182"/>
      <c r="AH830" s="182"/>
      <c r="AI830" s="182"/>
      <c r="AJ830" s="182"/>
      <c r="AK830" s="182"/>
      <c r="AL830" s="182"/>
      <c r="AM830" s="182"/>
      <c r="AN830" s="182"/>
      <c r="AO830" s="182"/>
      <c r="AP830" s="182"/>
      <c r="AQ830" s="182"/>
      <c r="AR830" s="182"/>
      <c r="AS830" s="182"/>
      <c r="AT830" s="182"/>
      <c r="AU830" s="182"/>
      <c r="AV830" s="182"/>
    </row>
    <row r="831" spans="7:48" x14ac:dyDescent="0.25"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  <c r="AA831" s="182"/>
      <c r="AB831" s="182"/>
      <c r="AC831" s="182"/>
      <c r="AD831" s="182"/>
      <c r="AE831" s="182"/>
      <c r="AF831" s="182"/>
      <c r="AG831" s="182"/>
      <c r="AH831" s="182"/>
      <c r="AI831" s="182"/>
      <c r="AJ831" s="182"/>
      <c r="AK831" s="182"/>
      <c r="AL831" s="182"/>
      <c r="AM831" s="182"/>
      <c r="AN831" s="182"/>
      <c r="AO831" s="182"/>
      <c r="AP831" s="182"/>
      <c r="AQ831" s="182"/>
      <c r="AR831" s="182"/>
      <c r="AS831" s="182"/>
      <c r="AT831" s="182"/>
      <c r="AU831" s="182"/>
      <c r="AV831" s="182"/>
    </row>
    <row r="832" spans="7:48" x14ac:dyDescent="0.25"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  <c r="AA832" s="182"/>
      <c r="AB832" s="182"/>
      <c r="AC832" s="182"/>
      <c r="AD832" s="182"/>
      <c r="AE832" s="182"/>
      <c r="AF832" s="182"/>
      <c r="AG832" s="182"/>
      <c r="AH832" s="182"/>
      <c r="AI832" s="182"/>
      <c r="AJ832" s="182"/>
      <c r="AK832" s="182"/>
      <c r="AL832" s="182"/>
      <c r="AM832" s="182"/>
      <c r="AN832" s="182"/>
      <c r="AO832" s="182"/>
      <c r="AP832" s="182"/>
      <c r="AQ832" s="182"/>
      <c r="AR832" s="182"/>
      <c r="AS832" s="182"/>
      <c r="AT832" s="182"/>
      <c r="AU832" s="182"/>
      <c r="AV832" s="182"/>
    </row>
    <row r="833" spans="7:48" x14ac:dyDescent="0.25"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  <c r="AA833" s="182"/>
      <c r="AB833" s="182"/>
      <c r="AC833" s="182"/>
      <c r="AD833" s="182"/>
      <c r="AE833" s="182"/>
      <c r="AF833" s="182"/>
      <c r="AG833" s="182"/>
      <c r="AH833" s="182"/>
      <c r="AI833" s="182"/>
      <c r="AJ833" s="182"/>
      <c r="AK833" s="182"/>
      <c r="AL833" s="182"/>
      <c r="AM833" s="182"/>
      <c r="AN833" s="182"/>
      <c r="AO833" s="182"/>
      <c r="AP833" s="182"/>
      <c r="AQ833" s="182"/>
      <c r="AR833" s="182"/>
      <c r="AS833" s="182"/>
      <c r="AT833" s="182"/>
      <c r="AU833" s="182"/>
      <c r="AV833" s="182"/>
    </row>
    <row r="834" spans="7:48" x14ac:dyDescent="0.25"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  <c r="AA834" s="182"/>
      <c r="AB834" s="182"/>
      <c r="AC834" s="182"/>
      <c r="AD834" s="182"/>
      <c r="AE834" s="182"/>
      <c r="AF834" s="182"/>
      <c r="AG834" s="182"/>
      <c r="AH834" s="182"/>
      <c r="AI834" s="182"/>
      <c r="AJ834" s="182"/>
      <c r="AK834" s="182"/>
      <c r="AL834" s="182"/>
      <c r="AM834" s="182"/>
      <c r="AN834" s="182"/>
      <c r="AO834" s="182"/>
      <c r="AP834" s="182"/>
      <c r="AQ834" s="182"/>
      <c r="AR834" s="182"/>
      <c r="AS834" s="182"/>
      <c r="AT834" s="182"/>
      <c r="AU834" s="182"/>
      <c r="AV834" s="182"/>
    </row>
    <row r="835" spans="7:48" x14ac:dyDescent="0.25"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  <c r="AA835" s="182"/>
      <c r="AB835" s="182"/>
      <c r="AC835" s="182"/>
      <c r="AD835" s="182"/>
      <c r="AE835" s="182"/>
      <c r="AF835" s="182"/>
      <c r="AG835" s="182"/>
      <c r="AH835" s="182"/>
      <c r="AI835" s="182"/>
      <c r="AJ835" s="182"/>
      <c r="AK835" s="182"/>
      <c r="AL835" s="182"/>
      <c r="AM835" s="182"/>
      <c r="AN835" s="182"/>
      <c r="AO835" s="182"/>
      <c r="AP835" s="182"/>
      <c r="AQ835" s="182"/>
      <c r="AR835" s="182"/>
      <c r="AS835" s="182"/>
      <c r="AT835" s="182"/>
      <c r="AU835" s="182"/>
      <c r="AV835" s="182"/>
    </row>
    <row r="836" spans="7:48" x14ac:dyDescent="0.25"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  <c r="AA836" s="182"/>
      <c r="AB836" s="182"/>
      <c r="AC836" s="182"/>
      <c r="AD836" s="182"/>
      <c r="AE836" s="182"/>
      <c r="AF836" s="182"/>
      <c r="AG836" s="182"/>
      <c r="AH836" s="182"/>
      <c r="AI836" s="182"/>
      <c r="AJ836" s="182"/>
      <c r="AK836" s="182"/>
      <c r="AL836" s="182"/>
      <c r="AM836" s="182"/>
      <c r="AN836" s="182"/>
      <c r="AO836" s="182"/>
      <c r="AP836" s="182"/>
      <c r="AQ836" s="182"/>
      <c r="AR836" s="182"/>
      <c r="AS836" s="182"/>
      <c r="AT836" s="182"/>
      <c r="AU836" s="182"/>
      <c r="AV836" s="182"/>
    </row>
    <row r="837" spans="7:48" x14ac:dyDescent="0.25"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  <c r="AA837" s="182"/>
      <c r="AB837" s="182"/>
      <c r="AC837" s="182"/>
      <c r="AD837" s="182"/>
      <c r="AE837" s="182"/>
      <c r="AF837" s="182"/>
      <c r="AG837" s="182"/>
      <c r="AH837" s="182"/>
      <c r="AI837" s="182"/>
      <c r="AJ837" s="182"/>
      <c r="AK837" s="182"/>
      <c r="AL837" s="182"/>
      <c r="AM837" s="182"/>
      <c r="AN837" s="182"/>
      <c r="AO837" s="182"/>
      <c r="AP837" s="182"/>
      <c r="AQ837" s="182"/>
      <c r="AR837" s="182"/>
      <c r="AS837" s="182"/>
      <c r="AT837" s="182"/>
      <c r="AU837" s="182"/>
      <c r="AV837" s="182"/>
    </row>
    <row r="838" spans="7:48" x14ac:dyDescent="0.25"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  <c r="AA838" s="182"/>
      <c r="AB838" s="182"/>
      <c r="AC838" s="182"/>
      <c r="AD838" s="182"/>
      <c r="AE838" s="182"/>
      <c r="AF838" s="182"/>
      <c r="AG838" s="182"/>
      <c r="AH838" s="182"/>
      <c r="AI838" s="182"/>
      <c r="AJ838" s="182"/>
      <c r="AK838" s="182"/>
      <c r="AL838" s="182"/>
      <c r="AM838" s="182"/>
      <c r="AN838" s="182"/>
      <c r="AO838" s="182"/>
      <c r="AP838" s="182"/>
      <c r="AQ838" s="182"/>
      <c r="AR838" s="182"/>
      <c r="AS838" s="182"/>
      <c r="AT838" s="182"/>
      <c r="AU838" s="182"/>
      <c r="AV838" s="182"/>
    </row>
    <row r="839" spans="7:48" x14ac:dyDescent="0.25"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  <c r="AA839" s="182"/>
      <c r="AB839" s="182"/>
      <c r="AC839" s="182"/>
      <c r="AD839" s="182"/>
      <c r="AE839" s="182"/>
      <c r="AF839" s="182"/>
      <c r="AG839" s="182"/>
      <c r="AH839" s="182"/>
      <c r="AI839" s="182"/>
      <c r="AJ839" s="182"/>
      <c r="AK839" s="182"/>
      <c r="AL839" s="182"/>
      <c r="AM839" s="182"/>
      <c r="AN839" s="182"/>
      <c r="AO839" s="182"/>
      <c r="AP839" s="182"/>
      <c r="AQ839" s="182"/>
      <c r="AR839" s="182"/>
      <c r="AS839" s="182"/>
      <c r="AT839" s="182"/>
      <c r="AU839" s="182"/>
      <c r="AV839" s="182"/>
    </row>
    <row r="840" spans="7:48" x14ac:dyDescent="0.25"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  <c r="AA840" s="182"/>
      <c r="AB840" s="182"/>
      <c r="AC840" s="182"/>
      <c r="AD840" s="182"/>
      <c r="AE840" s="182"/>
      <c r="AF840" s="182"/>
      <c r="AG840" s="182"/>
      <c r="AH840" s="182"/>
      <c r="AI840" s="182"/>
      <c r="AJ840" s="182"/>
      <c r="AK840" s="182"/>
      <c r="AL840" s="182"/>
      <c r="AM840" s="182"/>
      <c r="AN840" s="182"/>
      <c r="AO840" s="182"/>
      <c r="AP840" s="182"/>
      <c r="AQ840" s="182"/>
      <c r="AR840" s="182"/>
      <c r="AS840" s="182"/>
      <c r="AT840" s="182"/>
      <c r="AU840" s="182"/>
      <c r="AV840" s="182"/>
    </row>
    <row r="841" spans="7:48" x14ac:dyDescent="0.25"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  <c r="AA841" s="182"/>
      <c r="AB841" s="182"/>
      <c r="AC841" s="182"/>
      <c r="AD841" s="182"/>
      <c r="AE841" s="182"/>
      <c r="AF841" s="182"/>
      <c r="AG841" s="182"/>
      <c r="AH841" s="182"/>
      <c r="AI841" s="182"/>
      <c r="AJ841" s="182"/>
      <c r="AK841" s="182"/>
      <c r="AL841" s="182"/>
      <c r="AM841" s="182"/>
      <c r="AN841" s="182"/>
      <c r="AO841" s="182"/>
      <c r="AP841" s="182"/>
      <c r="AQ841" s="182"/>
      <c r="AR841" s="182"/>
      <c r="AS841" s="182"/>
      <c r="AT841" s="182"/>
      <c r="AU841" s="182"/>
      <c r="AV841" s="182"/>
    </row>
    <row r="842" spans="7:48" x14ac:dyDescent="0.25"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  <c r="AC842" s="182"/>
      <c r="AD842" s="182"/>
      <c r="AE842" s="182"/>
      <c r="AF842" s="182"/>
      <c r="AG842" s="182"/>
      <c r="AH842" s="182"/>
      <c r="AI842" s="182"/>
      <c r="AJ842" s="182"/>
      <c r="AK842" s="182"/>
      <c r="AL842" s="182"/>
      <c r="AM842" s="182"/>
      <c r="AN842" s="182"/>
      <c r="AO842" s="182"/>
      <c r="AP842" s="182"/>
      <c r="AQ842" s="182"/>
      <c r="AR842" s="182"/>
      <c r="AS842" s="182"/>
      <c r="AT842" s="182"/>
      <c r="AU842" s="182"/>
      <c r="AV842" s="182"/>
    </row>
    <row r="843" spans="7:48" x14ac:dyDescent="0.25"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  <c r="AA843" s="182"/>
      <c r="AB843" s="182"/>
      <c r="AC843" s="182"/>
      <c r="AD843" s="182"/>
      <c r="AE843" s="182"/>
      <c r="AF843" s="182"/>
      <c r="AG843" s="182"/>
      <c r="AH843" s="182"/>
      <c r="AI843" s="182"/>
      <c r="AJ843" s="182"/>
      <c r="AK843" s="182"/>
      <c r="AL843" s="182"/>
      <c r="AM843" s="182"/>
      <c r="AN843" s="182"/>
      <c r="AO843" s="182"/>
      <c r="AP843" s="182"/>
      <c r="AQ843" s="182"/>
      <c r="AR843" s="182"/>
      <c r="AS843" s="182"/>
      <c r="AT843" s="182"/>
      <c r="AU843" s="182"/>
      <c r="AV843" s="182"/>
    </row>
    <row r="844" spans="7:48" x14ac:dyDescent="0.25"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  <c r="AA844" s="182"/>
      <c r="AB844" s="182"/>
      <c r="AC844" s="182"/>
      <c r="AD844" s="182"/>
      <c r="AE844" s="182"/>
      <c r="AF844" s="182"/>
      <c r="AG844" s="182"/>
      <c r="AH844" s="182"/>
      <c r="AI844" s="182"/>
      <c r="AJ844" s="182"/>
      <c r="AK844" s="182"/>
      <c r="AL844" s="182"/>
      <c r="AM844" s="182"/>
      <c r="AN844" s="182"/>
      <c r="AO844" s="182"/>
      <c r="AP844" s="182"/>
      <c r="AQ844" s="182"/>
      <c r="AR844" s="182"/>
      <c r="AS844" s="182"/>
      <c r="AT844" s="182"/>
      <c r="AU844" s="182"/>
      <c r="AV844" s="182"/>
    </row>
    <row r="845" spans="7:48" x14ac:dyDescent="0.25"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  <c r="AA845" s="182"/>
      <c r="AB845" s="182"/>
      <c r="AC845" s="182"/>
      <c r="AD845" s="182"/>
      <c r="AE845" s="182"/>
      <c r="AF845" s="182"/>
      <c r="AG845" s="182"/>
      <c r="AH845" s="182"/>
      <c r="AI845" s="182"/>
      <c r="AJ845" s="182"/>
      <c r="AK845" s="182"/>
      <c r="AL845" s="182"/>
      <c r="AM845" s="182"/>
      <c r="AN845" s="182"/>
      <c r="AO845" s="182"/>
      <c r="AP845" s="182"/>
      <c r="AQ845" s="182"/>
      <c r="AR845" s="182"/>
      <c r="AS845" s="182"/>
      <c r="AT845" s="182"/>
      <c r="AU845" s="182"/>
      <c r="AV845" s="182"/>
    </row>
    <row r="846" spans="7:48" x14ac:dyDescent="0.25"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  <c r="AA846" s="182"/>
      <c r="AB846" s="182"/>
      <c r="AC846" s="182"/>
      <c r="AD846" s="182"/>
      <c r="AE846" s="182"/>
      <c r="AF846" s="182"/>
      <c r="AG846" s="182"/>
      <c r="AH846" s="182"/>
      <c r="AI846" s="182"/>
      <c r="AJ846" s="182"/>
      <c r="AK846" s="182"/>
      <c r="AL846" s="182"/>
      <c r="AM846" s="182"/>
      <c r="AN846" s="182"/>
      <c r="AO846" s="182"/>
      <c r="AP846" s="182"/>
      <c r="AQ846" s="182"/>
      <c r="AR846" s="182"/>
      <c r="AS846" s="182"/>
      <c r="AT846" s="182"/>
      <c r="AU846" s="182"/>
      <c r="AV846" s="182"/>
    </row>
    <row r="847" spans="7:48" x14ac:dyDescent="0.25"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  <c r="AA847" s="182"/>
      <c r="AB847" s="182"/>
      <c r="AC847" s="182"/>
      <c r="AD847" s="182"/>
      <c r="AE847" s="182"/>
      <c r="AF847" s="182"/>
      <c r="AG847" s="182"/>
      <c r="AH847" s="182"/>
      <c r="AI847" s="182"/>
      <c r="AJ847" s="182"/>
      <c r="AK847" s="182"/>
      <c r="AL847" s="182"/>
      <c r="AM847" s="182"/>
      <c r="AN847" s="182"/>
      <c r="AO847" s="182"/>
      <c r="AP847" s="182"/>
      <c r="AQ847" s="182"/>
      <c r="AR847" s="182"/>
      <c r="AS847" s="182"/>
      <c r="AT847" s="182"/>
      <c r="AU847" s="182"/>
      <c r="AV847" s="182"/>
    </row>
    <row r="848" spans="7:48" x14ac:dyDescent="0.25"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  <c r="AA848" s="182"/>
      <c r="AB848" s="182"/>
      <c r="AC848" s="182"/>
      <c r="AD848" s="182"/>
      <c r="AE848" s="182"/>
      <c r="AF848" s="182"/>
      <c r="AG848" s="182"/>
      <c r="AH848" s="182"/>
      <c r="AI848" s="182"/>
      <c r="AJ848" s="182"/>
      <c r="AK848" s="182"/>
      <c r="AL848" s="182"/>
      <c r="AM848" s="182"/>
      <c r="AN848" s="182"/>
      <c r="AO848" s="182"/>
      <c r="AP848" s="182"/>
      <c r="AQ848" s="182"/>
      <c r="AR848" s="182"/>
      <c r="AS848" s="182"/>
      <c r="AT848" s="182"/>
      <c r="AU848" s="182"/>
      <c r="AV848" s="182"/>
    </row>
    <row r="849" spans="7:48" x14ac:dyDescent="0.25"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  <c r="AA849" s="182"/>
      <c r="AB849" s="182"/>
      <c r="AC849" s="182"/>
      <c r="AD849" s="182"/>
      <c r="AE849" s="182"/>
      <c r="AF849" s="182"/>
      <c r="AG849" s="182"/>
      <c r="AH849" s="182"/>
      <c r="AI849" s="182"/>
      <c r="AJ849" s="182"/>
      <c r="AK849" s="182"/>
      <c r="AL849" s="182"/>
      <c r="AM849" s="182"/>
      <c r="AN849" s="182"/>
      <c r="AO849" s="182"/>
      <c r="AP849" s="182"/>
      <c r="AQ849" s="182"/>
      <c r="AR849" s="182"/>
      <c r="AS849" s="182"/>
      <c r="AT849" s="182"/>
      <c r="AU849" s="182"/>
      <c r="AV849" s="182"/>
    </row>
    <row r="850" spans="7:48" x14ac:dyDescent="0.25"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  <c r="AA850" s="182"/>
      <c r="AB850" s="182"/>
      <c r="AC850" s="182"/>
      <c r="AD850" s="182"/>
      <c r="AE850" s="182"/>
      <c r="AF850" s="182"/>
      <c r="AG850" s="182"/>
      <c r="AH850" s="182"/>
      <c r="AI850" s="182"/>
      <c r="AJ850" s="182"/>
      <c r="AK850" s="182"/>
      <c r="AL850" s="182"/>
      <c r="AM850" s="182"/>
      <c r="AN850" s="182"/>
      <c r="AO850" s="182"/>
      <c r="AP850" s="182"/>
      <c r="AQ850" s="182"/>
      <c r="AR850" s="182"/>
      <c r="AS850" s="182"/>
      <c r="AT850" s="182"/>
      <c r="AU850" s="182"/>
      <c r="AV850" s="182"/>
    </row>
    <row r="851" spans="7:48" x14ac:dyDescent="0.25"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  <c r="AA851" s="182"/>
      <c r="AB851" s="182"/>
      <c r="AC851" s="182"/>
      <c r="AD851" s="182"/>
      <c r="AE851" s="182"/>
      <c r="AF851" s="182"/>
      <c r="AG851" s="182"/>
      <c r="AH851" s="182"/>
      <c r="AI851" s="182"/>
      <c r="AJ851" s="182"/>
      <c r="AK851" s="182"/>
      <c r="AL851" s="182"/>
      <c r="AM851" s="182"/>
      <c r="AN851" s="182"/>
      <c r="AO851" s="182"/>
      <c r="AP851" s="182"/>
      <c r="AQ851" s="182"/>
      <c r="AR851" s="182"/>
      <c r="AS851" s="182"/>
      <c r="AT851" s="182"/>
      <c r="AU851" s="182"/>
      <c r="AV851" s="182"/>
    </row>
    <row r="852" spans="7:48" x14ac:dyDescent="0.25"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  <c r="AA852" s="182"/>
      <c r="AB852" s="182"/>
      <c r="AC852" s="182"/>
      <c r="AD852" s="182"/>
      <c r="AE852" s="182"/>
      <c r="AF852" s="182"/>
      <c r="AG852" s="182"/>
      <c r="AH852" s="182"/>
      <c r="AI852" s="182"/>
      <c r="AJ852" s="182"/>
      <c r="AK852" s="182"/>
      <c r="AL852" s="182"/>
      <c r="AM852" s="182"/>
      <c r="AN852" s="182"/>
      <c r="AO852" s="182"/>
      <c r="AP852" s="182"/>
      <c r="AQ852" s="182"/>
      <c r="AR852" s="182"/>
      <c r="AS852" s="182"/>
      <c r="AT852" s="182"/>
      <c r="AU852" s="182"/>
      <c r="AV852" s="182"/>
    </row>
    <row r="853" spans="7:48" x14ac:dyDescent="0.25"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  <c r="AA853" s="182"/>
      <c r="AB853" s="182"/>
      <c r="AC853" s="182"/>
      <c r="AD853" s="182"/>
      <c r="AE853" s="182"/>
      <c r="AF853" s="182"/>
      <c r="AG853" s="182"/>
      <c r="AH853" s="182"/>
      <c r="AI853" s="182"/>
      <c r="AJ853" s="182"/>
      <c r="AK853" s="182"/>
      <c r="AL853" s="182"/>
      <c r="AM853" s="182"/>
      <c r="AN853" s="182"/>
      <c r="AO853" s="182"/>
      <c r="AP853" s="182"/>
      <c r="AQ853" s="182"/>
      <c r="AR853" s="182"/>
      <c r="AS853" s="182"/>
      <c r="AT853" s="182"/>
      <c r="AU853" s="182"/>
      <c r="AV853" s="182"/>
    </row>
    <row r="854" spans="7:48" x14ac:dyDescent="0.25"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  <c r="AA854" s="182"/>
      <c r="AB854" s="182"/>
      <c r="AC854" s="182"/>
      <c r="AD854" s="182"/>
      <c r="AE854" s="182"/>
      <c r="AF854" s="182"/>
      <c r="AG854" s="182"/>
      <c r="AH854" s="182"/>
      <c r="AI854" s="182"/>
      <c r="AJ854" s="182"/>
      <c r="AK854" s="182"/>
      <c r="AL854" s="182"/>
      <c r="AM854" s="182"/>
      <c r="AN854" s="182"/>
      <c r="AO854" s="182"/>
      <c r="AP854" s="182"/>
      <c r="AQ854" s="182"/>
      <c r="AR854" s="182"/>
      <c r="AS854" s="182"/>
      <c r="AT854" s="182"/>
      <c r="AU854" s="182"/>
      <c r="AV854" s="182"/>
    </row>
    <row r="855" spans="7:48" x14ac:dyDescent="0.25"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  <c r="AA855" s="182"/>
      <c r="AB855" s="182"/>
      <c r="AC855" s="182"/>
      <c r="AD855" s="182"/>
      <c r="AE855" s="182"/>
      <c r="AF855" s="182"/>
      <c r="AG855" s="182"/>
      <c r="AH855" s="182"/>
      <c r="AI855" s="182"/>
      <c r="AJ855" s="182"/>
      <c r="AK855" s="182"/>
      <c r="AL855" s="182"/>
      <c r="AM855" s="182"/>
      <c r="AN855" s="182"/>
      <c r="AO855" s="182"/>
      <c r="AP855" s="182"/>
      <c r="AQ855" s="182"/>
      <c r="AR855" s="182"/>
      <c r="AS855" s="182"/>
      <c r="AT855" s="182"/>
      <c r="AU855" s="182"/>
      <c r="AV855" s="182"/>
    </row>
    <row r="856" spans="7:48" x14ac:dyDescent="0.25"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  <c r="AA856" s="182"/>
      <c r="AB856" s="182"/>
      <c r="AC856" s="182"/>
      <c r="AD856" s="182"/>
      <c r="AE856" s="182"/>
      <c r="AF856" s="182"/>
      <c r="AG856" s="182"/>
      <c r="AH856" s="182"/>
      <c r="AI856" s="182"/>
      <c r="AJ856" s="182"/>
      <c r="AK856" s="182"/>
      <c r="AL856" s="182"/>
      <c r="AM856" s="182"/>
      <c r="AN856" s="182"/>
      <c r="AO856" s="182"/>
      <c r="AP856" s="182"/>
      <c r="AQ856" s="182"/>
      <c r="AR856" s="182"/>
      <c r="AS856" s="182"/>
      <c r="AT856" s="182"/>
      <c r="AU856" s="182"/>
      <c r="AV856" s="182"/>
    </row>
    <row r="857" spans="7:48" x14ac:dyDescent="0.25"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  <c r="AA857" s="182"/>
      <c r="AB857" s="182"/>
      <c r="AC857" s="182"/>
      <c r="AD857" s="182"/>
      <c r="AE857" s="182"/>
      <c r="AF857" s="182"/>
      <c r="AG857" s="182"/>
      <c r="AH857" s="182"/>
      <c r="AI857" s="182"/>
      <c r="AJ857" s="182"/>
      <c r="AK857" s="182"/>
      <c r="AL857" s="182"/>
      <c r="AM857" s="182"/>
      <c r="AN857" s="182"/>
      <c r="AO857" s="182"/>
      <c r="AP857" s="182"/>
      <c r="AQ857" s="182"/>
      <c r="AR857" s="182"/>
      <c r="AS857" s="182"/>
      <c r="AT857" s="182"/>
      <c r="AU857" s="182"/>
      <c r="AV857" s="182"/>
    </row>
    <row r="858" spans="7:48" x14ac:dyDescent="0.25"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  <c r="AA858" s="182"/>
      <c r="AB858" s="182"/>
      <c r="AC858" s="182"/>
      <c r="AD858" s="182"/>
      <c r="AE858" s="182"/>
      <c r="AF858" s="182"/>
      <c r="AG858" s="182"/>
      <c r="AH858" s="182"/>
      <c r="AI858" s="182"/>
      <c r="AJ858" s="182"/>
      <c r="AK858" s="182"/>
      <c r="AL858" s="182"/>
      <c r="AM858" s="182"/>
      <c r="AN858" s="182"/>
      <c r="AO858" s="182"/>
      <c r="AP858" s="182"/>
      <c r="AQ858" s="182"/>
      <c r="AR858" s="182"/>
      <c r="AS858" s="182"/>
      <c r="AT858" s="182"/>
      <c r="AU858" s="182"/>
      <c r="AV858" s="182"/>
    </row>
    <row r="859" spans="7:48" x14ac:dyDescent="0.25"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  <c r="AA859" s="182"/>
      <c r="AB859" s="182"/>
      <c r="AC859" s="182"/>
      <c r="AD859" s="182"/>
      <c r="AE859" s="182"/>
      <c r="AF859" s="182"/>
      <c r="AG859" s="182"/>
      <c r="AH859" s="182"/>
      <c r="AI859" s="182"/>
      <c r="AJ859" s="182"/>
      <c r="AK859" s="182"/>
      <c r="AL859" s="182"/>
      <c r="AM859" s="182"/>
      <c r="AN859" s="182"/>
      <c r="AO859" s="182"/>
      <c r="AP859" s="182"/>
      <c r="AQ859" s="182"/>
      <c r="AR859" s="182"/>
      <c r="AS859" s="182"/>
      <c r="AT859" s="182"/>
      <c r="AU859" s="182"/>
      <c r="AV859" s="182"/>
    </row>
    <row r="860" spans="7:48" x14ac:dyDescent="0.25"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182"/>
      <c r="AT860" s="182"/>
      <c r="AU860" s="182"/>
      <c r="AV860" s="182"/>
    </row>
    <row r="861" spans="7:48" x14ac:dyDescent="0.25"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  <c r="AA861" s="182"/>
      <c r="AB861" s="182"/>
      <c r="AC861" s="182"/>
      <c r="AD861" s="182"/>
      <c r="AE861" s="182"/>
      <c r="AF861" s="182"/>
      <c r="AG861" s="182"/>
      <c r="AH861" s="182"/>
      <c r="AI861" s="182"/>
      <c r="AJ861" s="182"/>
      <c r="AK861" s="182"/>
      <c r="AL861" s="182"/>
      <c r="AM861" s="182"/>
      <c r="AN861" s="182"/>
      <c r="AO861" s="182"/>
      <c r="AP861" s="182"/>
      <c r="AQ861" s="182"/>
      <c r="AR861" s="182"/>
      <c r="AS861" s="182"/>
      <c r="AT861" s="182"/>
      <c r="AU861" s="182"/>
      <c r="AV861" s="182"/>
    </row>
    <row r="862" spans="7:48" x14ac:dyDescent="0.25"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  <c r="AA862" s="182"/>
      <c r="AB862" s="182"/>
      <c r="AC862" s="182"/>
      <c r="AD862" s="182"/>
      <c r="AE862" s="182"/>
      <c r="AF862" s="182"/>
      <c r="AG862" s="182"/>
      <c r="AH862" s="182"/>
      <c r="AI862" s="182"/>
      <c r="AJ862" s="182"/>
      <c r="AK862" s="182"/>
      <c r="AL862" s="182"/>
      <c r="AM862" s="182"/>
      <c r="AN862" s="182"/>
      <c r="AO862" s="182"/>
      <c r="AP862" s="182"/>
      <c r="AQ862" s="182"/>
      <c r="AR862" s="182"/>
      <c r="AS862" s="182"/>
      <c r="AT862" s="182"/>
      <c r="AU862" s="182"/>
      <c r="AV862" s="182"/>
    </row>
    <row r="863" spans="7:48" x14ac:dyDescent="0.25"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  <c r="AA863" s="182"/>
      <c r="AB863" s="182"/>
      <c r="AC863" s="182"/>
      <c r="AD863" s="182"/>
      <c r="AE863" s="182"/>
      <c r="AF863" s="182"/>
      <c r="AG863" s="182"/>
      <c r="AH863" s="182"/>
      <c r="AI863" s="182"/>
      <c r="AJ863" s="182"/>
      <c r="AK863" s="182"/>
      <c r="AL863" s="182"/>
      <c r="AM863" s="182"/>
      <c r="AN863" s="182"/>
      <c r="AO863" s="182"/>
      <c r="AP863" s="182"/>
      <c r="AQ863" s="182"/>
      <c r="AR863" s="182"/>
      <c r="AS863" s="182"/>
      <c r="AT863" s="182"/>
      <c r="AU863" s="182"/>
      <c r="AV863" s="182"/>
    </row>
    <row r="864" spans="7:48" x14ac:dyDescent="0.25"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  <c r="AA864" s="182"/>
      <c r="AB864" s="182"/>
      <c r="AC864" s="182"/>
      <c r="AD864" s="182"/>
      <c r="AE864" s="182"/>
      <c r="AF864" s="182"/>
      <c r="AG864" s="182"/>
      <c r="AH864" s="182"/>
      <c r="AI864" s="182"/>
      <c r="AJ864" s="182"/>
      <c r="AK864" s="182"/>
      <c r="AL864" s="182"/>
      <c r="AM864" s="182"/>
      <c r="AN864" s="182"/>
      <c r="AO864" s="182"/>
      <c r="AP864" s="182"/>
      <c r="AQ864" s="182"/>
      <c r="AR864" s="182"/>
      <c r="AS864" s="182"/>
      <c r="AT864" s="182"/>
      <c r="AU864" s="182"/>
      <c r="AV864" s="182"/>
    </row>
    <row r="865" spans="7:48" x14ac:dyDescent="0.25"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  <c r="AA865" s="182"/>
      <c r="AB865" s="182"/>
      <c r="AC865" s="182"/>
      <c r="AD865" s="182"/>
      <c r="AE865" s="182"/>
      <c r="AF865" s="182"/>
      <c r="AG865" s="182"/>
      <c r="AH865" s="182"/>
      <c r="AI865" s="182"/>
      <c r="AJ865" s="182"/>
      <c r="AK865" s="182"/>
      <c r="AL865" s="182"/>
      <c r="AM865" s="182"/>
      <c r="AN865" s="182"/>
      <c r="AO865" s="182"/>
      <c r="AP865" s="182"/>
      <c r="AQ865" s="182"/>
      <c r="AR865" s="182"/>
      <c r="AS865" s="182"/>
      <c r="AT865" s="182"/>
      <c r="AU865" s="182"/>
      <c r="AV865" s="182"/>
    </row>
    <row r="866" spans="7:48" x14ac:dyDescent="0.25"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  <c r="AA866" s="182"/>
      <c r="AB866" s="182"/>
      <c r="AC866" s="182"/>
      <c r="AD866" s="182"/>
      <c r="AE866" s="182"/>
      <c r="AF866" s="182"/>
      <c r="AG866" s="182"/>
      <c r="AH866" s="182"/>
      <c r="AI866" s="182"/>
      <c r="AJ866" s="182"/>
      <c r="AK866" s="182"/>
      <c r="AL866" s="182"/>
      <c r="AM866" s="182"/>
      <c r="AN866" s="182"/>
      <c r="AO866" s="182"/>
      <c r="AP866" s="182"/>
      <c r="AQ866" s="182"/>
      <c r="AR866" s="182"/>
      <c r="AS866" s="182"/>
      <c r="AT866" s="182"/>
      <c r="AU866" s="182"/>
      <c r="AV866" s="182"/>
    </row>
    <row r="867" spans="7:48" x14ac:dyDescent="0.25"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  <c r="AA867" s="182"/>
      <c r="AB867" s="182"/>
      <c r="AC867" s="182"/>
      <c r="AD867" s="182"/>
      <c r="AE867" s="182"/>
      <c r="AF867" s="182"/>
      <c r="AG867" s="182"/>
      <c r="AH867" s="182"/>
      <c r="AI867" s="182"/>
      <c r="AJ867" s="182"/>
      <c r="AK867" s="182"/>
      <c r="AL867" s="182"/>
      <c r="AM867" s="182"/>
      <c r="AN867" s="182"/>
      <c r="AO867" s="182"/>
      <c r="AP867" s="182"/>
      <c r="AQ867" s="182"/>
      <c r="AR867" s="182"/>
      <c r="AS867" s="182"/>
      <c r="AT867" s="182"/>
      <c r="AU867" s="182"/>
      <c r="AV867" s="182"/>
    </row>
    <row r="868" spans="7:48" x14ac:dyDescent="0.25"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  <c r="AA868" s="182"/>
      <c r="AB868" s="182"/>
      <c r="AC868" s="182"/>
      <c r="AD868" s="182"/>
      <c r="AE868" s="182"/>
      <c r="AF868" s="182"/>
      <c r="AG868" s="182"/>
      <c r="AH868" s="182"/>
      <c r="AI868" s="182"/>
      <c r="AJ868" s="182"/>
      <c r="AK868" s="182"/>
      <c r="AL868" s="182"/>
      <c r="AM868" s="182"/>
      <c r="AN868" s="182"/>
      <c r="AO868" s="182"/>
      <c r="AP868" s="182"/>
      <c r="AQ868" s="182"/>
      <c r="AR868" s="182"/>
      <c r="AS868" s="182"/>
      <c r="AT868" s="182"/>
      <c r="AU868" s="182"/>
      <c r="AV868" s="182"/>
    </row>
    <row r="869" spans="7:48" x14ac:dyDescent="0.25"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  <c r="AA869" s="182"/>
      <c r="AB869" s="182"/>
      <c r="AC869" s="182"/>
      <c r="AD869" s="182"/>
      <c r="AE869" s="182"/>
      <c r="AF869" s="182"/>
      <c r="AG869" s="182"/>
      <c r="AH869" s="182"/>
      <c r="AI869" s="182"/>
      <c r="AJ869" s="182"/>
      <c r="AK869" s="182"/>
      <c r="AL869" s="182"/>
      <c r="AM869" s="182"/>
      <c r="AN869" s="182"/>
      <c r="AO869" s="182"/>
      <c r="AP869" s="182"/>
      <c r="AQ869" s="182"/>
      <c r="AR869" s="182"/>
      <c r="AS869" s="182"/>
      <c r="AT869" s="182"/>
      <c r="AU869" s="182"/>
      <c r="AV869" s="182"/>
    </row>
    <row r="870" spans="7:48" x14ac:dyDescent="0.25"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  <c r="AC870" s="182"/>
      <c r="AD870" s="182"/>
      <c r="AE870" s="182"/>
      <c r="AF870" s="182"/>
      <c r="AG870" s="182"/>
      <c r="AH870" s="182"/>
      <c r="AI870" s="182"/>
      <c r="AJ870" s="182"/>
      <c r="AK870" s="182"/>
      <c r="AL870" s="182"/>
      <c r="AM870" s="182"/>
      <c r="AN870" s="182"/>
      <c r="AO870" s="182"/>
      <c r="AP870" s="182"/>
      <c r="AQ870" s="182"/>
      <c r="AR870" s="182"/>
      <c r="AS870" s="182"/>
      <c r="AT870" s="182"/>
      <c r="AU870" s="182"/>
      <c r="AV870" s="182"/>
    </row>
    <row r="871" spans="7:48" x14ac:dyDescent="0.25"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  <c r="AC871" s="182"/>
      <c r="AD871" s="182"/>
      <c r="AE871" s="182"/>
      <c r="AF871" s="182"/>
      <c r="AG871" s="182"/>
      <c r="AH871" s="182"/>
      <c r="AI871" s="182"/>
      <c r="AJ871" s="182"/>
      <c r="AK871" s="182"/>
      <c r="AL871" s="182"/>
      <c r="AM871" s="182"/>
      <c r="AN871" s="182"/>
      <c r="AO871" s="182"/>
      <c r="AP871" s="182"/>
      <c r="AQ871" s="182"/>
      <c r="AR871" s="182"/>
      <c r="AS871" s="182"/>
      <c r="AT871" s="182"/>
      <c r="AU871" s="182"/>
      <c r="AV871" s="182"/>
    </row>
    <row r="872" spans="7:48" x14ac:dyDescent="0.25"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  <c r="AC872" s="182"/>
      <c r="AD872" s="182"/>
      <c r="AE872" s="182"/>
      <c r="AF872" s="182"/>
      <c r="AG872" s="182"/>
      <c r="AH872" s="182"/>
      <c r="AI872" s="182"/>
      <c r="AJ872" s="182"/>
      <c r="AK872" s="182"/>
      <c r="AL872" s="182"/>
      <c r="AM872" s="182"/>
      <c r="AN872" s="182"/>
      <c r="AO872" s="182"/>
      <c r="AP872" s="182"/>
      <c r="AQ872" s="182"/>
      <c r="AR872" s="182"/>
      <c r="AS872" s="182"/>
      <c r="AT872" s="182"/>
      <c r="AU872" s="182"/>
      <c r="AV872" s="182"/>
    </row>
    <row r="873" spans="7:48" x14ac:dyDescent="0.25"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  <c r="AC873" s="182"/>
      <c r="AD873" s="182"/>
      <c r="AE873" s="182"/>
      <c r="AF873" s="182"/>
      <c r="AG873" s="182"/>
      <c r="AH873" s="182"/>
      <c r="AI873" s="182"/>
      <c r="AJ873" s="182"/>
      <c r="AK873" s="182"/>
      <c r="AL873" s="182"/>
      <c r="AM873" s="182"/>
      <c r="AN873" s="182"/>
      <c r="AO873" s="182"/>
      <c r="AP873" s="182"/>
      <c r="AQ873" s="182"/>
      <c r="AR873" s="182"/>
      <c r="AS873" s="182"/>
      <c r="AT873" s="182"/>
      <c r="AU873" s="182"/>
      <c r="AV873" s="182"/>
    </row>
    <row r="874" spans="7:48" x14ac:dyDescent="0.25"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  <c r="AC874" s="182"/>
      <c r="AD874" s="182"/>
      <c r="AE874" s="182"/>
      <c r="AF874" s="182"/>
      <c r="AG874" s="182"/>
      <c r="AH874" s="182"/>
      <c r="AI874" s="182"/>
      <c r="AJ874" s="182"/>
      <c r="AK874" s="182"/>
      <c r="AL874" s="182"/>
      <c r="AM874" s="182"/>
      <c r="AN874" s="182"/>
      <c r="AO874" s="182"/>
      <c r="AP874" s="182"/>
      <c r="AQ874" s="182"/>
      <c r="AR874" s="182"/>
      <c r="AS874" s="182"/>
      <c r="AT874" s="182"/>
      <c r="AU874" s="182"/>
      <c r="AV874" s="182"/>
    </row>
    <row r="875" spans="7:48" x14ac:dyDescent="0.25"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  <c r="AA875" s="182"/>
      <c r="AB875" s="182"/>
      <c r="AC875" s="182"/>
      <c r="AD875" s="182"/>
      <c r="AE875" s="182"/>
      <c r="AF875" s="182"/>
      <c r="AG875" s="182"/>
      <c r="AH875" s="182"/>
      <c r="AI875" s="182"/>
      <c r="AJ875" s="182"/>
      <c r="AK875" s="182"/>
      <c r="AL875" s="182"/>
      <c r="AM875" s="182"/>
      <c r="AN875" s="182"/>
      <c r="AO875" s="182"/>
      <c r="AP875" s="182"/>
      <c r="AQ875" s="182"/>
      <c r="AR875" s="182"/>
      <c r="AS875" s="182"/>
      <c r="AT875" s="182"/>
      <c r="AU875" s="182"/>
      <c r="AV875" s="182"/>
    </row>
    <row r="876" spans="7:48" x14ac:dyDescent="0.25"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  <c r="AA876" s="182"/>
      <c r="AB876" s="182"/>
      <c r="AC876" s="182"/>
      <c r="AD876" s="182"/>
      <c r="AE876" s="182"/>
      <c r="AF876" s="182"/>
      <c r="AG876" s="182"/>
      <c r="AH876" s="182"/>
      <c r="AI876" s="182"/>
      <c r="AJ876" s="182"/>
      <c r="AK876" s="182"/>
      <c r="AL876" s="182"/>
      <c r="AM876" s="182"/>
      <c r="AN876" s="182"/>
      <c r="AO876" s="182"/>
      <c r="AP876" s="182"/>
      <c r="AQ876" s="182"/>
      <c r="AR876" s="182"/>
      <c r="AS876" s="182"/>
      <c r="AT876" s="182"/>
      <c r="AU876" s="182"/>
      <c r="AV876" s="182"/>
    </row>
    <row r="877" spans="7:48" x14ac:dyDescent="0.25"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  <c r="AA877" s="182"/>
      <c r="AB877" s="182"/>
      <c r="AC877" s="182"/>
      <c r="AD877" s="182"/>
      <c r="AE877" s="182"/>
      <c r="AF877" s="182"/>
      <c r="AG877" s="182"/>
      <c r="AH877" s="182"/>
      <c r="AI877" s="182"/>
      <c r="AJ877" s="182"/>
      <c r="AK877" s="182"/>
      <c r="AL877" s="182"/>
      <c r="AM877" s="182"/>
      <c r="AN877" s="182"/>
      <c r="AO877" s="182"/>
      <c r="AP877" s="182"/>
      <c r="AQ877" s="182"/>
      <c r="AR877" s="182"/>
      <c r="AS877" s="182"/>
      <c r="AT877" s="182"/>
      <c r="AU877" s="182"/>
      <c r="AV877" s="182"/>
    </row>
    <row r="878" spans="7:48" x14ac:dyDescent="0.25"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  <c r="AG878" s="182"/>
      <c r="AH878" s="182"/>
      <c r="AI878" s="182"/>
      <c r="AJ878" s="182"/>
      <c r="AK878" s="182"/>
      <c r="AL878" s="182"/>
      <c r="AM878" s="182"/>
      <c r="AN878" s="182"/>
      <c r="AO878" s="182"/>
      <c r="AP878" s="182"/>
      <c r="AQ878" s="182"/>
      <c r="AR878" s="182"/>
      <c r="AS878" s="182"/>
      <c r="AT878" s="182"/>
      <c r="AU878" s="182"/>
      <c r="AV878" s="182"/>
    </row>
    <row r="879" spans="7:48" x14ac:dyDescent="0.25"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  <c r="AA879" s="182"/>
      <c r="AB879" s="182"/>
      <c r="AC879" s="182"/>
      <c r="AD879" s="182"/>
      <c r="AE879" s="182"/>
      <c r="AF879" s="182"/>
      <c r="AG879" s="182"/>
      <c r="AH879" s="182"/>
      <c r="AI879" s="182"/>
      <c r="AJ879" s="182"/>
      <c r="AK879" s="182"/>
      <c r="AL879" s="182"/>
      <c r="AM879" s="182"/>
      <c r="AN879" s="182"/>
      <c r="AO879" s="182"/>
      <c r="AP879" s="182"/>
      <c r="AQ879" s="182"/>
      <c r="AR879" s="182"/>
      <c r="AS879" s="182"/>
      <c r="AT879" s="182"/>
      <c r="AU879" s="182"/>
      <c r="AV879" s="182"/>
    </row>
    <row r="880" spans="7:48" x14ac:dyDescent="0.25"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  <c r="AA880" s="182"/>
      <c r="AB880" s="182"/>
      <c r="AC880" s="182"/>
      <c r="AD880" s="182"/>
      <c r="AE880" s="182"/>
      <c r="AF880" s="182"/>
      <c r="AG880" s="182"/>
      <c r="AH880" s="182"/>
      <c r="AI880" s="182"/>
      <c r="AJ880" s="182"/>
      <c r="AK880" s="182"/>
      <c r="AL880" s="182"/>
      <c r="AM880" s="182"/>
      <c r="AN880" s="182"/>
      <c r="AO880" s="182"/>
      <c r="AP880" s="182"/>
      <c r="AQ880" s="182"/>
      <c r="AR880" s="182"/>
      <c r="AS880" s="182"/>
      <c r="AT880" s="182"/>
      <c r="AU880" s="182"/>
      <c r="AV880" s="182"/>
    </row>
    <row r="881" spans="7:48" x14ac:dyDescent="0.25"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  <c r="AA881" s="182"/>
      <c r="AB881" s="182"/>
      <c r="AC881" s="182"/>
      <c r="AD881" s="182"/>
      <c r="AE881" s="182"/>
      <c r="AF881" s="182"/>
      <c r="AG881" s="182"/>
      <c r="AH881" s="182"/>
      <c r="AI881" s="182"/>
      <c r="AJ881" s="182"/>
      <c r="AK881" s="182"/>
      <c r="AL881" s="182"/>
      <c r="AM881" s="182"/>
      <c r="AN881" s="182"/>
      <c r="AO881" s="182"/>
      <c r="AP881" s="182"/>
      <c r="AQ881" s="182"/>
      <c r="AR881" s="182"/>
      <c r="AS881" s="182"/>
      <c r="AT881" s="182"/>
      <c r="AU881" s="182"/>
      <c r="AV881" s="182"/>
    </row>
    <row r="882" spans="7:48" x14ac:dyDescent="0.25"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  <c r="AA882" s="182"/>
      <c r="AB882" s="182"/>
      <c r="AC882" s="182"/>
      <c r="AD882" s="182"/>
      <c r="AE882" s="182"/>
      <c r="AF882" s="182"/>
      <c r="AG882" s="182"/>
      <c r="AH882" s="182"/>
      <c r="AI882" s="182"/>
      <c r="AJ882" s="182"/>
      <c r="AK882" s="182"/>
      <c r="AL882" s="182"/>
      <c r="AM882" s="182"/>
      <c r="AN882" s="182"/>
      <c r="AO882" s="182"/>
      <c r="AP882" s="182"/>
      <c r="AQ882" s="182"/>
      <c r="AR882" s="182"/>
      <c r="AS882" s="182"/>
      <c r="AT882" s="182"/>
      <c r="AU882" s="182"/>
      <c r="AV882" s="182"/>
    </row>
    <row r="883" spans="7:48" x14ac:dyDescent="0.25"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  <c r="AA883" s="182"/>
      <c r="AB883" s="182"/>
      <c r="AC883" s="182"/>
      <c r="AD883" s="182"/>
      <c r="AE883" s="182"/>
      <c r="AF883" s="182"/>
      <c r="AG883" s="182"/>
      <c r="AH883" s="182"/>
      <c r="AI883" s="182"/>
      <c r="AJ883" s="182"/>
      <c r="AK883" s="182"/>
      <c r="AL883" s="182"/>
      <c r="AM883" s="182"/>
      <c r="AN883" s="182"/>
      <c r="AO883" s="182"/>
      <c r="AP883" s="182"/>
      <c r="AQ883" s="182"/>
      <c r="AR883" s="182"/>
      <c r="AS883" s="182"/>
      <c r="AT883" s="182"/>
      <c r="AU883" s="182"/>
      <c r="AV883" s="182"/>
    </row>
    <row r="884" spans="7:48" x14ac:dyDescent="0.25"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  <c r="AA884" s="182"/>
      <c r="AB884" s="182"/>
      <c r="AC884" s="182"/>
      <c r="AD884" s="182"/>
      <c r="AE884" s="182"/>
      <c r="AF884" s="182"/>
      <c r="AG884" s="182"/>
      <c r="AH884" s="182"/>
      <c r="AI884" s="182"/>
      <c r="AJ884" s="182"/>
      <c r="AK884" s="182"/>
      <c r="AL884" s="182"/>
      <c r="AM884" s="182"/>
      <c r="AN884" s="182"/>
      <c r="AO884" s="182"/>
      <c r="AP884" s="182"/>
      <c r="AQ884" s="182"/>
      <c r="AR884" s="182"/>
      <c r="AS884" s="182"/>
      <c r="AT884" s="182"/>
      <c r="AU884" s="182"/>
      <c r="AV884" s="182"/>
    </row>
    <row r="885" spans="7:48" x14ac:dyDescent="0.25"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  <c r="AA885" s="182"/>
      <c r="AB885" s="182"/>
      <c r="AC885" s="182"/>
      <c r="AD885" s="182"/>
      <c r="AE885" s="182"/>
      <c r="AF885" s="182"/>
      <c r="AG885" s="182"/>
      <c r="AH885" s="182"/>
      <c r="AI885" s="182"/>
      <c r="AJ885" s="182"/>
      <c r="AK885" s="182"/>
      <c r="AL885" s="182"/>
      <c r="AM885" s="182"/>
      <c r="AN885" s="182"/>
      <c r="AO885" s="182"/>
      <c r="AP885" s="182"/>
      <c r="AQ885" s="182"/>
      <c r="AR885" s="182"/>
      <c r="AS885" s="182"/>
      <c r="AT885" s="182"/>
      <c r="AU885" s="182"/>
      <c r="AV885" s="182"/>
    </row>
    <row r="886" spans="7:48" x14ac:dyDescent="0.25"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  <c r="AA886" s="182"/>
      <c r="AB886" s="182"/>
      <c r="AC886" s="182"/>
      <c r="AD886" s="182"/>
      <c r="AE886" s="182"/>
      <c r="AF886" s="182"/>
      <c r="AG886" s="182"/>
      <c r="AH886" s="182"/>
      <c r="AI886" s="182"/>
      <c r="AJ886" s="182"/>
      <c r="AK886" s="182"/>
      <c r="AL886" s="182"/>
      <c r="AM886" s="182"/>
      <c r="AN886" s="182"/>
      <c r="AO886" s="182"/>
      <c r="AP886" s="182"/>
      <c r="AQ886" s="182"/>
      <c r="AR886" s="182"/>
      <c r="AS886" s="182"/>
      <c r="AT886" s="182"/>
      <c r="AU886" s="182"/>
      <c r="AV886" s="182"/>
    </row>
    <row r="887" spans="7:48" x14ac:dyDescent="0.25"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  <c r="AA887" s="182"/>
      <c r="AB887" s="182"/>
      <c r="AC887" s="182"/>
      <c r="AD887" s="182"/>
      <c r="AE887" s="182"/>
      <c r="AF887" s="182"/>
      <c r="AG887" s="182"/>
      <c r="AH887" s="182"/>
      <c r="AI887" s="182"/>
      <c r="AJ887" s="182"/>
      <c r="AK887" s="182"/>
      <c r="AL887" s="182"/>
      <c r="AM887" s="182"/>
      <c r="AN887" s="182"/>
      <c r="AO887" s="182"/>
      <c r="AP887" s="182"/>
      <c r="AQ887" s="182"/>
      <c r="AR887" s="182"/>
      <c r="AS887" s="182"/>
      <c r="AT887" s="182"/>
      <c r="AU887" s="182"/>
      <c r="AV887" s="182"/>
    </row>
    <row r="888" spans="7:48" x14ac:dyDescent="0.25"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  <c r="AC888" s="182"/>
      <c r="AD888" s="182"/>
      <c r="AE888" s="182"/>
      <c r="AF888" s="182"/>
      <c r="AG888" s="182"/>
      <c r="AH888" s="182"/>
      <c r="AI888" s="182"/>
      <c r="AJ888" s="182"/>
      <c r="AK888" s="182"/>
      <c r="AL888" s="182"/>
      <c r="AM888" s="182"/>
      <c r="AN888" s="182"/>
      <c r="AO888" s="182"/>
      <c r="AP888" s="182"/>
      <c r="AQ888" s="182"/>
      <c r="AR888" s="182"/>
      <c r="AS888" s="182"/>
      <c r="AT888" s="182"/>
      <c r="AU888" s="182"/>
      <c r="AV888" s="182"/>
    </row>
    <row r="889" spans="7:48" x14ac:dyDescent="0.25"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F889" s="182"/>
      <c r="AG889" s="182"/>
      <c r="AH889" s="182"/>
      <c r="AI889" s="182"/>
      <c r="AJ889" s="182"/>
      <c r="AK889" s="182"/>
      <c r="AL889" s="182"/>
      <c r="AM889" s="182"/>
      <c r="AN889" s="182"/>
      <c r="AO889" s="182"/>
      <c r="AP889" s="182"/>
      <c r="AQ889" s="182"/>
      <c r="AR889" s="182"/>
      <c r="AS889" s="182"/>
      <c r="AT889" s="182"/>
      <c r="AU889" s="182"/>
      <c r="AV889" s="182"/>
    </row>
    <row r="890" spans="7:48" x14ac:dyDescent="0.25"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  <c r="AC890" s="182"/>
      <c r="AD890" s="182"/>
      <c r="AE890" s="182"/>
      <c r="AF890" s="182"/>
      <c r="AG890" s="182"/>
      <c r="AH890" s="182"/>
      <c r="AI890" s="182"/>
      <c r="AJ890" s="182"/>
      <c r="AK890" s="182"/>
      <c r="AL890" s="182"/>
      <c r="AM890" s="182"/>
      <c r="AN890" s="182"/>
      <c r="AO890" s="182"/>
      <c r="AP890" s="182"/>
      <c r="AQ890" s="182"/>
      <c r="AR890" s="182"/>
      <c r="AS890" s="182"/>
      <c r="AT890" s="182"/>
      <c r="AU890" s="182"/>
      <c r="AV890" s="182"/>
    </row>
    <row r="891" spans="7:48" x14ac:dyDescent="0.25"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  <c r="AC891" s="182"/>
      <c r="AD891" s="182"/>
      <c r="AE891" s="182"/>
      <c r="AF891" s="182"/>
      <c r="AG891" s="182"/>
      <c r="AH891" s="182"/>
      <c r="AI891" s="182"/>
      <c r="AJ891" s="182"/>
      <c r="AK891" s="182"/>
      <c r="AL891" s="182"/>
      <c r="AM891" s="182"/>
      <c r="AN891" s="182"/>
      <c r="AO891" s="182"/>
      <c r="AP891" s="182"/>
      <c r="AQ891" s="182"/>
      <c r="AR891" s="182"/>
      <c r="AS891" s="182"/>
      <c r="AT891" s="182"/>
      <c r="AU891" s="182"/>
      <c r="AV891" s="182"/>
    </row>
    <row r="892" spans="7:48" x14ac:dyDescent="0.25"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F892" s="182"/>
      <c r="AG892" s="182"/>
      <c r="AH892" s="182"/>
      <c r="AI892" s="182"/>
      <c r="AJ892" s="182"/>
      <c r="AK892" s="182"/>
      <c r="AL892" s="182"/>
      <c r="AM892" s="182"/>
      <c r="AN892" s="182"/>
      <c r="AO892" s="182"/>
      <c r="AP892" s="182"/>
      <c r="AQ892" s="182"/>
      <c r="AR892" s="182"/>
      <c r="AS892" s="182"/>
      <c r="AT892" s="182"/>
      <c r="AU892" s="182"/>
      <c r="AV892" s="182"/>
    </row>
    <row r="893" spans="7:48" x14ac:dyDescent="0.25"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  <c r="AC893" s="182"/>
      <c r="AD893" s="182"/>
      <c r="AE893" s="182"/>
      <c r="AF893" s="182"/>
      <c r="AG893" s="182"/>
      <c r="AH893" s="182"/>
      <c r="AI893" s="182"/>
      <c r="AJ893" s="182"/>
      <c r="AK893" s="182"/>
      <c r="AL893" s="182"/>
      <c r="AM893" s="182"/>
      <c r="AN893" s="182"/>
      <c r="AO893" s="182"/>
      <c r="AP893" s="182"/>
      <c r="AQ893" s="182"/>
      <c r="AR893" s="182"/>
      <c r="AS893" s="182"/>
      <c r="AT893" s="182"/>
      <c r="AU893" s="182"/>
      <c r="AV893" s="182"/>
    </row>
    <row r="894" spans="7:48" x14ac:dyDescent="0.25"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  <c r="AC894" s="182"/>
      <c r="AD894" s="182"/>
      <c r="AE894" s="182"/>
      <c r="AF894" s="182"/>
      <c r="AG894" s="182"/>
      <c r="AH894" s="182"/>
      <c r="AI894" s="182"/>
      <c r="AJ894" s="182"/>
      <c r="AK894" s="182"/>
      <c r="AL894" s="182"/>
      <c r="AM894" s="182"/>
      <c r="AN894" s="182"/>
      <c r="AO894" s="182"/>
      <c r="AP894" s="182"/>
      <c r="AQ894" s="182"/>
      <c r="AR894" s="182"/>
      <c r="AS894" s="182"/>
      <c r="AT894" s="182"/>
      <c r="AU894" s="182"/>
      <c r="AV894" s="182"/>
    </row>
    <row r="895" spans="7:48" x14ac:dyDescent="0.25"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F895" s="182"/>
      <c r="AG895" s="182"/>
      <c r="AH895" s="182"/>
      <c r="AI895" s="182"/>
      <c r="AJ895" s="182"/>
      <c r="AK895" s="182"/>
      <c r="AL895" s="182"/>
      <c r="AM895" s="182"/>
      <c r="AN895" s="182"/>
      <c r="AO895" s="182"/>
      <c r="AP895" s="182"/>
      <c r="AQ895" s="182"/>
      <c r="AR895" s="182"/>
      <c r="AS895" s="182"/>
      <c r="AT895" s="182"/>
      <c r="AU895" s="182"/>
      <c r="AV895" s="182"/>
    </row>
    <row r="896" spans="7:48" x14ac:dyDescent="0.25"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  <c r="AG896" s="182"/>
      <c r="AH896" s="182"/>
      <c r="AI896" s="182"/>
      <c r="AJ896" s="182"/>
      <c r="AK896" s="182"/>
      <c r="AL896" s="182"/>
      <c r="AM896" s="182"/>
      <c r="AN896" s="182"/>
      <c r="AO896" s="182"/>
      <c r="AP896" s="182"/>
      <c r="AQ896" s="182"/>
      <c r="AR896" s="182"/>
      <c r="AS896" s="182"/>
      <c r="AT896" s="182"/>
      <c r="AU896" s="182"/>
      <c r="AV896" s="182"/>
    </row>
    <row r="897" spans="7:48" x14ac:dyDescent="0.25"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  <c r="AA897" s="182"/>
      <c r="AB897" s="182"/>
      <c r="AC897" s="182"/>
      <c r="AD897" s="182"/>
      <c r="AE897" s="182"/>
      <c r="AF897" s="182"/>
      <c r="AG897" s="182"/>
      <c r="AH897" s="182"/>
      <c r="AI897" s="182"/>
      <c r="AJ897" s="182"/>
      <c r="AK897" s="182"/>
      <c r="AL897" s="182"/>
      <c r="AM897" s="182"/>
      <c r="AN897" s="182"/>
      <c r="AO897" s="182"/>
      <c r="AP897" s="182"/>
      <c r="AQ897" s="182"/>
      <c r="AR897" s="182"/>
      <c r="AS897" s="182"/>
      <c r="AT897" s="182"/>
      <c r="AU897" s="182"/>
      <c r="AV897" s="182"/>
    </row>
    <row r="898" spans="7:48" x14ac:dyDescent="0.25"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  <c r="AA898" s="182"/>
      <c r="AB898" s="182"/>
      <c r="AC898" s="182"/>
      <c r="AD898" s="182"/>
      <c r="AE898" s="182"/>
      <c r="AF898" s="182"/>
      <c r="AG898" s="182"/>
      <c r="AH898" s="182"/>
      <c r="AI898" s="182"/>
      <c r="AJ898" s="182"/>
      <c r="AK898" s="182"/>
      <c r="AL898" s="182"/>
      <c r="AM898" s="182"/>
      <c r="AN898" s="182"/>
      <c r="AO898" s="182"/>
      <c r="AP898" s="182"/>
      <c r="AQ898" s="182"/>
      <c r="AR898" s="182"/>
      <c r="AS898" s="182"/>
      <c r="AT898" s="182"/>
      <c r="AU898" s="182"/>
      <c r="AV898" s="182"/>
    </row>
    <row r="899" spans="7:48" x14ac:dyDescent="0.25"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  <c r="AA899" s="182"/>
      <c r="AB899" s="182"/>
      <c r="AC899" s="182"/>
      <c r="AD899" s="182"/>
      <c r="AE899" s="182"/>
      <c r="AF899" s="182"/>
      <c r="AG899" s="182"/>
      <c r="AH899" s="182"/>
      <c r="AI899" s="182"/>
      <c r="AJ899" s="182"/>
      <c r="AK899" s="182"/>
      <c r="AL899" s="182"/>
      <c r="AM899" s="182"/>
      <c r="AN899" s="182"/>
      <c r="AO899" s="182"/>
      <c r="AP899" s="182"/>
      <c r="AQ899" s="182"/>
      <c r="AR899" s="182"/>
      <c r="AS899" s="182"/>
      <c r="AT899" s="182"/>
      <c r="AU899" s="182"/>
      <c r="AV899" s="182"/>
    </row>
    <row r="900" spans="7:48" x14ac:dyDescent="0.25"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  <c r="AA900" s="182"/>
      <c r="AB900" s="182"/>
      <c r="AC900" s="182"/>
      <c r="AD900" s="182"/>
      <c r="AE900" s="182"/>
      <c r="AF900" s="182"/>
      <c r="AG900" s="182"/>
      <c r="AH900" s="182"/>
      <c r="AI900" s="182"/>
      <c r="AJ900" s="182"/>
      <c r="AK900" s="182"/>
      <c r="AL900" s="182"/>
      <c r="AM900" s="182"/>
      <c r="AN900" s="182"/>
      <c r="AO900" s="182"/>
      <c r="AP900" s="182"/>
      <c r="AQ900" s="182"/>
      <c r="AR900" s="182"/>
      <c r="AS900" s="182"/>
      <c r="AT900" s="182"/>
      <c r="AU900" s="182"/>
      <c r="AV900" s="182"/>
    </row>
    <row r="901" spans="7:48" x14ac:dyDescent="0.25"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  <c r="AA901" s="182"/>
      <c r="AB901" s="182"/>
      <c r="AC901" s="182"/>
      <c r="AD901" s="182"/>
      <c r="AE901" s="182"/>
      <c r="AF901" s="182"/>
      <c r="AG901" s="182"/>
      <c r="AH901" s="182"/>
      <c r="AI901" s="182"/>
      <c r="AJ901" s="182"/>
      <c r="AK901" s="182"/>
      <c r="AL901" s="182"/>
      <c r="AM901" s="182"/>
      <c r="AN901" s="182"/>
      <c r="AO901" s="182"/>
      <c r="AP901" s="182"/>
      <c r="AQ901" s="182"/>
      <c r="AR901" s="182"/>
      <c r="AS901" s="182"/>
      <c r="AT901" s="182"/>
      <c r="AU901" s="182"/>
      <c r="AV901" s="182"/>
    </row>
    <row r="902" spans="7:48" x14ac:dyDescent="0.25"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  <c r="AA902" s="182"/>
      <c r="AB902" s="182"/>
      <c r="AC902" s="182"/>
      <c r="AD902" s="182"/>
      <c r="AE902" s="182"/>
      <c r="AF902" s="182"/>
      <c r="AG902" s="182"/>
      <c r="AH902" s="182"/>
      <c r="AI902" s="182"/>
      <c r="AJ902" s="182"/>
      <c r="AK902" s="182"/>
      <c r="AL902" s="182"/>
      <c r="AM902" s="182"/>
      <c r="AN902" s="182"/>
      <c r="AO902" s="182"/>
      <c r="AP902" s="182"/>
      <c r="AQ902" s="182"/>
      <c r="AR902" s="182"/>
      <c r="AS902" s="182"/>
      <c r="AT902" s="182"/>
      <c r="AU902" s="182"/>
      <c r="AV902" s="182"/>
    </row>
    <row r="903" spans="7:48" x14ac:dyDescent="0.25"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  <c r="AA903" s="182"/>
      <c r="AB903" s="182"/>
      <c r="AC903" s="182"/>
      <c r="AD903" s="182"/>
      <c r="AE903" s="182"/>
      <c r="AF903" s="182"/>
      <c r="AG903" s="182"/>
      <c r="AH903" s="182"/>
      <c r="AI903" s="182"/>
      <c r="AJ903" s="182"/>
      <c r="AK903" s="182"/>
      <c r="AL903" s="182"/>
      <c r="AM903" s="182"/>
      <c r="AN903" s="182"/>
      <c r="AO903" s="182"/>
      <c r="AP903" s="182"/>
      <c r="AQ903" s="182"/>
      <c r="AR903" s="182"/>
      <c r="AS903" s="182"/>
      <c r="AT903" s="182"/>
      <c r="AU903" s="182"/>
      <c r="AV903" s="182"/>
    </row>
    <row r="904" spans="7:48" x14ac:dyDescent="0.25"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  <c r="AC904" s="182"/>
      <c r="AD904" s="182"/>
      <c r="AE904" s="182"/>
      <c r="AF904" s="182"/>
      <c r="AG904" s="182"/>
      <c r="AH904" s="182"/>
      <c r="AI904" s="182"/>
      <c r="AJ904" s="182"/>
      <c r="AK904" s="182"/>
      <c r="AL904" s="182"/>
      <c r="AM904" s="182"/>
      <c r="AN904" s="182"/>
      <c r="AO904" s="182"/>
      <c r="AP904" s="182"/>
      <c r="AQ904" s="182"/>
      <c r="AR904" s="182"/>
      <c r="AS904" s="182"/>
      <c r="AT904" s="182"/>
      <c r="AU904" s="182"/>
      <c r="AV904" s="182"/>
    </row>
    <row r="905" spans="7:48" x14ac:dyDescent="0.25"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  <c r="AC905" s="182"/>
      <c r="AD905" s="182"/>
      <c r="AE905" s="182"/>
      <c r="AF905" s="182"/>
      <c r="AG905" s="182"/>
      <c r="AH905" s="182"/>
      <c r="AI905" s="182"/>
      <c r="AJ905" s="182"/>
      <c r="AK905" s="182"/>
      <c r="AL905" s="182"/>
      <c r="AM905" s="182"/>
      <c r="AN905" s="182"/>
      <c r="AO905" s="182"/>
      <c r="AP905" s="182"/>
      <c r="AQ905" s="182"/>
      <c r="AR905" s="182"/>
      <c r="AS905" s="182"/>
      <c r="AT905" s="182"/>
      <c r="AU905" s="182"/>
      <c r="AV905" s="182"/>
    </row>
    <row r="906" spans="7:48" x14ac:dyDescent="0.25"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182"/>
      <c r="AT906" s="182"/>
      <c r="AU906" s="182"/>
      <c r="AV906" s="182"/>
    </row>
    <row r="907" spans="7:48" x14ac:dyDescent="0.25"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182"/>
      <c r="AT907" s="182"/>
      <c r="AU907" s="182"/>
      <c r="AV907" s="182"/>
    </row>
    <row r="908" spans="7:48" x14ac:dyDescent="0.25"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182"/>
      <c r="AT908" s="182"/>
      <c r="AU908" s="182"/>
      <c r="AV908" s="182"/>
    </row>
    <row r="909" spans="7:48" x14ac:dyDescent="0.25"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182"/>
      <c r="AT909" s="182"/>
      <c r="AU909" s="182"/>
      <c r="AV909" s="182"/>
    </row>
    <row r="910" spans="7:48" x14ac:dyDescent="0.25"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182"/>
      <c r="AT910" s="182"/>
      <c r="AU910" s="182"/>
      <c r="AV910" s="182"/>
    </row>
    <row r="911" spans="7:48" x14ac:dyDescent="0.25"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182"/>
      <c r="AT911" s="182"/>
      <c r="AU911" s="182"/>
      <c r="AV911" s="182"/>
    </row>
    <row r="912" spans="7:48" x14ac:dyDescent="0.25"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182"/>
      <c r="AT912" s="182"/>
      <c r="AU912" s="182"/>
      <c r="AV912" s="182"/>
    </row>
    <row r="913" spans="7:48" x14ac:dyDescent="0.25"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182"/>
      <c r="AT913" s="182"/>
      <c r="AU913" s="182"/>
      <c r="AV913" s="182"/>
    </row>
    <row r="914" spans="7:48" x14ac:dyDescent="0.25"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182"/>
      <c r="AT914" s="182"/>
      <c r="AU914" s="182"/>
      <c r="AV914" s="182"/>
    </row>
    <row r="915" spans="7:48" x14ac:dyDescent="0.25"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  <c r="AA915" s="182"/>
      <c r="AB915" s="182"/>
      <c r="AC915" s="182"/>
      <c r="AD915" s="182"/>
      <c r="AE915" s="182"/>
      <c r="AF915" s="182"/>
      <c r="AG915" s="182"/>
      <c r="AH915" s="182"/>
      <c r="AI915" s="182"/>
      <c r="AJ915" s="182"/>
      <c r="AK915" s="182"/>
      <c r="AL915" s="182"/>
      <c r="AM915" s="182"/>
      <c r="AN915" s="182"/>
      <c r="AO915" s="182"/>
      <c r="AP915" s="182"/>
      <c r="AQ915" s="182"/>
      <c r="AR915" s="182"/>
      <c r="AS915" s="182"/>
      <c r="AT915" s="182"/>
      <c r="AU915" s="182"/>
      <c r="AV915" s="182"/>
    </row>
    <row r="916" spans="7:48" x14ac:dyDescent="0.25"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  <c r="AA916" s="182"/>
      <c r="AB916" s="182"/>
      <c r="AC916" s="182"/>
      <c r="AD916" s="182"/>
      <c r="AE916" s="182"/>
      <c r="AF916" s="182"/>
      <c r="AG916" s="182"/>
      <c r="AH916" s="182"/>
      <c r="AI916" s="182"/>
      <c r="AJ916" s="182"/>
      <c r="AK916" s="182"/>
      <c r="AL916" s="182"/>
      <c r="AM916" s="182"/>
      <c r="AN916" s="182"/>
      <c r="AO916" s="182"/>
      <c r="AP916" s="182"/>
      <c r="AQ916" s="182"/>
      <c r="AR916" s="182"/>
      <c r="AS916" s="182"/>
      <c r="AT916" s="182"/>
      <c r="AU916" s="182"/>
      <c r="AV916" s="182"/>
    </row>
    <row r="917" spans="7:48" x14ac:dyDescent="0.25"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  <c r="AA917" s="182"/>
      <c r="AB917" s="182"/>
      <c r="AC917" s="182"/>
      <c r="AD917" s="182"/>
      <c r="AE917" s="182"/>
      <c r="AF917" s="182"/>
      <c r="AG917" s="182"/>
      <c r="AH917" s="182"/>
      <c r="AI917" s="182"/>
      <c r="AJ917" s="182"/>
      <c r="AK917" s="182"/>
      <c r="AL917" s="182"/>
      <c r="AM917" s="182"/>
      <c r="AN917" s="182"/>
      <c r="AO917" s="182"/>
      <c r="AP917" s="182"/>
      <c r="AQ917" s="182"/>
      <c r="AR917" s="182"/>
      <c r="AS917" s="182"/>
      <c r="AT917" s="182"/>
      <c r="AU917" s="182"/>
      <c r="AV917" s="182"/>
    </row>
    <row r="918" spans="7:48" x14ac:dyDescent="0.25"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  <c r="AA918" s="182"/>
      <c r="AB918" s="182"/>
      <c r="AC918" s="182"/>
      <c r="AD918" s="182"/>
      <c r="AE918" s="182"/>
      <c r="AF918" s="182"/>
      <c r="AG918" s="182"/>
      <c r="AH918" s="182"/>
      <c r="AI918" s="182"/>
      <c r="AJ918" s="182"/>
      <c r="AK918" s="182"/>
      <c r="AL918" s="182"/>
      <c r="AM918" s="182"/>
      <c r="AN918" s="182"/>
      <c r="AO918" s="182"/>
      <c r="AP918" s="182"/>
      <c r="AQ918" s="182"/>
      <c r="AR918" s="182"/>
      <c r="AS918" s="182"/>
      <c r="AT918" s="182"/>
      <c r="AU918" s="182"/>
      <c r="AV918" s="182"/>
    </row>
    <row r="919" spans="7:48" x14ac:dyDescent="0.25"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  <c r="AA919" s="182"/>
      <c r="AB919" s="182"/>
      <c r="AC919" s="182"/>
      <c r="AD919" s="182"/>
      <c r="AE919" s="182"/>
      <c r="AF919" s="182"/>
      <c r="AG919" s="182"/>
      <c r="AH919" s="182"/>
      <c r="AI919" s="182"/>
      <c r="AJ919" s="182"/>
      <c r="AK919" s="182"/>
      <c r="AL919" s="182"/>
      <c r="AM919" s="182"/>
      <c r="AN919" s="182"/>
      <c r="AO919" s="182"/>
      <c r="AP919" s="182"/>
      <c r="AQ919" s="182"/>
      <c r="AR919" s="182"/>
      <c r="AS919" s="182"/>
      <c r="AT919" s="182"/>
      <c r="AU919" s="182"/>
      <c r="AV919" s="182"/>
    </row>
    <row r="920" spans="7:48" x14ac:dyDescent="0.25"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  <c r="AA920" s="182"/>
      <c r="AB920" s="182"/>
      <c r="AC920" s="182"/>
      <c r="AD920" s="182"/>
      <c r="AE920" s="182"/>
      <c r="AF920" s="182"/>
      <c r="AG920" s="182"/>
      <c r="AH920" s="182"/>
      <c r="AI920" s="182"/>
      <c r="AJ920" s="182"/>
      <c r="AK920" s="182"/>
      <c r="AL920" s="182"/>
      <c r="AM920" s="182"/>
      <c r="AN920" s="182"/>
      <c r="AO920" s="182"/>
      <c r="AP920" s="182"/>
      <c r="AQ920" s="182"/>
      <c r="AR920" s="182"/>
      <c r="AS920" s="182"/>
      <c r="AT920" s="182"/>
      <c r="AU920" s="182"/>
      <c r="AV920" s="182"/>
    </row>
    <row r="921" spans="7:48" x14ac:dyDescent="0.25"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  <c r="AA921" s="182"/>
      <c r="AB921" s="182"/>
      <c r="AC921" s="182"/>
      <c r="AD921" s="182"/>
      <c r="AE921" s="182"/>
      <c r="AF921" s="182"/>
      <c r="AG921" s="182"/>
      <c r="AH921" s="182"/>
      <c r="AI921" s="182"/>
      <c r="AJ921" s="182"/>
      <c r="AK921" s="182"/>
      <c r="AL921" s="182"/>
      <c r="AM921" s="182"/>
      <c r="AN921" s="182"/>
      <c r="AO921" s="182"/>
      <c r="AP921" s="182"/>
      <c r="AQ921" s="182"/>
      <c r="AR921" s="182"/>
      <c r="AS921" s="182"/>
      <c r="AT921" s="182"/>
      <c r="AU921" s="182"/>
      <c r="AV921" s="182"/>
    </row>
    <row r="922" spans="7:48" x14ac:dyDescent="0.25"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  <c r="AA922" s="182"/>
      <c r="AB922" s="182"/>
      <c r="AC922" s="182"/>
      <c r="AD922" s="182"/>
      <c r="AE922" s="182"/>
      <c r="AF922" s="182"/>
      <c r="AG922" s="182"/>
      <c r="AH922" s="182"/>
      <c r="AI922" s="182"/>
      <c r="AJ922" s="182"/>
      <c r="AK922" s="182"/>
      <c r="AL922" s="182"/>
      <c r="AM922" s="182"/>
      <c r="AN922" s="182"/>
      <c r="AO922" s="182"/>
      <c r="AP922" s="182"/>
      <c r="AQ922" s="182"/>
      <c r="AR922" s="182"/>
      <c r="AS922" s="182"/>
      <c r="AT922" s="182"/>
      <c r="AU922" s="182"/>
      <c r="AV922" s="182"/>
    </row>
    <row r="923" spans="7:48" x14ac:dyDescent="0.25"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  <c r="AA923" s="182"/>
      <c r="AB923" s="182"/>
      <c r="AC923" s="182"/>
      <c r="AD923" s="182"/>
      <c r="AE923" s="182"/>
      <c r="AF923" s="182"/>
      <c r="AG923" s="182"/>
      <c r="AH923" s="182"/>
      <c r="AI923" s="182"/>
      <c r="AJ923" s="182"/>
      <c r="AK923" s="182"/>
      <c r="AL923" s="182"/>
      <c r="AM923" s="182"/>
      <c r="AN923" s="182"/>
      <c r="AO923" s="182"/>
      <c r="AP923" s="182"/>
      <c r="AQ923" s="182"/>
      <c r="AR923" s="182"/>
      <c r="AS923" s="182"/>
      <c r="AT923" s="182"/>
      <c r="AU923" s="182"/>
      <c r="AV923" s="182"/>
    </row>
    <row r="924" spans="7:48" x14ac:dyDescent="0.25"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182"/>
      <c r="AT924" s="182"/>
      <c r="AU924" s="182"/>
      <c r="AV924" s="182"/>
    </row>
    <row r="925" spans="7:48" x14ac:dyDescent="0.25"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182"/>
      <c r="AT925" s="182"/>
      <c r="AU925" s="182"/>
      <c r="AV925" s="182"/>
    </row>
    <row r="926" spans="7:48" x14ac:dyDescent="0.25"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182"/>
      <c r="AT926" s="182"/>
      <c r="AU926" s="182"/>
      <c r="AV926" s="182"/>
    </row>
    <row r="927" spans="7:48" x14ac:dyDescent="0.25"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182"/>
      <c r="AT927" s="182"/>
      <c r="AU927" s="182"/>
      <c r="AV927" s="182"/>
    </row>
    <row r="928" spans="7:48" x14ac:dyDescent="0.25"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182"/>
      <c r="AT928" s="182"/>
      <c r="AU928" s="182"/>
      <c r="AV928" s="182"/>
    </row>
    <row r="929" spans="7:48" x14ac:dyDescent="0.25"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182"/>
      <c r="AT929" s="182"/>
      <c r="AU929" s="182"/>
      <c r="AV929" s="182"/>
    </row>
    <row r="930" spans="7:48" x14ac:dyDescent="0.25"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182"/>
      <c r="AT930" s="182"/>
      <c r="AU930" s="182"/>
      <c r="AV930" s="182"/>
    </row>
    <row r="931" spans="7:48" x14ac:dyDescent="0.25"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182"/>
      <c r="AT931" s="182"/>
      <c r="AU931" s="182"/>
      <c r="AV931" s="182"/>
    </row>
    <row r="932" spans="7:48" x14ac:dyDescent="0.25"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182"/>
      <c r="AT932" s="182"/>
      <c r="AU932" s="182"/>
      <c r="AV932" s="182"/>
    </row>
    <row r="933" spans="7:48" x14ac:dyDescent="0.25"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  <c r="AA933" s="182"/>
      <c r="AB933" s="182"/>
      <c r="AC933" s="182"/>
      <c r="AD933" s="182"/>
      <c r="AE933" s="182"/>
      <c r="AF933" s="182"/>
      <c r="AG933" s="182"/>
      <c r="AH933" s="182"/>
      <c r="AI933" s="182"/>
      <c r="AJ933" s="182"/>
      <c r="AK933" s="182"/>
      <c r="AL933" s="182"/>
      <c r="AM933" s="182"/>
      <c r="AN933" s="182"/>
      <c r="AO933" s="182"/>
      <c r="AP933" s="182"/>
      <c r="AQ933" s="182"/>
      <c r="AR933" s="182"/>
      <c r="AS933" s="182"/>
      <c r="AT933" s="182"/>
      <c r="AU933" s="182"/>
      <c r="AV933" s="182"/>
    </row>
    <row r="934" spans="7:48" x14ac:dyDescent="0.25"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  <c r="AA934" s="182"/>
      <c r="AB934" s="182"/>
      <c r="AC934" s="182"/>
      <c r="AD934" s="182"/>
      <c r="AE934" s="182"/>
      <c r="AF934" s="182"/>
      <c r="AG934" s="182"/>
      <c r="AH934" s="182"/>
      <c r="AI934" s="182"/>
      <c r="AJ934" s="182"/>
      <c r="AK934" s="182"/>
      <c r="AL934" s="182"/>
      <c r="AM934" s="182"/>
      <c r="AN934" s="182"/>
      <c r="AO934" s="182"/>
      <c r="AP934" s="182"/>
      <c r="AQ934" s="182"/>
      <c r="AR934" s="182"/>
      <c r="AS934" s="182"/>
      <c r="AT934" s="182"/>
      <c r="AU934" s="182"/>
      <c r="AV934" s="182"/>
    </row>
    <row r="935" spans="7:48" x14ac:dyDescent="0.25"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  <c r="AA935" s="182"/>
      <c r="AB935" s="182"/>
      <c r="AC935" s="182"/>
      <c r="AD935" s="182"/>
      <c r="AE935" s="182"/>
      <c r="AF935" s="182"/>
      <c r="AG935" s="182"/>
      <c r="AH935" s="182"/>
      <c r="AI935" s="182"/>
      <c r="AJ935" s="182"/>
      <c r="AK935" s="182"/>
      <c r="AL935" s="182"/>
      <c r="AM935" s="182"/>
      <c r="AN935" s="182"/>
      <c r="AO935" s="182"/>
      <c r="AP935" s="182"/>
      <c r="AQ935" s="182"/>
      <c r="AR935" s="182"/>
      <c r="AS935" s="182"/>
      <c r="AT935" s="182"/>
      <c r="AU935" s="182"/>
      <c r="AV935" s="182"/>
    </row>
    <row r="936" spans="7:48" x14ac:dyDescent="0.25"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  <c r="AA936" s="182"/>
      <c r="AB936" s="182"/>
      <c r="AC936" s="182"/>
      <c r="AD936" s="182"/>
      <c r="AE936" s="182"/>
      <c r="AF936" s="182"/>
      <c r="AG936" s="182"/>
      <c r="AH936" s="182"/>
      <c r="AI936" s="182"/>
      <c r="AJ936" s="182"/>
      <c r="AK936" s="182"/>
      <c r="AL936" s="182"/>
      <c r="AM936" s="182"/>
      <c r="AN936" s="182"/>
      <c r="AO936" s="182"/>
      <c r="AP936" s="182"/>
      <c r="AQ936" s="182"/>
      <c r="AR936" s="182"/>
      <c r="AS936" s="182"/>
      <c r="AT936" s="182"/>
      <c r="AU936" s="182"/>
      <c r="AV936" s="182"/>
    </row>
    <row r="937" spans="7:48" x14ac:dyDescent="0.25"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F937" s="182"/>
      <c r="AG937" s="182"/>
      <c r="AH937" s="182"/>
      <c r="AI937" s="182"/>
      <c r="AJ937" s="182"/>
      <c r="AK937" s="182"/>
      <c r="AL937" s="182"/>
      <c r="AM937" s="182"/>
      <c r="AN937" s="182"/>
      <c r="AO937" s="182"/>
      <c r="AP937" s="182"/>
      <c r="AQ937" s="182"/>
      <c r="AR937" s="182"/>
      <c r="AS937" s="182"/>
      <c r="AT937" s="182"/>
      <c r="AU937" s="182"/>
      <c r="AV937" s="182"/>
    </row>
    <row r="938" spans="7:48" x14ac:dyDescent="0.25"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182"/>
      <c r="AT938" s="182"/>
      <c r="AU938" s="182"/>
      <c r="AV938" s="182"/>
    </row>
    <row r="939" spans="7:48" x14ac:dyDescent="0.25"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182"/>
      <c r="AT939" s="182"/>
      <c r="AU939" s="182"/>
      <c r="AV939" s="182"/>
    </row>
    <row r="940" spans="7:48" x14ac:dyDescent="0.25"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182"/>
      <c r="AT940" s="182"/>
      <c r="AU940" s="182"/>
      <c r="AV940" s="182"/>
    </row>
    <row r="941" spans="7:48" x14ac:dyDescent="0.25"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182"/>
      <c r="AT941" s="182"/>
      <c r="AU941" s="182"/>
      <c r="AV941" s="182"/>
    </row>
    <row r="942" spans="7:48" x14ac:dyDescent="0.25"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182"/>
      <c r="AT942" s="182"/>
      <c r="AU942" s="182"/>
      <c r="AV942" s="182"/>
    </row>
    <row r="943" spans="7:48" x14ac:dyDescent="0.25"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182"/>
      <c r="AT943" s="182"/>
      <c r="AU943" s="182"/>
      <c r="AV943" s="182"/>
    </row>
    <row r="944" spans="7:48" x14ac:dyDescent="0.25"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182"/>
      <c r="AT944" s="182"/>
      <c r="AU944" s="182"/>
      <c r="AV944" s="182"/>
    </row>
    <row r="945" spans="7:48" x14ac:dyDescent="0.25"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182"/>
      <c r="AT945" s="182"/>
      <c r="AU945" s="182"/>
      <c r="AV945" s="182"/>
    </row>
    <row r="946" spans="7:48" x14ac:dyDescent="0.25"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  <c r="AG946" s="182"/>
      <c r="AH946" s="182"/>
      <c r="AI946" s="182"/>
      <c r="AJ946" s="182"/>
      <c r="AK946" s="182"/>
      <c r="AL946" s="182"/>
      <c r="AM946" s="182"/>
      <c r="AN946" s="182"/>
      <c r="AO946" s="182"/>
      <c r="AP946" s="182"/>
      <c r="AQ946" s="182"/>
      <c r="AR946" s="182"/>
      <c r="AS946" s="182"/>
      <c r="AT946" s="182"/>
      <c r="AU946" s="182"/>
      <c r="AV946" s="182"/>
    </row>
    <row r="947" spans="7:48" x14ac:dyDescent="0.25"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  <c r="AA947" s="182"/>
      <c r="AB947" s="182"/>
      <c r="AC947" s="182"/>
      <c r="AD947" s="182"/>
      <c r="AE947" s="182"/>
      <c r="AF947" s="182"/>
      <c r="AG947" s="182"/>
      <c r="AH947" s="182"/>
      <c r="AI947" s="182"/>
      <c r="AJ947" s="182"/>
      <c r="AK947" s="182"/>
      <c r="AL947" s="182"/>
      <c r="AM947" s="182"/>
      <c r="AN947" s="182"/>
      <c r="AO947" s="182"/>
      <c r="AP947" s="182"/>
      <c r="AQ947" s="182"/>
      <c r="AR947" s="182"/>
      <c r="AS947" s="182"/>
      <c r="AT947" s="182"/>
      <c r="AU947" s="182"/>
      <c r="AV947" s="182"/>
    </row>
    <row r="948" spans="7:48" x14ac:dyDescent="0.25"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  <c r="AA948" s="182"/>
      <c r="AB948" s="182"/>
      <c r="AC948" s="182"/>
      <c r="AD948" s="182"/>
      <c r="AE948" s="182"/>
      <c r="AF948" s="182"/>
      <c r="AG948" s="182"/>
      <c r="AH948" s="182"/>
      <c r="AI948" s="182"/>
      <c r="AJ948" s="182"/>
      <c r="AK948" s="182"/>
      <c r="AL948" s="182"/>
      <c r="AM948" s="182"/>
      <c r="AN948" s="182"/>
      <c r="AO948" s="182"/>
      <c r="AP948" s="182"/>
      <c r="AQ948" s="182"/>
      <c r="AR948" s="182"/>
      <c r="AS948" s="182"/>
      <c r="AT948" s="182"/>
      <c r="AU948" s="182"/>
      <c r="AV948" s="182"/>
    </row>
    <row r="949" spans="7:48" x14ac:dyDescent="0.25"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  <c r="AA949" s="182"/>
      <c r="AB949" s="182"/>
      <c r="AC949" s="182"/>
      <c r="AD949" s="182"/>
      <c r="AE949" s="182"/>
      <c r="AF949" s="182"/>
      <c r="AG949" s="182"/>
      <c r="AH949" s="182"/>
      <c r="AI949" s="182"/>
      <c r="AJ949" s="182"/>
      <c r="AK949" s="182"/>
      <c r="AL949" s="182"/>
      <c r="AM949" s="182"/>
      <c r="AN949" s="182"/>
      <c r="AO949" s="182"/>
      <c r="AP949" s="182"/>
      <c r="AQ949" s="182"/>
      <c r="AR949" s="182"/>
      <c r="AS949" s="182"/>
      <c r="AT949" s="182"/>
      <c r="AU949" s="182"/>
      <c r="AV949" s="182"/>
    </row>
    <row r="950" spans="7:48" x14ac:dyDescent="0.25"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182"/>
      <c r="AT950" s="182"/>
      <c r="AU950" s="182"/>
      <c r="AV950" s="182"/>
    </row>
    <row r="951" spans="7:48" x14ac:dyDescent="0.25"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  <c r="AA951" s="182"/>
      <c r="AB951" s="182"/>
      <c r="AC951" s="182"/>
      <c r="AD951" s="182"/>
      <c r="AE951" s="182"/>
      <c r="AF951" s="182"/>
      <c r="AG951" s="182"/>
      <c r="AH951" s="182"/>
      <c r="AI951" s="182"/>
      <c r="AJ951" s="182"/>
      <c r="AK951" s="182"/>
      <c r="AL951" s="182"/>
      <c r="AM951" s="182"/>
      <c r="AN951" s="182"/>
      <c r="AO951" s="182"/>
      <c r="AP951" s="182"/>
      <c r="AQ951" s="182"/>
      <c r="AR951" s="182"/>
      <c r="AS951" s="182"/>
      <c r="AT951" s="182"/>
      <c r="AU951" s="182"/>
      <c r="AV951" s="182"/>
    </row>
    <row r="952" spans="7:48" x14ac:dyDescent="0.25"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  <c r="AA952" s="182"/>
      <c r="AB952" s="182"/>
      <c r="AC952" s="182"/>
      <c r="AD952" s="182"/>
      <c r="AE952" s="182"/>
      <c r="AF952" s="182"/>
      <c r="AG952" s="182"/>
      <c r="AH952" s="182"/>
      <c r="AI952" s="182"/>
      <c r="AJ952" s="182"/>
      <c r="AK952" s="182"/>
      <c r="AL952" s="182"/>
      <c r="AM952" s="182"/>
      <c r="AN952" s="182"/>
      <c r="AO952" s="182"/>
      <c r="AP952" s="182"/>
      <c r="AQ952" s="182"/>
      <c r="AR952" s="182"/>
      <c r="AS952" s="182"/>
      <c r="AT952" s="182"/>
      <c r="AU952" s="182"/>
      <c r="AV952" s="182"/>
    </row>
    <row r="953" spans="7:48" x14ac:dyDescent="0.25"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  <c r="AA953" s="182"/>
      <c r="AB953" s="182"/>
      <c r="AC953" s="182"/>
      <c r="AD953" s="182"/>
      <c r="AE953" s="182"/>
      <c r="AF953" s="182"/>
      <c r="AG953" s="182"/>
      <c r="AH953" s="182"/>
      <c r="AI953" s="182"/>
      <c r="AJ953" s="182"/>
      <c r="AK953" s="182"/>
      <c r="AL953" s="182"/>
      <c r="AM953" s="182"/>
      <c r="AN953" s="182"/>
      <c r="AO953" s="182"/>
      <c r="AP953" s="182"/>
      <c r="AQ953" s="182"/>
      <c r="AR953" s="182"/>
      <c r="AS953" s="182"/>
      <c r="AT953" s="182"/>
      <c r="AU953" s="182"/>
      <c r="AV953" s="182"/>
    </row>
    <row r="954" spans="7:48" x14ac:dyDescent="0.25"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  <c r="AA954" s="182"/>
      <c r="AB954" s="182"/>
      <c r="AC954" s="182"/>
      <c r="AD954" s="182"/>
      <c r="AE954" s="182"/>
      <c r="AF954" s="182"/>
      <c r="AG954" s="182"/>
      <c r="AH954" s="182"/>
      <c r="AI954" s="182"/>
      <c r="AJ954" s="182"/>
      <c r="AK954" s="182"/>
      <c r="AL954" s="182"/>
      <c r="AM954" s="182"/>
      <c r="AN954" s="182"/>
      <c r="AO954" s="182"/>
      <c r="AP954" s="182"/>
      <c r="AQ954" s="182"/>
      <c r="AR954" s="182"/>
      <c r="AS954" s="182"/>
      <c r="AT954" s="182"/>
      <c r="AU954" s="182"/>
      <c r="AV954" s="182"/>
    </row>
    <row r="955" spans="7:48" x14ac:dyDescent="0.25"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  <c r="AA955" s="182"/>
      <c r="AB955" s="182"/>
      <c r="AC955" s="182"/>
      <c r="AD955" s="182"/>
      <c r="AE955" s="182"/>
      <c r="AF955" s="182"/>
      <c r="AG955" s="182"/>
      <c r="AH955" s="182"/>
      <c r="AI955" s="182"/>
      <c r="AJ955" s="182"/>
      <c r="AK955" s="182"/>
      <c r="AL955" s="182"/>
      <c r="AM955" s="182"/>
      <c r="AN955" s="182"/>
      <c r="AO955" s="182"/>
      <c r="AP955" s="182"/>
      <c r="AQ955" s="182"/>
      <c r="AR955" s="182"/>
      <c r="AS955" s="182"/>
      <c r="AT955" s="182"/>
      <c r="AU955" s="182"/>
      <c r="AV955" s="182"/>
    </row>
    <row r="956" spans="7:48" x14ac:dyDescent="0.25"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  <c r="AA956" s="182"/>
      <c r="AB956" s="182"/>
      <c r="AC956" s="182"/>
      <c r="AD956" s="182"/>
      <c r="AE956" s="182"/>
      <c r="AF956" s="182"/>
      <c r="AG956" s="182"/>
      <c r="AH956" s="182"/>
      <c r="AI956" s="182"/>
      <c r="AJ956" s="182"/>
      <c r="AK956" s="182"/>
      <c r="AL956" s="182"/>
      <c r="AM956" s="182"/>
      <c r="AN956" s="182"/>
      <c r="AO956" s="182"/>
      <c r="AP956" s="182"/>
      <c r="AQ956" s="182"/>
      <c r="AR956" s="182"/>
      <c r="AS956" s="182"/>
      <c r="AT956" s="182"/>
      <c r="AU956" s="182"/>
      <c r="AV956" s="182"/>
    </row>
    <row r="957" spans="7:48" x14ac:dyDescent="0.25"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  <c r="AA957" s="182"/>
      <c r="AB957" s="182"/>
      <c r="AC957" s="182"/>
      <c r="AD957" s="182"/>
      <c r="AE957" s="182"/>
      <c r="AF957" s="182"/>
      <c r="AG957" s="182"/>
      <c r="AH957" s="182"/>
      <c r="AI957" s="182"/>
      <c r="AJ957" s="182"/>
      <c r="AK957" s="182"/>
      <c r="AL957" s="182"/>
      <c r="AM957" s="182"/>
      <c r="AN957" s="182"/>
      <c r="AO957" s="182"/>
      <c r="AP957" s="182"/>
      <c r="AQ957" s="182"/>
      <c r="AR957" s="182"/>
      <c r="AS957" s="182"/>
      <c r="AT957" s="182"/>
      <c r="AU957" s="182"/>
      <c r="AV957" s="182"/>
    </row>
    <row r="958" spans="7:48" x14ac:dyDescent="0.25"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  <c r="AA958" s="182"/>
      <c r="AB958" s="182"/>
      <c r="AC958" s="182"/>
      <c r="AD958" s="182"/>
      <c r="AE958" s="182"/>
      <c r="AF958" s="182"/>
      <c r="AG958" s="182"/>
      <c r="AH958" s="182"/>
      <c r="AI958" s="182"/>
      <c r="AJ958" s="182"/>
      <c r="AK958" s="182"/>
      <c r="AL958" s="182"/>
      <c r="AM958" s="182"/>
      <c r="AN958" s="182"/>
      <c r="AO958" s="182"/>
      <c r="AP958" s="182"/>
      <c r="AQ958" s="182"/>
      <c r="AR958" s="182"/>
      <c r="AS958" s="182"/>
      <c r="AT958" s="182"/>
      <c r="AU958" s="182"/>
      <c r="AV958" s="182"/>
    </row>
    <row r="959" spans="7:48" x14ac:dyDescent="0.25"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  <c r="AG959" s="182"/>
      <c r="AH959" s="182"/>
      <c r="AI959" s="182"/>
      <c r="AJ959" s="182"/>
      <c r="AK959" s="182"/>
      <c r="AL959" s="182"/>
      <c r="AM959" s="182"/>
      <c r="AN959" s="182"/>
      <c r="AO959" s="182"/>
      <c r="AP959" s="182"/>
      <c r="AQ959" s="182"/>
      <c r="AR959" s="182"/>
      <c r="AS959" s="182"/>
      <c r="AT959" s="182"/>
      <c r="AU959" s="182"/>
      <c r="AV959" s="182"/>
    </row>
    <row r="960" spans="7:48" x14ac:dyDescent="0.25"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  <c r="AG960" s="182"/>
      <c r="AH960" s="182"/>
      <c r="AI960" s="182"/>
      <c r="AJ960" s="182"/>
      <c r="AK960" s="182"/>
      <c r="AL960" s="182"/>
      <c r="AM960" s="182"/>
      <c r="AN960" s="182"/>
      <c r="AO960" s="182"/>
      <c r="AP960" s="182"/>
      <c r="AQ960" s="182"/>
      <c r="AR960" s="182"/>
      <c r="AS960" s="182"/>
      <c r="AT960" s="182"/>
      <c r="AU960" s="182"/>
      <c r="AV960" s="182"/>
    </row>
    <row r="961" spans="7:48" x14ac:dyDescent="0.25"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  <c r="AG961" s="182"/>
      <c r="AH961" s="182"/>
      <c r="AI961" s="182"/>
      <c r="AJ961" s="182"/>
      <c r="AK961" s="182"/>
      <c r="AL961" s="182"/>
      <c r="AM961" s="182"/>
      <c r="AN961" s="182"/>
      <c r="AO961" s="182"/>
      <c r="AP961" s="182"/>
      <c r="AQ961" s="182"/>
      <c r="AR961" s="182"/>
      <c r="AS961" s="182"/>
      <c r="AT961" s="182"/>
      <c r="AU961" s="182"/>
      <c r="AV961" s="182"/>
    </row>
    <row r="962" spans="7:48" x14ac:dyDescent="0.25"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  <c r="AG962" s="182"/>
      <c r="AH962" s="182"/>
      <c r="AI962" s="182"/>
      <c r="AJ962" s="182"/>
      <c r="AK962" s="182"/>
      <c r="AL962" s="182"/>
      <c r="AM962" s="182"/>
      <c r="AN962" s="182"/>
      <c r="AO962" s="182"/>
      <c r="AP962" s="182"/>
      <c r="AQ962" s="182"/>
      <c r="AR962" s="182"/>
      <c r="AS962" s="182"/>
      <c r="AT962" s="182"/>
      <c r="AU962" s="182"/>
      <c r="AV962" s="182"/>
    </row>
    <row r="963" spans="7:48" x14ac:dyDescent="0.25"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  <c r="AG963" s="182"/>
      <c r="AH963" s="182"/>
      <c r="AI963" s="182"/>
      <c r="AJ963" s="182"/>
      <c r="AK963" s="182"/>
      <c r="AL963" s="182"/>
      <c r="AM963" s="182"/>
      <c r="AN963" s="182"/>
      <c r="AO963" s="182"/>
      <c r="AP963" s="182"/>
      <c r="AQ963" s="182"/>
      <c r="AR963" s="182"/>
      <c r="AS963" s="182"/>
      <c r="AT963" s="182"/>
      <c r="AU963" s="182"/>
      <c r="AV963" s="182"/>
    </row>
    <row r="964" spans="7:48" x14ac:dyDescent="0.25"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182"/>
      <c r="AT964" s="182"/>
      <c r="AU964" s="182"/>
      <c r="AV964" s="182"/>
    </row>
    <row r="965" spans="7:48" x14ac:dyDescent="0.25"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  <c r="AG965" s="182"/>
      <c r="AH965" s="182"/>
      <c r="AI965" s="182"/>
      <c r="AJ965" s="182"/>
      <c r="AK965" s="182"/>
      <c r="AL965" s="182"/>
      <c r="AM965" s="182"/>
      <c r="AN965" s="182"/>
      <c r="AO965" s="182"/>
      <c r="AP965" s="182"/>
      <c r="AQ965" s="182"/>
      <c r="AR965" s="182"/>
      <c r="AS965" s="182"/>
      <c r="AT965" s="182"/>
      <c r="AU965" s="182"/>
      <c r="AV965" s="182"/>
    </row>
    <row r="966" spans="7:48" x14ac:dyDescent="0.25"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  <c r="AA966" s="182"/>
      <c r="AB966" s="182"/>
      <c r="AC966" s="182"/>
      <c r="AD966" s="182"/>
      <c r="AE966" s="182"/>
      <c r="AF966" s="182"/>
      <c r="AG966" s="182"/>
      <c r="AH966" s="182"/>
      <c r="AI966" s="182"/>
      <c r="AJ966" s="182"/>
      <c r="AK966" s="182"/>
      <c r="AL966" s="182"/>
      <c r="AM966" s="182"/>
      <c r="AN966" s="182"/>
      <c r="AO966" s="182"/>
      <c r="AP966" s="182"/>
      <c r="AQ966" s="182"/>
      <c r="AR966" s="182"/>
      <c r="AS966" s="182"/>
      <c r="AT966" s="182"/>
      <c r="AU966" s="182"/>
      <c r="AV966" s="182"/>
    </row>
    <row r="967" spans="7:48" x14ac:dyDescent="0.25"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  <c r="AA967" s="182"/>
      <c r="AB967" s="182"/>
      <c r="AC967" s="182"/>
      <c r="AD967" s="182"/>
      <c r="AE967" s="182"/>
      <c r="AF967" s="182"/>
      <c r="AG967" s="182"/>
      <c r="AH967" s="182"/>
      <c r="AI967" s="182"/>
      <c r="AJ967" s="182"/>
      <c r="AK967" s="182"/>
      <c r="AL967" s="182"/>
      <c r="AM967" s="182"/>
      <c r="AN967" s="182"/>
      <c r="AO967" s="182"/>
      <c r="AP967" s="182"/>
      <c r="AQ967" s="182"/>
      <c r="AR967" s="182"/>
      <c r="AS967" s="182"/>
      <c r="AT967" s="182"/>
      <c r="AU967" s="182"/>
      <c r="AV967" s="182"/>
    </row>
    <row r="968" spans="7:48" x14ac:dyDescent="0.25"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  <c r="AG968" s="182"/>
      <c r="AH968" s="182"/>
      <c r="AI968" s="182"/>
      <c r="AJ968" s="182"/>
      <c r="AK968" s="182"/>
      <c r="AL968" s="182"/>
      <c r="AM968" s="182"/>
      <c r="AN968" s="182"/>
      <c r="AO968" s="182"/>
      <c r="AP968" s="182"/>
      <c r="AQ968" s="182"/>
      <c r="AR968" s="182"/>
      <c r="AS968" s="182"/>
      <c r="AT968" s="182"/>
      <c r="AU968" s="182"/>
      <c r="AV968" s="182"/>
    </row>
    <row r="969" spans="7:48" x14ac:dyDescent="0.25"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  <c r="AA969" s="182"/>
      <c r="AB969" s="182"/>
      <c r="AC969" s="182"/>
      <c r="AD969" s="182"/>
      <c r="AE969" s="182"/>
      <c r="AF969" s="182"/>
      <c r="AG969" s="182"/>
      <c r="AH969" s="182"/>
      <c r="AI969" s="182"/>
      <c r="AJ969" s="182"/>
      <c r="AK969" s="182"/>
      <c r="AL969" s="182"/>
      <c r="AM969" s="182"/>
      <c r="AN969" s="182"/>
      <c r="AO969" s="182"/>
      <c r="AP969" s="182"/>
      <c r="AQ969" s="182"/>
      <c r="AR969" s="182"/>
      <c r="AS969" s="182"/>
      <c r="AT969" s="182"/>
      <c r="AU969" s="182"/>
      <c r="AV969" s="182"/>
    </row>
    <row r="970" spans="7:48" x14ac:dyDescent="0.25"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  <c r="AA970" s="182"/>
      <c r="AB970" s="182"/>
      <c r="AC970" s="182"/>
      <c r="AD970" s="182"/>
      <c r="AE970" s="182"/>
      <c r="AF970" s="182"/>
      <c r="AG970" s="182"/>
      <c r="AH970" s="182"/>
      <c r="AI970" s="182"/>
      <c r="AJ970" s="182"/>
      <c r="AK970" s="182"/>
      <c r="AL970" s="182"/>
      <c r="AM970" s="182"/>
      <c r="AN970" s="182"/>
      <c r="AO970" s="182"/>
      <c r="AP970" s="182"/>
      <c r="AQ970" s="182"/>
      <c r="AR970" s="182"/>
      <c r="AS970" s="182"/>
      <c r="AT970" s="182"/>
      <c r="AU970" s="182"/>
      <c r="AV970" s="182"/>
    </row>
    <row r="971" spans="7:48" x14ac:dyDescent="0.25"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  <c r="AA971" s="182"/>
      <c r="AB971" s="182"/>
      <c r="AC971" s="182"/>
      <c r="AD971" s="182"/>
      <c r="AE971" s="182"/>
      <c r="AF971" s="182"/>
      <c r="AG971" s="182"/>
      <c r="AH971" s="182"/>
      <c r="AI971" s="182"/>
      <c r="AJ971" s="182"/>
      <c r="AK971" s="182"/>
      <c r="AL971" s="182"/>
      <c r="AM971" s="182"/>
      <c r="AN971" s="182"/>
      <c r="AO971" s="182"/>
      <c r="AP971" s="182"/>
      <c r="AQ971" s="182"/>
      <c r="AR971" s="182"/>
      <c r="AS971" s="182"/>
      <c r="AT971" s="182"/>
      <c r="AU971" s="182"/>
      <c r="AV971" s="182"/>
    </row>
    <row r="972" spans="7:48" x14ac:dyDescent="0.25"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  <c r="AA972" s="182"/>
      <c r="AB972" s="182"/>
      <c r="AC972" s="182"/>
      <c r="AD972" s="182"/>
      <c r="AE972" s="182"/>
      <c r="AF972" s="182"/>
      <c r="AG972" s="182"/>
      <c r="AH972" s="182"/>
      <c r="AI972" s="182"/>
      <c r="AJ972" s="182"/>
      <c r="AK972" s="182"/>
      <c r="AL972" s="182"/>
      <c r="AM972" s="182"/>
      <c r="AN972" s="182"/>
      <c r="AO972" s="182"/>
      <c r="AP972" s="182"/>
      <c r="AQ972" s="182"/>
      <c r="AR972" s="182"/>
      <c r="AS972" s="182"/>
      <c r="AT972" s="182"/>
      <c r="AU972" s="182"/>
      <c r="AV972" s="182"/>
    </row>
    <row r="973" spans="7:48" x14ac:dyDescent="0.25"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  <c r="AA973" s="182"/>
      <c r="AB973" s="182"/>
      <c r="AC973" s="182"/>
      <c r="AD973" s="182"/>
      <c r="AE973" s="182"/>
      <c r="AF973" s="182"/>
      <c r="AG973" s="182"/>
      <c r="AH973" s="182"/>
      <c r="AI973" s="182"/>
      <c r="AJ973" s="182"/>
      <c r="AK973" s="182"/>
      <c r="AL973" s="182"/>
      <c r="AM973" s="182"/>
      <c r="AN973" s="182"/>
      <c r="AO973" s="182"/>
      <c r="AP973" s="182"/>
      <c r="AQ973" s="182"/>
      <c r="AR973" s="182"/>
      <c r="AS973" s="182"/>
      <c r="AT973" s="182"/>
      <c r="AU973" s="182"/>
      <c r="AV973" s="182"/>
    </row>
  </sheetData>
  <mergeCells count="1">
    <mergeCell ref="A1:F1"/>
  </mergeCells>
  <pageMargins left="0.7" right="0.7" top="0.75" bottom="0.75" header="0.3" footer="0.3"/>
  <pageSetup paperSize="9" scale="31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C237"/>
  <sheetViews>
    <sheetView workbookViewId="0">
      <selection activeCell="A38" sqref="A38:M38"/>
    </sheetView>
  </sheetViews>
  <sheetFormatPr defaultRowHeight="15" x14ac:dyDescent="0.25"/>
  <cols>
    <col min="1" max="1" width="38.85546875" bestFit="1" customWidth="1"/>
    <col min="2" max="2" width="21" customWidth="1"/>
    <col min="3" max="3" width="43.7109375" bestFit="1" customWidth="1"/>
    <col min="4" max="4" width="46" customWidth="1"/>
    <col min="5" max="5" width="28.5703125" customWidth="1"/>
    <col min="6" max="6" width="31.85546875" style="119" bestFit="1" customWidth="1"/>
    <col min="7" max="29" width="9.140625" style="119"/>
  </cols>
  <sheetData>
    <row r="1" spans="1:29" ht="15.75" x14ac:dyDescent="0.25">
      <c r="A1" s="409" t="s">
        <v>140</v>
      </c>
      <c r="B1" s="410"/>
      <c r="C1" s="410"/>
      <c r="D1" s="410"/>
      <c r="E1" s="411"/>
      <c r="F1" s="239"/>
    </row>
    <row r="2" spans="1:29" x14ac:dyDescent="0.25">
      <c r="A2" s="145"/>
      <c r="B2" s="61"/>
      <c r="C2" s="61"/>
      <c r="D2" s="61"/>
      <c r="E2" s="146"/>
    </row>
    <row r="3" spans="1:29" ht="28.5" customHeight="1" x14ac:dyDescent="0.25">
      <c r="A3" s="126" t="s">
        <v>92</v>
      </c>
      <c r="B3" s="127" t="s">
        <v>117</v>
      </c>
      <c r="C3" s="127" t="s">
        <v>94</v>
      </c>
      <c r="D3" s="151" t="s">
        <v>121</v>
      </c>
      <c r="E3" s="128" t="s">
        <v>97</v>
      </c>
    </row>
    <row r="4" spans="1:29" ht="15.75" x14ac:dyDescent="0.25">
      <c r="A4" s="121" t="s">
        <v>95</v>
      </c>
      <c r="B4" s="122">
        <v>4000</v>
      </c>
      <c r="C4" s="234">
        <v>0.42</v>
      </c>
      <c r="D4" s="235">
        <v>1</v>
      </c>
      <c r="E4" s="120">
        <f>B4*C4*D4</f>
        <v>1680</v>
      </c>
    </row>
    <row r="5" spans="1:29" ht="15.75" x14ac:dyDescent="0.25">
      <c r="A5" s="121" t="s">
        <v>96</v>
      </c>
      <c r="B5" s="122">
        <v>4000</v>
      </c>
      <c r="C5" s="234">
        <v>0.42</v>
      </c>
      <c r="D5" s="235">
        <v>1</v>
      </c>
      <c r="E5" s="120">
        <f>B5*C5*D5</f>
        <v>1680</v>
      </c>
    </row>
    <row r="6" spans="1:29" s="143" customFormat="1" ht="15.75" x14ac:dyDescent="0.25">
      <c r="A6" s="121" t="s">
        <v>114</v>
      </c>
      <c r="B6" s="122">
        <v>4000</v>
      </c>
      <c r="C6" s="234">
        <v>0.3</v>
      </c>
      <c r="D6" s="235">
        <v>1</v>
      </c>
      <c r="E6" s="120">
        <f t="shared" ref="E6:E9" si="0">B6*C6*D6</f>
        <v>1200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</row>
    <row r="7" spans="1:29" ht="15.75" x14ac:dyDescent="0.25">
      <c r="A7" s="121" t="s">
        <v>115</v>
      </c>
      <c r="B7" s="122">
        <v>800</v>
      </c>
      <c r="C7" s="234">
        <v>1.5</v>
      </c>
      <c r="D7" s="235">
        <v>1</v>
      </c>
      <c r="E7" s="120">
        <f t="shared" si="0"/>
        <v>1200</v>
      </c>
    </row>
    <row r="8" spans="1:29" s="143" customFormat="1" ht="15.75" x14ac:dyDescent="0.25">
      <c r="A8" s="121" t="s">
        <v>116</v>
      </c>
      <c r="B8" s="122">
        <v>40</v>
      </c>
      <c r="C8" s="234">
        <v>0.95</v>
      </c>
      <c r="D8" s="235">
        <v>1</v>
      </c>
      <c r="E8" s="120">
        <f t="shared" si="0"/>
        <v>38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</row>
    <row r="9" spans="1:29" x14ac:dyDescent="0.25">
      <c r="A9" s="122" t="s">
        <v>130</v>
      </c>
      <c r="B9" s="122">
        <v>15000</v>
      </c>
      <c r="C9" s="234">
        <v>0.22</v>
      </c>
      <c r="D9" s="235">
        <v>1</v>
      </c>
      <c r="E9" s="120">
        <f t="shared" si="0"/>
        <v>3300</v>
      </c>
    </row>
    <row r="10" spans="1:29" x14ac:dyDescent="0.25">
      <c r="A10" s="132"/>
      <c r="B10" s="133"/>
      <c r="C10" s="133"/>
      <c r="D10" s="147" t="s">
        <v>97</v>
      </c>
      <c r="E10" s="120">
        <f>SUM(E4:E9)</f>
        <v>9098</v>
      </c>
    </row>
    <row r="11" spans="1:29" s="119" customFormat="1" x14ac:dyDescent="0.25">
      <c r="A11" s="153"/>
      <c r="B11" s="154" t="s">
        <v>137</v>
      </c>
      <c r="C11" s="154" t="s">
        <v>138</v>
      </c>
      <c r="D11" s="157"/>
      <c r="E11" s="158"/>
      <c r="F11" s="61"/>
    </row>
    <row r="12" spans="1:29" s="143" customFormat="1" x14ac:dyDescent="0.25">
      <c r="A12" s="134" t="s">
        <v>119</v>
      </c>
      <c r="B12" s="226">
        <f>SUM(B4:B9)</f>
        <v>27840</v>
      </c>
      <c r="C12" s="234">
        <v>0.75</v>
      </c>
      <c r="D12" s="155" t="s">
        <v>118</v>
      </c>
      <c r="E12" s="156">
        <f>B12*C12</f>
        <v>20880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</row>
    <row r="13" spans="1:29" s="123" customFormat="1" x14ac:dyDescent="0.25"/>
    <row r="14" spans="1:29" s="123" customFormat="1" x14ac:dyDescent="0.25"/>
    <row r="15" spans="1:29" s="123" customFormat="1" x14ac:dyDescent="0.25"/>
    <row r="16" spans="1:29" s="123" customFormat="1" x14ac:dyDescent="0.25"/>
    <row r="17" spans="1:29" ht="36.75" customHeight="1" x14ac:dyDescent="0.25">
      <c r="A17" s="129" t="s">
        <v>98</v>
      </c>
      <c r="B17" s="130" t="s">
        <v>93</v>
      </c>
      <c r="C17" s="130" t="s">
        <v>106</v>
      </c>
      <c r="D17" s="152" t="s">
        <v>122</v>
      </c>
      <c r="E17" s="131" t="s">
        <v>97</v>
      </c>
      <c r="F17" s="223" t="s">
        <v>135</v>
      </c>
    </row>
    <row r="18" spans="1:29" x14ac:dyDescent="0.25">
      <c r="A18" s="122" t="s">
        <v>113</v>
      </c>
      <c r="B18" s="122">
        <v>4</v>
      </c>
      <c r="C18" s="225">
        <v>17.64</v>
      </c>
      <c r="D18" s="226">
        <v>12</v>
      </c>
      <c r="E18" s="140">
        <f>C18*D18*B18</f>
        <v>846.72</v>
      </c>
      <c r="F18" s="224"/>
    </row>
    <row r="19" spans="1:29" x14ac:dyDescent="0.25">
      <c r="A19" s="122" t="s">
        <v>99</v>
      </c>
      <c r="B19" s="122">
        <v>1</v>
      </c>
      <c r="C19" s="225">
        <v>17.64</v>
      </c>
      <c r="D19" s="226">
        <v>12</v>
      </c>
      <c r="E19" s="140">
        <f t="shared" ref="E19:E23" si="1">C19*D19*B19</f>
        <v>211.68</v>
      </c>
      <c r="F19" s="224"/>
    </row>
    <row r="20" spans="1:29" x14ac:dyDescent="0.25">
      <c r="A20" s="124" t="s">
        <v>100</v>
      </c>
      <c r="B20" s="124">
        <v>1</v>
      </c>
      <c r="C20" s="227">
        <v>22.44</v>
      </c>
      <c r="D20" s="228">
        <v>12</v>
      </c>
      <c r="E20" s="140">
        <f t="shared" si="1"/>
        <v>269.28000000000003</v>
      </c>
      <c r="F20" s="224"/>
    </row>
    <row r="21" spans="1:29" x14ac:dyDescent="0.25">
      <c r="A21" s="124" t="s">
        <v>108</v>
      </c>
      <c r="B21" s="137">
        <v>1</v>
      </c>
      <c r="C21" s="229">
        <v>19.559999999999999</v>
      </c>
      <c r="D21" s="230">
        <v>12</v>
      </c>
      <c r="E21" s="140">
        <f t="shared" si="1"/>
        <v>234.71999999999997</v>
      </c>
      <c r="F21" s="224"/>
    </row>
    <row r="22" spans="1:29" x14ac:dyDescent="0.25">
      <c r="A22" s="124" t="s">
        <v>109</v>
      </c>
      <c r="B22" s="137">
        <v>1</v>
      </c>
      <c r="C22" s="229">
        <v>22.12</v>
      </c>
      <c r="D22" s="230">
        <v>12</v>
      </c>
      <c r="E22" s="140">
        <f t="shared" si="1"/>
        <v>265.44</v>
      </c>
      <c r="F22" s="224"/>
    </row>
    <row r="23" spans="1:29" x14ac:dyDescent="0.25">
      <c r="A23" s="124" t="s">
        <v>107</v>
      </c>
      <c r="B23" s="137">
        <v>1</v>
      </c>
      <c r="C23" s="229">
        <v>23.06</v>
      </c>
      <c r="D23" s="231">
        <v>12</v>
      </c>
      <c r="E23" s="140">
        <f t="shared" si="1"/>
        <v>276.71999999999997</v>
      </c>
      <c r="F23" s="224"/>
    </row>
    <row r="24" spans="1:29" x14ac:dyDescent="0.25">
      <c r="A24" s="122"/>
      <c r="B24" s="134"/>
      <c r="C24" s="135"/>
      <c r="D24" s="147" t="s">
        <v>97</v>
      </c>
      <c r="E24" s="136">
        <f>SUM(E18:E23)</f>
        <v>2104.56</v>
      </c>
      <c r="F24" s="224"/>
    </row>
    <row r="25" spans="1:29" x14ac:dyDescent="0.25">
      <c r="A25" s="119"/>
      <c r="B25" s="119"/>
      <c r="C25" s="119"/>
      <c r="D25" s="119"/>
      <c r="E25" s="119"/>
      <c r="AC25"/>
    </row>
    <row r="26" spans="1:29" x14ac:dyDescent="0.25">
      <c r="A26" s="119"/>
      <c r="B26" s="119"/>
      <c r="C26" s="119"/>
      <c r="D26" s="119"/>
      <c r="E26" s="119"/>
      <c r="AC26"/>
    </row>
    <row r="27" spans="1:29" ht="23.25" customHeight="1" x14ac:dyDescent="0.25">
      <c r="A27" s="125" t="s">
        <v>101</v>
      </c>
      <c r="B27" s="125" t="s">
        <v>123</v>
      </c>
      <c r="C27" s="125" t="s">
        <v>124</v>
      </c>
      <c r="D27" s="125" t="s">
        <v>135</v>
      </c>
      <c r="E27" s="119"/>
    </row>
    <row r="28" spans="1:29" x14ac:dyDescent="0.25">
      <c r="A28" s="122" t="s">
        <v>102</v>
      </c>
      <c r="B28" s="232">
        <v>3750</v>
      </c>
      <c r="C28" s="224">
        <v>35</v>
      </c>
      <c r="D28" s="224"/>
      <c r="E28" s="119"/>
    </row>
    <row r="29" spans="1:29" x14ac:dyDescent="0.25">
      <c r="A29" s="122" t="s">
        <v>133</v>
      </c>
      <c r="B29" s="232">
        <v>3750</v>
      </c>
      <c r="C29" s="224">
        <v>35</v>
      </c>
      <c r="D29" s="224"/>
      <c r="E29" s="119"/>
    </row>
    <row r="30" spans="1:29" x14ac:dyDescent="0.25">
      <c r="A30" s="122" t="s">
        <v>131</v>
      </c>
      <c r="B30" s="232">
        <v>1</v>
      </c>
      <c r="C30" s="224">
        <v>0.42</v>
      </c>
      <c r="D30" s="224"/>
      <c r="E30" s="119"/>
    </row>
    <row r="31" spans="1:29" x14ac:dyDescent="0.25">
      <c r="A31" s="122" t="s">
        <v>132</v>
      </c>
      <c r="B31" s="232">
        <v>1</v>
      </c>
      <c r="C31" s="224">
        <v>0.42</v>
      </c>
      <c r="D31" s="224"/>
      <c r="E31" s="119"/>
    </row>
    <row r="32" spans="1:29" x14ac:dyDescent="0.25">
      <c r="A32" s="122" t="s">
        <v>115</v>
      </c>
      <c r="B32" s="232">
        <v>1</v>
      </c>
      <c r="C32" s="224">
        <v>1.5</v>
      </c>
      <c r="D32" s="224"/>
      <c r="E32" s="119"/>
    </row>
    <row r="33" spans="1:29" x14ac:dyDescent="0.25">
      <c r="A33" s="122" t="s">
        <v>114</v>
      </c>
      <c r="B33" s="232">
        <v>1</v>
      </c>
      <c r="C33" s="224">
        <v>0.2</v>
      </c>
      <c r="D33" s="224"/>
      <c r="E33" s="119"/>
    </row>
    <row r="34" spans="1:29" x14ac:dyDescent="0.25">
      <c r="A34" s="122" t="s">
        <v>134</v>
      </c>
      <c r="B34" s="232" t="s">
        <v>139</v>
      </c>
      <c r="C34" s="224">
        <v>25</v>
      </c>
      <c r="D34" s="224"/>
      <c r="E34" s="119"/>
    </row>
    <row r="35" spans="1:29" s="178" customFormat="1" x14ac:dyDescent="0.25">
      <c r="A35" s="233" t="s">
        <v>103</v>
      </c>
      <c r="B35" s="232"/>
      <c r="C35" s="224"/>
      <c r="D35" s="224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</row>
    <row r="36" spans="1:29" s="178" customFormat="1" x14ac:dyDescent="0.25">
      <c r="A36" s="233" t="s">
        <v>103</v>
      </c>
      <c r="B36" s="232"/>
      <c r="C36" s="224"/>
      <c r="D36" s="224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</row>
    <row r="37" spans="1:29" x14ac:dyDescent="0.25">
      <c r="A37" s="182"/>
      <c r="B37" s="182"/>
      <c r="C37" s="182"/>
      <c r="D37" s="119"/>
      <c r="E37" s="119"/>
    </row>
    <row r="38" spans="1:29" x14ac:dyDescent="0.25">
      <c r="A38" s="412" t="s">
        <v>112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</row>
    <row r="39" spans="1:29" x14ac:dyDescent="0.25">
      <c r="A39" s="119"/>
      <c r="B39" s="119"/>
      <c r="C39" s="119"/>
      <c r="D39" s="119"/>
      <c r="E39" s="119"/>
    </row>
    <row r="40" spans="1:29" x14ac:dyDescent="0.25">
      <c r="A40" s="119"/>
      <c r="B40" s="119"/>
      <c r="C40" s="119"/>
      <c r="D40" s="119"/>
      <c r="E40" s="119"/>
    </row>
    <row r="41" spans="1:29" x14ac:dyDescent="0.25">
      <c r="A41" s="119"/>
      <c r="B41" s="119"/>
      <c r="C41" s="119"/>
      <c r="D41" s="119"/>
      <c r="E41" s="119"/>
    </row>
    <row r="42" spans="1:29" x14ac:dyDescent="0.25">
      <c r="A42" s="119"/>
      <c r="B42" s="119"/>
      <c r="C42" s="119"/>
      <c r="D42" s="119"/>
      <c r="E42" s="119"/>
    </row>
    <row r="43" spans="1:29" x14ac:dyDescent="0.25">
      <c r="A43" s="119"/>
      <c r="B43" s="119"/>
      <c r="C43" s="119"/>
      <c r="D43" s="119"/>
      <c r="E43" s="119"/>
    </row>
    <row r="44" spans="1:29" x14ac:dyDescent="0.25">
      <c r="A44" s="119"/>
      <c r="B44" s="119"/>
      <c r="C44" s="119"/>
      <c r="D44" s="119"/>
      <c r="E44" s="119"/>
    </row>
    <row r="45" spans="1:29" x14ac:dyDescent="0.25">
      <c r="A45" s="119"/>
      <c r="B45" s="119"/>
      <c r="C45" s="119"/>
      <c r="D45" s="119"/>
      <c r="E45" s="119"/>
    </row>
    <row r="46" spans="1:29" x14ac:dyDescent="0.25">
      <c r="A46" s="119"/>
      <c r="B46" s="119"/>
      <c r="C46" s="119"/>
      <c r="D46" s="119"/>
      <c r="E46" s="119"/>
    </row>
    <row r="47" spans="1:29" x14ac:dyDescent="0.25">
      <c r="A47" s="119"/>
      <c r="B47" s="119"/>
      <c r="C47" s="119"/>
      <c r="D47" s="119"/>
      <c r="E47" s="119"/>
    </row>
    <row r="48" spans="1:29" x14ac:dyDescent="0.25">
      <c r="A48" s="119"/>
      <c r="B48" s="119"/>
      <c r="C48" s="119"/>
      <c r="D48" s="119"/>
      <c r="E48" s="119"/>
    </row>
    <row r="49" spans="1:5" x14ac:dyDescent="0.25">
      <c r="A49" s="119"/>
      <c r="B49" s="119"/>
      <c r="C49" s="119"/>
      <c r="D49" s="119"/>
      <c r="E49" s="119"/>
    </row>
    <row r="50" spans="1:5" x14ac:dyDescent="0.25">
      <c r="A50" s="119"/>
      <c r="B50" s="119"/>
      <c r="C50" s="119"/>
      <c r="D50" s="119"/>
      <c r="E50" s="119"/>
    </row>
    <row r="51" spans="1:5" x14ac:dyDescent="0.25">
      <c r="A51" s="119"/>
      <c r="B51" s="119"/>
      <c r="C51" s="119"/>
      <c r="D51" s="119"/>
      <c r="E51" s="119"/>
    </row>
    <row r="52" spans="1:5" x14ac:dyDescent="0.25">
      <c r="A52" s="119"/>
      <c r="B52" s="119"/>
      <c r="C52" s="119"/>
      <c r="D52" s="119"/>
      <c r="E52" s="119"/>
    </row>
    <row r="53" spans="1:5" x14ac:dyDescent="0.25">
      <c r="A53" s="119"/>
      <c r="B53" s="119"/>
      <c r="C53" s="119"/>
      <c r="D53" s="119"/>
      <c r="E53" s="119"/>
    </row>
    <row r="54" spans="1:5" x14ac:dyDescent="0.25">
      <c r="A54" s="119"/>
      <c r="B54" s="119"/>
      <c r="C54" s="119"/>
      <c r="D54" s="119"/>
      <c r="E54" s="119"/>
    </row>
    <row r="55" spans="1:5" x14ac:dyDescent="0.25">
      <c r="A55" s="119"/>
      <c r="B55" s="119"/>
      <c r="C55" s="119"/>
      <c r="D55" s="119"/>
      <c r="E55" s="119"/>
    </row>
    <row r="56" spans="1:5" x14ac:dyDescent="0.25">
      <c r="A56" s="119"/>
      <c r="B56" s="119"/>
      <c r="C56" s="119"/>
      <c r="D56" s="119"/>
      <c r="E56" s="119"/>
    </row>
    <row r="57" spans="1:5" x14ac:dyDescent="0.25">
      <c r="A57" s="119"/>
      <c r="B57" s="119"/>
      <c r="C57" s="119"/>
      <c r="D57" s="119"/>
      <c r="E57" s="119"/>
    </row>
    <row r="58" spans="1:5" x14ac:dyDescent="0.25">
      <c r="A58" s="119"/>
      <c r="B58" s="119"/>
      <c r="C58" s="119"/>
      <c r="D58" s="119"/>
      <c r="E58" s="119"/>
    </row>
    <row r="59" spans="1:5" x14ac:dyDescent="0.25">
      <c r="A59" s="119"/>
      <c r="B59" s="119"/>
      <c r="C59" s="119"/>
      <c r="D59" s="119"/>
      <c r="E59" s="119"/>
    </row>
    <row r="60" spans="1:5" x14ac:dyDescent="0.25">
      <c r="A60" s="119"/>
      <c r="B60" s="119"/>
      <c r="C60" s="119"/>
      <c r="D60" s="119"/>
      <c r="E60" s="119"/>
    </row>
    <row r="61" spans="1:5" x14ac:dyDescent="0.25">
      <c r="A61" s="119"/>
      <c r="B61" s="119"/>
      <c r="C61" s="119"/>
      <c r="D61" s="119"/>
      <c r="E61" s="119"/>
    </row>
    <row r="62" spans="1:5" x14ac:dyDescent="0.25">
      <c r="A62" s="119"/>
      <c r="B62" s="119"/>
      <c r="C62" s="119"/>
      <c r="D62" s="119"/>
      <c r="E62" s="119"/>
    </row>
    <row r="63" spans="1:5" x14ac:dyDescent="0.25">
      <c r="A63" s="119"/>
      <c r="B63" s="119"/>
      <c r="C63" s="119"/>
      <c r="D63" s="119"/>
      <c r="E63" s="119"/>
    </row>
    <row r="64" spans="1:5" x14ac:dyDescent="0.25">
      <c r="A64" s="119"/>
      <c r="B64" s="119"/>
      <c r="C64" s="119"/>
      <c r="D64" s="119"/>
      <c r="E64" s="119"/>
    </row>
    <row r="65" spans="1:5" x14ac:dyDescent="0.25">
      <c r="A65" s="119"/>
      <c r="B65" s="119"/>
      <c r="C65" s="119"/>
      <c r="D65" s="119"/>
      <c r="E65" s="119"/>
    </row>
    <row r="66" spans="1:5" x14ac:dyDescent="0.25">
      <c r="A66" s="119"/>
      <c r="B66" s="119"/>
      <c r="C66" s="119"/>
      <c r="D66" s="119"/>
      <c r="E66" s="119"/>
    </row>
    <row r="67" spans="1:5" x14ac:dyDescent="0.25">
      <c r="A67" s="119"/>
      <c r="B67" s="119"/>
      <c r="C67" s="119"/>
      <c r="D67" s="119"/>
      <c r="E67" s="119"/>
    </row>
    <row r="68" spans="1:5" x14ac:dyDescent="0.25">
      <c r="A68" s="119"/>
      <c r="B68" s="119"/>
      <c r="C68" s="119"/>
      <c r="D68" s="119"/>
      <c r="E68" s="119"/>
    </row>
    <row r="69" spans="1:5" x14ac:dyDescent="0.25">
      <c r="A69" s="119"/>
      <c r="B69" s="119"/>
      <c r="C69" s="119"/>
      <c r="D69" s="119"/>
      <c r="E69" s="119"/>
    </row>
    <row r="70" spans="1:5" x14ac:dyDescent="0.25">
      <c r="A70" s="119"/>
      <c r="B70" s="119"/>
      <c r="C70" s="119"/>
      <c r="D70" s="119"/>
      <c r="E70" s="119"/>
    </row>
    <row r="71" spans="1:5" x14ac:dyDescent="0.25">
      <c r="A71" s="119"/>
      <c r="B71" s="119"/>
      <c r="C71" s="119"/>
      <c r="D71" s="119"/>
      <c r="E71" s="119"/>
    </row>
    <row r="72" spans="1:5" x14ac:dyDescent="0.25">
      <c r="A72" s="119"/>
      <c r="B72" s="119"/>
      <c r="C72" s="119"/>
      <c r="D72" s="119"/>
      <c r="E72" s="119"/>
    </row>
    <row r="73" spans="1:5" x14ac:dyDescent="0.25">
      <c r="A73" s="119"/>
      <c r="B73" s="119"/>
      <c r="C73" s="119"/>
      <c r="D73" s="119"/>
      <c r="E73" s="119"/>
    </row>
    <row r="74" spans="1:5" x14ac:dyDescent="0.25">
      <c r="A74" s="119"/>
      <c r="B74" s="119"/>
      <c r="C74" s="119"/>
      <c r="D74" s="119"/>
      <c r="E74" s="119"/>
    </row>
    <row r="75" spans="1:5" x14ac:dyDescent="0.25">
      <c r="A75" s="119"/>
      <c r="B75" s="119"/>
      <c r="C75" s="119"/>
      <c r="D75" s="119"/>
      <c r="E75" s="119"/>
    </row>
    <row r="76" spans="1:5" x14ac:dyDescent="0.25">
      <c r="A76" s="119"/>
      <c r="B76" s="119"/>
      <c r="C76" s="119"/>
      <c r="D76" s="119"/>
      <c r="E76" s="119"/>
    </row>
    <row r="77" spans="1:5" x14ac:dyDescent="0.25">
      <c r="A77" s="119"/>
      <c r="B77" s="119"/>
      <c r="C77" s="119"/>
      <c r="D77" s="119"/>
      <c r="E77" s="119"/>
    </row>
    <row r="78" spans="1:5" x14ac:dyDescent="0.25">
      <c r="A78" s="119"/>
      <c r="B78" s="119"/>
      <c r="C78" s="119"/>
      <c r="D78" s="119"/>
      <c r="E78" s="119"/>
    </row>
    <row r="79" spans="1:5" x14ac:dyDescent="0.25">
      <c r="A79" s="119"/>
      <c r="B79" s="119"/>
      <c r="C79" s="119"/>
      <c r="D79" s="119"/>
      <c r="E79" s="119"/>
    </row>
    <row r="80" spans="1:5" x14ac:dyDescent="0.25">
      <c r="A80" s="119"/>
      <c r="B80" s="119"/>
      <c r="C80" s="119"/>
      <c r="D80" s="119"/>
      <c r="E80" s="119"/>
    </row>
    <row r="81" spans="1:5" x14ac:dyDescent="0.25">
      <c r="A81" s="119"/>
      <c r="B81" s="119"/>
      <c r="C81" s="119"/>
      <c r="D81" s="119"/>
      <c r="E81" s="119"/>
    </row>
    <row r="82" spans="1:5" x14ac:dyDescent="0.25">
      <c r="A82" s="119"/>
      <c r="B82" s="119"/>
      <c r="C82" s="119"/>
      <c r="D82" s="119"/>
      <c r="E82" s="119"/>
    </row>
    <row r="83" spans="1:5" x14ac:dyDescent="0.25">
      <c r="A83" s="119"/>
      <c r="B83" s="119"/>
      <c r="C83" s="119"/>
      <c r="D83" s="119"/>
      <c r="E83" s="119"/>
    </row>
    <row r="84" spans="1:5" x14ac:dyDescent="0.25">
      <c r="A84" s="119"/>
      <c r="B84" s="119"/>
      <c r="C84" s="119"/>
      <c r="D84" s="119"/>
      <c r="E84" s="119"/>
    </row>
    <row r="85" spans="1:5" x14ac:dyDescent="0.25">
      <c r="A85" s="119"/>
      <c r="B85" s="119"/>
      <c r="C85" s="119"/>
      <c r="D85" s="119"/>
      <c r="E85" s="119"/>
    </row>
    <row r="86" spans="1:5" x14ac:dyDescent="0.25">
      <c r="A86" s="119"/>
      <c r="B86" s="119"/>
      <c r="C86" s="119"/>
      <c r="D86" s="119"/>
      <c r="E86" s="119"/>
    </row>
    <row r="87" spans="1:5" x14ac:dyDescent="0.25">
      <c r="A87" s="119"/>
      <c r="B87" s="119"/>
      <c r="C87" s="119"/>
      <c r="D87" s="119"/>
      <c r="E87" s="119"/>
    </row>
    <row r="88" spans="1:5" x14ac:dyDescent="0.25">
      <c r="A88" s="119"/>
      <c r="B88" s="119"/>
      <c r="C88" s="119"/>
      <c r="D88" s="119"/>
      <c r="E88" s="119"/>
    </row>
    <row r="89" spans="1:5" x14ac:dyDescent="0.25">
      <c r="A89" s="119"/>
      <c r="B89" s="119"/>
      <c r="C89" s="119"/>
      <c r="D89" s="119"/>
      <c r="E89" s="119"/>
    </row>
    <row r="90" spans="1:5" x14ac:dyDescent="0.25">
      <c r="A90" s="119"/>
      <c r="B90" s="119"/>
      <c r="C90" s="119"/>
      <c r="D90" s="119"/>
      <c r="E90" s="119"/>
    </row>
    <row r="91" spans="1:5" x14ac:dyDescent="0.25">
      <c r="A91" s="119"/>
      <c r="B91" s="119"/>
      <c r="C91" s="119"/>
      <c r="D91" s="119"/>
      <c r="E91" s="119"/>
    </row>
    <row r="92" spans="1:5" x14ac:dyDescent="0.25">
      <c r="A92" s="119"/>
      <c r="B92" s="119"/>
      <c r="C92" s="119"/>
      <c r="D92" s="119"/>
      <c r="E92" s="119"/>
    </row>
    <row r="93" spans="1:5" x14ac:dyDescent="0.25">
      <c r="A93" s="119"/>
      <c r="B93" s="119"/>
      <c r="C93" s="119"/>
      <c r="D93" s="119"/>
      <c r="E93" s="119"/>
    </row>
    <row r="94" spans="1:5" x14ac:dyDescent="0.25">
      <c r="A94" s="119"/>
      <c r="B94" s="119"/>
      <c r="C94" s="119"/>
      <c r="D94" s="119"/>
      <c r="E94" s="119"/>
    </row>
    <row r="95" spans="1:5" x14ac:dyDescent="0.25">
      <c r="A95" s="119"/>
      <c r="B95" s="119"/>
      <c r="C95" s="119"/>
      <c r="D95" s="119"/>
      <c r="E95" s="119"/>
    </row>
    <row r="96" spans="1:5" x14ac:dyDescent="0.25">
      <c r="A96" s="119"/>
      <c r="B96" s="119"/>
      <c r="C96" s="119"/>
      <c r="D96" s="119"/>
      <c r="E96" s="119"/>
    </row>
    <row r="97" spans="1:5" x14ac:dyDescent="0.25">
      <c r="A97" s="119"/>
      <c r="B97" s="119"/>
      <c r="C97" s="119"/>
      <c r="D97" s="119"/>
      <c r="E97" s="119"/>
    </row>
    <row r="98" spans="1:5" x14ac:dyDescent="0.25">
      <c r="A98" s="119"/>
      <c r="B98" s="119"/>
      <c r="C98" s="119"/>
      <c r="D98" s="119"/>
      <c r="E98" s="119"/>
    </row>
    <row r="99" spans="1:5" x14ac:dyDescent="0.25">
      <c r="A99" s="119"/>
      <c r="B99" s="119"/>
      <c r="C99" s="119"/>
      <c r="D99" s="119"/>
      <c r="E99" s="119"/>
    </row>
    <row r="100" spans="1:5" x14ac:dyDescent="0.25">
      <c r="A100" s="119"/>
      <c r="B100" s="119"/>
      <c r="C100" s="119"/>
      <c r="D100" s="119"/>
      <c r="E100" s="119"/>
    </row>
    <row r="101" spans="1:5" x14ac:dyDescent="0.25">
      <c r="A101" s="119"/>
      <c r="B101" s="119"/>
      <c r="C101" s="119"/>
      <c r="D101" s="119"/>
      <c r="E101" s="119"/>
    </row>
    <row r="102" spans="1:5" x14ac:dyDescent="0.25">
      <c r="A102" s="119"/>
      <c r="B102" s="119"/>
      <c r="C102" s="119"/>
      <c r="D102" s="119"/>
      <c r="E102" s="119"/>
    </row>
    <row r="103" spans="1:5" x14ac:dyDescent="0.25">
      <c r="A103" s="119"/>
      <c r="B103" s="119"/>
      <c r="C103" s="119"/>
      <c r="D103" s="119"/>
      <c r="E103" s="119"/>
    </row>
    <row r="104" spans="1:5" x14ac:dyDescent="0.25">
      <c r="A104" s="119"/>
      <c r="B104" s="119"/>
      <c r="C104" s="119"/>
      <c r="D104" s="119"/>
      <c r="E104" s="119"/>
    </row>
    <row r="105" spans="1:5" x14ac:dyDescent="0.25">
      <c r="A105" s="119"/>
      <c r="B105" s="119"/>
      <c r="C105" s="119"/>
      <c r="D105" s="119"/>
      <c r="E105" s="119"/>
    </row>
    <row r="106" spans="1:5" x14ac:dyDescent="0.25">
      <c r="A106" s="119"/>
      <c r="B106" s="119"/>
      <c r="C106" s="119"/>
      <c r="D106" s="119"/>
      <c r="E106" s="119"/>
    </row>
    <row r="107" spans="1:5" x14ac:dyDescent="0.25">
      <c r="A107" s="119"/>
      <c r="B107" s="119"/>
      <c r="C107" s="119"/>
      <c r="D107" s="119"/>
      <c r="E107" s="119"/>
    </row>
    <row r="108" spans="1:5" x14ac:dyDescent="0.25">
      <c r="A108" s="119"/>
      <c r="B108" s="119"/>
      <c r="C108" s="119"/>
      <c r="D108" s="119"/>
      <c r="E108" s="119"/>
    </row>
    <row r="109" spans="1:5" x14ac:dyDescent="0.25">
      <c r="A109" s="119"/>
      <c r="B109" s="119"/>
      <c r="C109" s="119"/>
      <c r="D109" s="119"/>
      <c r="E109" s="119"/>
    </row>
    <row r="110" spans="1:5" x14ac:dyDescent="0.25">
      <c r="A110" s="119"/>
      <c r="B110" s="119"/>
      <c r="C110" s="119"/>
      <c r="D110" s="119"/>
      <c r="E110" s="119"/>
    </row>
    <row r="111" spans="1:5" x14ac:dyDescent="0.25">
      <c r="A111" s="119"/>
      <c r="B111" s="119"/>
      <c r="C111" s="119"/>
      <c r="D111" s="119"/>
      <c r="E111" s="119"/>
    </row>
    <row r="112" spans="1:5" x14ac:dyDescent="0.25">
      <c r="A112" s="119"/>
      <c r="B112" s="119"/>
      <c r="C112" s="119"/>
      <c r="D112" s="119"/>
      <c r="E112" s="119"/>
    </row>
    <row r="113" spans="1:5" x14ac:dyDescent="0.25">
      <c r="A113" s="119"/>
      <c r="B113" s="119"/>
      <c r="C113" s="119"/>
      <c r="D113" s="119"/>
      <c r="E113" s="119"/>
    </row>
    <row r="114" spans="1:5" x14ac:dyDescent="0.25">
      <c r="A114" s="119"/>
      <c r="B114" s="119"/>
      <c r="C114" s="119"/>
      <c r="D114" s="119"/>
      <c r="E114" s="119"/>
    </row>
    <row r="115" spans="1:5" x14ac:dyDescent="0.25">
      <c r="A115" s="119"/>
      <c r="B115" s="119"/>
      <c r="C115" s="119"/>
      <c r="D115" s="119"/>
      <c r="E115" s="119"/>
    </row>
    <row r="116" spans="1:5" x14ac:dyDescent="0.25">
      <c r="A116" s="119"/>
      <c r="B116" s="119"/>
      <c r="C116" s="119"/>
      <c r="D116" s="119"/>
      <c r="E116" s="119"/>
    </row>
    <row r="117" spans="1:5" x14ac:dyDescent="0.25">
      <c r="A117" s="119"/>
      <c r="B117" s="119"/>
      <c r="C117" s="119"/>
      <c r="D117" s="119"/>
      <c r="E117" s="119"/>
    </row>
    <row r="118" spans="1:5" x14ac:dyDescent="0.25">
      <c r="A118" s="119"/>
      <c r="B118" s="119"/>
      <c r="C118" s="119"/>
      <c r="D118" s="119"/>
      <c r="E118" s="119"/>
    </row>
    <row r="119" spans="1:5" x14ac:dyDescent="0.25">
      <c r="A119" s="119"/>
      <c r="B119" s="119"/>
      <c r="C119" s="119"/>
      <c r="D119" s="119"/>
      <c r="E119" s="119"/>
    </row>
    <row r="120" spans="1:5" x14ac:dyDescent="0.25">
      <c r="A120" s="119"/>
      <c r="B120" s="119"/>
      <c r="C120" s="119"/>
      <c r="D120" s="119"/>
      <c r="E120" s="119"/>
    </row>
    <row r="121" spans="1:5" x14ac:dyDescent="0.25">
      <c r="A121" s="119"/>
      <c r="B121" s="119"/>
      <c r="C121" s="119"/>
      <c r="D121" s="119"/>
      <c r="E121" s="119"/>
    </row>
    <row r="122" spans="1:5" x14ac:dyDescent="0.25">
      <c r="A122" s="119"/>
      <c r="B122" s="119"/>
      <c r="C122" s="119"/>
      <c r="D122" s="119"/>
      <c r="E122" s="119"/>
    </row>
    <row r="123" spans="1:5" x14ac:dyDescent="0.25">
      <c r="A123" s="119"/>
      <c r="B123" s="119"/>
      <c r="C123" s="119"/>
      <c r="D123" s="119"/>
      <c r="E123" s="119"/>
    </row>
    <row r="124" spans="1:5" x14ac:dyDescent="0.25">
      <c r="A124" s="119"/>
      <c r="B124" s="119"/>
      <c r="C124" s="119"/>
      <c r="D124" s="119"/>
      <c r="E124" s="119"/>
    </row>
    <row r="125" spans="1:5" x14ac:dyDescent="0.25">
      <c r="A125" s="119"/>
      <c r="B125" s="119"/>
      <c r="C125" s="119"/>
      <c r="D125" s="119"/>
      <c r="E125" s="119"/>
    </row>
    <row r="126" spans="1:5" x14ac:dyDescent="0.25">
      <c r="A126" s="119"/>
      <c r="B126" s="119"/>
      <c r="C126" s="119"/>
      <c r="D126" s="119"/>
      <c r="E126" s="119"/>
    </row>
    <row r="127" spans="1:5" x14ac:dyDescent="0.25">
      <c r="A127" s="119"/>
      <c r="B127" s="119"/>
      <c r="C127" s="119"/>
      <c r="D127" s="119"/>
      <c r="E127" s="119"/>
    </row>
    <row r="128" spans="1:5" x14ac:dyDescent="0.25">
      <c r="A128" s="119"/>
      <c r="B128" s="119"/>
      <c r="C128" s="119"/>
      <c r="D128" s="119"/>
      <c r="E128" s="119"/>
    </row>
    <row r="129" spans="1:5" x14ac:dyDescent="0.25">
      <c r="A129" s="119"/>
      <c r="B129" s="119"/>
      <c r="C129" s="119"/>
      <c r="D129" s="119"/>
      <c r="E129" s="119"/>
    </row>
    <row r="130" spans="1:5" x14ac:dyDescent="0.25">
      <c r="A130" s="119"/>
      <c r="B130" s="119"/>
      <c r="C130" s="119"/>
      <c r="D130" s="119"/>
      <c r="E130" s="119"/>
    </row>
    <row r="131" spans="1:5" x14ac:dyDescent="0.25">
      <c r="A131" s="119"/>
      <c r="B131" s="119"/>
      <c r="C131" s="119"/>
      <c r="D131" s="119"/>
      <c r="E131" s="119"/>
    </row>
    <row r="132" spans="1:5" x14ac:dyDescent="0.25">
      <c r="A132" s="119"/>
      <c r="B132" s="119"/>
      <c r="C132" s="119"/>
      <c r="D132" s="119"/>
      <c r="E132" s="119"/>
    </row>
    <row r="133" spans="1:5" x14ac:dyDescent="0.25">
      <c r="A133" s="119"/>
      <c r="B133" s="119"/>
      <c r="C133" s="119"/>
      <c r="D133" s="119"/>
      <c r="E133" s="119"/>
    </row>
    <row r="134" spans="1:5" x14ac:dyDescent="0.25">
      <c r="A134" s="119"/>
      <c r="B134" s="119"/>
      <c r="C134" s="119"/>
      <c r="D134" s="119"/>
      <c r="E134" s="119"/>
    </row>
    <row r="135" spans="1:5" x14ac:dyDescent="0.25">
      <c r="A135" s="119"/>
      <c r="B135" s="119"/>
      <c r="C135" s="119"/>
      <c r="D135" s="119"/>
      <c r="E135" s="119"/>
    </row>
    <row r="136" spans="1:5" x14ac:dyDescent="0.25">
      <c r="A136" s="119"/>
      <c r="B136" s="119"/>
      <c r="C136" s="119"/>
      <c r="D136" s="119"/>
      <c r="E136" s="119"/>
    </row>
    <row r="137" spans="1:5" x14ac:dyDescent="0.25">
      <c r="A137" s="119"/>
      <c r="B137" s="119"/>
      <c r="C137" s="119"/>
      <c r="D137" s="119"/>
      <c r="E137" s="119"/>
    </row>
    <row r="138" spans="1:5" x14ac:dyDescent="0.25">
      <c r="A138" s="119"/>
      <c r="B138" s="119"/>
      <c r="C138" s="119"/>
      <c r="D138" s="119"/>
      <c r="E138" s="119"/>
    </row>
    <row r="139" spans="1:5" x14ac:dyDescent="0.25">
      <c r="A139" s="119"/>
      <c r="B139" s="119"/>
      <c r="C139" s="119"/>
      <c r="D139" s="119"/>
      <c r="E139" s="119"/>
    </row>
    <row r="140" spans="1:5" x14ac:dyDescent="0.25">
      <c r="A140" s="119"/>
      <c r="B140" s="119"/>
      <c r="C140" s="119"/>
      <c r="D140" s="119"/>
      <c r="E140" s="119"/>
    </row>
    <row r="141" spans="1:5" x14ac:dyDescent="0.25">
      <c r="A141" s="119"/>
      <c r="B141" s="119"/>
      <c r="C141" s="119"/>
      <c r="D141" s="119"/>
      <c r="E141" s="119"/>
    </row>
    <row r="142" spans="1:5" x14ac:dyDescent="0.25">
      <c r="A142" s="119"/>
      <c r="B142" s="119"/>
      <c r="C142" s="119"/>
      <c r="D142" s="119"/>
      <c r="E142" s="119"/>
    </row>
    <row r="143" spans="1:5" x14ac:dyDescent="0.25">
      <c r="A143" s="119"/>
      <c r="B143" s="119"/>
      <c r="C143" s="119"/>
      <c r="D143" s="119"/>
      <c r="E143" s="119"/>
    </row>
    <row r="144" spans="1:5" x14ac:dyDescent="0.25">
      <c r="A144" s="119"/>
      <c r="B144" s="119"/>
      <c r="C144" s="119"/>
      <c r="D144" s="119"/>
      <c r="E144" s="119"/>
    </row>
    <row r="145" spans="1:5" x14ac:dyDescent="0.25">
      <c r="A145" s="119"/>
      <c r="B145" s="119"/>
      <c r="C145" s="119"/>
      <c r="D145" s="119"/>
      <c r="E145" s="119"/>
    </row>
    <row r="146" spans="1:5" x14ac:dyDescent="0.25">
      <c r="A146" s="119"/>
      <c r="B146" s="119"/>
      <c r="C146" s="119"/>
      <c r="D146" s="119"/>
      <c r="E146" s="119"/>
    </row>
    <row r="147" spans="1:5" x14ac:dyDescent="0.25">
      <c r="A147" s="119"/>
      <c r="B147" s="119"/>
      <c r="C147" s="119"/>
      <c r="D147" s="119"/>
      <c r="E147" s="119"/>
    </row>
    <row r="148" spans="1:5" x14ac:dyDescent="0.25">
      <c r="A148" s="119"/>
      <c r="B148" s="119"/>
      <c r="C148" s="119"/>
      <c r="D148" s="119"/>
      <c r="E148" s="119"/>
    </row>
    <row r="149" spans="1:5" x14ac:dyDescent="0.25">
      <c r="A149" s="119"/>
      <c r="B149" s="119"/>
      <c r="C149" s="119"/>
      <c r="D149" s="119"/>
      <c r="E149" s="119"/>
    </row>
    <row r="150" spans="1:5" x14ac:dyDescent="0.25">
      <c r="A150" s="119"/>
      <c r="B150" s="119"/>
      <c r="C150" s="119"/>
      <c r="D150" s="119"/>
      <c r="E150" s="119"/>
    </row>
    <row r="151" spans="1:5" x14ac:dyDescent="0.25">
      <c r="A151" s="119"/>
      <c r="B151" s="119"/>
      <c r="C151" s="119"/>
      <c r="D151" s="119"/>
      <c r="E151" s="119"/>
    </row>
    <row r="152" spans="1:5" x14ac:dyDescent="0.25">
      <c r="A152" s="119"/>
      <c r="B152" s="119"/>
      <c r="C152" s="119"/>
      <c r="D152" s="119"/>
      <c r="E152" s="119"/>
    </row>
    <row r="153" spans="1:5" x14ac:dyDescent="0.25">
      <c r="A153" s="119"/>
      <c r="B153" s="119"/>
      <c r="C153" s="119"/>
      <c r="D153" s="119"/>
      <c r="E153" s="119"/>
    </row>
    <row r="154" spans="1:5" x14ac:dyDescent="0.25">
      <c r="A154" s="119"/>
      <c r="B154" s="119"/>
      <c r="C154" s="119"/>
      <c r="D154" s="119"/>
      <c r="E154" s="119"/>
    </row>
    <row r="155" spans="1:5" x14ac:dyDescent="0.25">
      <c r="A155" s="119"/>
      <c r="B155" s="119"/>
      <c r="C155" s="119"/>
      <c r="D155" s="119"/>
      <c r="E155" s="119"/>
    </row>
    <row r="156" spans="1:5" x14ac:dyDescent="0.25">
      <c r="A156" s="119"/>
      <c r="B156" s="119"/>
      <c r="C156" s="119"/>
      <c r="D156" s="119"/>
      <c r="E156" s="119"/>
    </row>
    <row r="157" spans="1:5" x14ac:dyDescent="0.25">
      <c r="A157" s="119"/>
      <c r="B157" s="119"/>
      <c r="C157" s="119"/>
      <c r="D157" s="119"/>
      <c r="E157" s="119"/>
    </row>
    <row r="158" spans="1:5" x14ac:dyDescent="0.25">
      <c r="A158" s="119"/>
      <c r="B158" s="119"/>
      <c r="C158" s="119"/>
      <c r="D158" s="119"/>
      <c r="E158" s="119"/>
    </row>
    <row r="159" spans="1:5" x14ac:dyDescent="0.25">
      <c r="A159" s="119"/>
      <c r="B159" s="119"/>
      <c r="C159" s="119"/>
      <c r="D159" s="119"/>
      <c r="E159" s="119"/>
    </row>
    <row r="160" spans="1:5" x14ac:dyDescent="0.25">
      <c r="A160" s="119"/>
      <c r="B160" s="119"/>
      <c r="C160" s="119"/>
      <c r="D160" s="119"/>
      <c r="E160" s="119"/>
    </row>
    <row r="161" spans="1:5" x14ac:dyDescent="0.25">
      <c r="A161" s="119"/>
      <c r="B161" s="119"/>
      <c r="C161" s="119"/>
      <c r="D161" s="119"/>
      <c r="E161" s="119"/>
    </row>
    <row r="162" spans="1:5" x14ac:dyDescent="0.25">
      <c r="A162" s="119"/>
      <c r="B162" s="119"/>
      <c r="C162" s="119"/>
      <c r="D162" s="119"/>
      <c r="E162" s="119"/>
    </row>
    <row r="163" spans="1:5" x14ac:dyDescent="0.25">
      <c r="A163" s="119"/>
      <c r="B163" s="119"/>
      <c r="C163" s="119"/>
      <c r="D163" s="119"/>
      <c r="E163" s="119"/>
    </row>
    <row r="164" spans="1:5" x14ac:dyDescent="0.25">
      <c r="A164" s="119"/>
      <c r="B164" s="119"/>
      <c r="C164" s="119"/>
      <c r="D164" s="119"/>
      <c r="E164" s="119"/>
    </row>
    <row r="165" spans="1:5" x14ac:dyDescent="0.25">
      <c r="A165" s="119"/>
      <c r="B165" s="119"/>
      <c r="C165" s="119"/>
      <c r="D165" s="119"/>
      <c r="E165" s="119"/>
    </row>
    <row r="166" spans="1:5" x14ac:dyDescent="0.25">
      <c r="A166" s="119"/>
      <c r="B166" s="119"/>
      <c r="C166" s="119"/>
      <c r="D166" s="119"/>
      <c r="E166" s="119"/>
    </row>
    <row r="167" spans="1:5" x14ac:dyDescent="0.25">
      <c r="A167" s="119"/>
      <c r="B167" s="119"/>
      <c r="C167" s="119"/>
      <c r="D167" s="119"/>
      <c r="E167" s="119"/>
    </row>
    <row r="168" spans="1:5" x14ac:dyDescent="0.25">
      <c r="A168" s="119"/>
      <c r="B168" s="119"/>
      <c r="C168" s="119"/>
      <c r="D168" s="119"/>
      <c r="E168" s="119"/>
    </row>
    <row r="169" spans="1:5" x14ac:dyDescent="0.25">
      <c r="A169" s="119"/>
      <c r="B169" s="119"/>
      <c r="C169" s="119"/>
      <c r="D169" s="119"/>
      <c r="E169" s="119"/>
    </row>
    <row r="170" spans="1:5" x14ac:dyDescent="0.25">
      <c r="A170" s="119"/>
      <c r="B170" s="119"/>
      <c r="C170" s="119"/>
      <c r="D170" s="119"/>
      <c r="E170" s="119"/>
    </row>
    <row r="171" spans="1:5" x14ac:dyDescent="0.25">
      <c r="A171" s="119"/>
      <c r="B171" s="119"/>
      <c r="C171" s="119"/>
      <c r="D171" s="119"/>
      <c r="E171" s="119"/>
    </row>
    <row r="172" spans="1:5" x14ac:dyDescent="0.25">
      <c r="A172" s="119"/>
      <c r="B172" s="119"/>
      <c r="C172" s="119"/>
      <c r="D172" s="119"/>
      <c r="E172" s="119"/>
    </row>
    <row r="173" spans="1:5" x14ac:dyDescent="0.25">
      <c r="A173" s="119"/>
      <c r="B173" s="119"/>
      <c r="C173" s="119"/>
      <c r="D173" s="119"/>
      <c r="E173" s="119"/>
    </row>
    <row r="174" spans="1:5" x14ac:dyDescent="0.25">
      <c r="A174" s="119"/>
      <c r="B174" s="119"/>
      <c r="C174" s="119"/>
      <c r="D174" s="119"/>
      <c r="E174" s="119"/>
    </row>
    <row r="175" spans="1:5" x14ac:dyDescent="0.25">
      <c r="A175" s="119"/>
      <c r="B175" s="119"/>
      <c r="C175" s="119"/>
      <c r="D175" s="119"/>
      <c r="E175" s="119"/>
    </row>
    <row r="176" spans="1:5" x14ac:dyDescent="0.25">
      <c r="A176" s="119"/>
      <c r="B176" s="119"/>
      <c r="C176" s="119"/>
      <c r="D176" s="119"/>
      <c r="E176" s="119"/>
    </row>
    <row r="177" spans="1:5" x14ac:dyDescent="0.25">
      <c r="A177" s="119"/>
      <c r="B177" s="119"/>
      <c r="C177" s="119"/>
      <c r="D177" s="119"/>
      <c r="E177" s="119"/>
    </row>
    <row r="178" spans="1:5" x14ac:dyDescent="0.25">
      <c r="A178" s="119"/>
      <c r="B178" s="119"/>
      <c r="C178" s="119"/>
      <c r="D178" s="119"/>
      <c r="E178" s="119"/>
    </row>
    <row r="179" spans="1:5" x14ac:dyDescent="0.25">
      <c r="A179" s="119"/>
      <c r="B179" s="119"/>
      <c r="C179" s="119"/>
      <c r="D179" s="119"/>
      <c r="E179" s="119"/>
    </row>
    <row r="180" spans="1:5" x14ac:dyDescent="0.25">
      <c r="A180" s="119"/>
      <c r="B180" s="119"/>
      <c r="C180" s="119"/>
      <c r="D180" s="119"/>
      <c r="E180" s="119"/>
    </row>
    <row r="181" spans="1:5" x14ac:dyDescent="0.25">
      <c r="A181" s="119"/>
      <c r="B181" s="119"/>
      <c r="C181" s="119"/>
      <c r="D181" s="119"/>
      <c r="E181" s="119"/>
    </row>
    <row r="182" spans="1:5" x14ac:dyDescent="0.25">
      <c r="A182" s="119"/>
      <c r="B182" s="119"/>
      <c r="C182" s="119"/>
      <c r="D182" s="119"/>
      <c r="E182" s="119"/>
    </row>
    <row r="183" spans="1:5" x14ac:dyDescent="0.25">
      <c r="A183" s="119"/>
      <c r="B183" s="119"/>
      <c r="C183" s="119"/>
      <c r="D183" s="119"/>
      <c r="E183" s="119"/>
    </row>
    <row r="184" spans="1:5" x14ac:dyDescent="0.25">
      <c r="A184" s="119"/>
      <c r="B184" s="119"/>
      <c r="C184" s="119"/>
      <c r="D184" s="119"/>
      <c r="E184" s="119"/>
    </row>
    <row r="185" spans="1:5" x14ac:dyDescent="0.25">
      <c r="A185" s="119"/>
      <c r="B185" s="119"/>
      <c r="C185" s="119"/>
      <c r="D185" s="119"/>
      <c r="E185" s="119"/>
    </row>
    <row r="186" spans="1:5" x14ac:dyDescent="0.25">
      <c r="A186" s="119"/>
      <c r="B186" s="119"/>
      <c r="C186" s="119"/>
      <c r="D186" s="119"/>
      <c r="E186" s="119"/>
    </row>
    <row r="187" spans="1:5" x14ac:dyDescent="0.25">
      <c r="A187" s="119"/>
      <c r="B187" s="119"/>
      <c r="C187" s="119"/>
      <c r="D187" s="119"/>
      <c r="E187" s="119"/>
    </row>
    <row r="188" spans="1:5" x14ac:dyDescent="0.25">
      <c r="A188" s="119"/>
      <c r="B188" s="119"/>
      <c r="C188" s="119"/>
      <c r="D188" s="119"/>
      <c r="E188" s="119"/>
    </row>
    <row r="189" spans="1:5" x14ac:dyDescent="0.25">
      <c r="A189" s="119"/>
      <c r="B189" s="119"/>
      <c r="C189" s="119"/>
      <c r="D189" s="119"/>
      <c r="E189" s="119"/>
    </row>
    <row r="190" spans="1:5" x14ac:dyDescent="0.25">
      <c r="A190" s="119"/>
      <c r="B190" s="119"/>
      <c r="C190" s="119"/>
      <c r="D190" s="119"/>
      <c r="E190" s="119"/>
    </row>
    <row r="191" spans="1:5" x14ac:dyDescent="0.25">
      <c r="A191" s="119"/>
      <c r="B191" s="119"/>
      <c r="C191" s="119"/>
      <c r="D191" s="119"/>
      <c r="E191" s="119"/>
    </row>
    <row r="192" spans="1:5" x14ac:dyDescent="0.25">
      <c r="A192" s="119"/>
      <c r="B192" s="119"/>
      <c r="C192" s="119"/>
      <c r="D192" s="119"/>
      <c r="E192" s="119"/>
    </row>
    <row r="193" spans="1:5" x14ac:dyDescent="0.25">
      <c r="A193" s="119"/>
      <c r="B193" s="119"/>
      <c r="C193" s="119"/>
      <c r="D193" s="119"/>
      <c r="E193" s="119"/>
    </row>
    <row r="194" spans="1:5" x14ac:dyDescent="0.25">
      <c r="A194" s="119"/>
      <c r="B194" s="119"/>
      <c r="C194" s="119"/>
      <c r="D194" s="119"/>
      <c r="E194" s="119"/>
    </row>
    <row r="195" spans="1:5" x14ac:dyDescent="0.25">
      <c r="A195" s="119"/>
      <c r="B195" s="119"/>
      <c r="C195" s="119"/>
      <c r="D195" s="119"/>
      <c r="E195" s="119"/>
    </row>
    <row r="196" spans="1:5" x14ac:dyDescent="0.25">
      <c r="A196" s="119"/>
      <c r="B196" s="119"/>
      <c r="C196" s="119"/>
      <c r="D196" s="119"/>
      <c r="E196" s="119"/>
    </row>
    <row r="197" spans="1:5" x14ac:dyDescent="0.25">
      <c r="A197" s="119"/>
      <c r="B197" s="119"/>
      <c r="C197" s="119"/>
      <c r="D197" s="119"/>
      <c r="E197" s="119"/>
    </row>
    <row r="198" spans="1:5" x14ac:dyDescent="0.25">
      <c r="A198" s="119"/>
      <c r="B198" s="119"/>
      <c r="C198" s="119"/>
      <c r="D198" s="119"/>
      <c r="E198" s="119"/>
    </row>
    <row r="199" spans="1:5" x14ac:dyDescent="0.25">
      <c r="A199" s="119"/>
      <c r="B199" s="119"/>
      <c r="C199" s="119"/>
      <c r="D199" s="119"/>
      <c r="E199" s="119"/>
    </row>
    <row r="200" spans="1:5" x14ac:dyDescent="0.25">
      <c r="A200" s="119"/>
      <c r="B200" s="119"/>
      <c r="C200" s="119"/>
      <c r="D200" s="119"/>
      <c r="E200" s="119"/>
    </row>
    <row r="201" spans="1:5" x14ac:dyDescent="0.25">
      <c r="A201" s="119"/>
      <c r="B201" s="119"/>
      <c r="C201" s="119"/>
      <c r="D201" s="119"/>
      <c r="E201" s="119"/>
    </row>
    <row r="202" spans="1:5" x14ac:dyDescent="0.25">
      <c r="A202" s="119"/>
      <c r="B202" s="119"/>
      <c r="C202" s="119"/>
      <c r="D202" s="119"/>
      <c r="E202" s="119"/>
    </row>
    <row r="203" spans="1:5" x14ac:dyDescent="0.25">
      <c r="A203" s="119"/>
      <c r="B203" s="119"/>
      <c r="C203" s="119"/>
      <c r="D203" s="119"/>
      <c r="E203" s="119"/>
    </row>
    <row r="204" spans="1:5" x14ac:dyDescent="0.25">
      <c r="A204" s="119"/>
      <c r="B204" s="119"/>
      <c r="C204" s="119"/>
      <c r="D204" s="119"/>
      <c r="E204" s="119"/>
    </row>
    <row r="205" spans="1:5" x14ac:dyDescent="0.25">
      <c r="A205" s="119"/>
      <c r="B205" s="119"/>
      <c r="C205" s="119"/>
      <c r="D205" s="119"/>
      <c r="E205" s="119"/>
    </row>
    <row r="206" spans="1:5" x14ac:dyDescent="0.25">
      <c r="A206" s="119"/>
      <c r="B206" s="119"/>
      <c r="C206" s="119"/>
      <c r="D206" s="119"/>
      <c r="E206" s="119"/>
    </row>
    <row r="207" spans="1:5" x14ac:dyDescent="0.25">
      <c r="A207" s="119"/>
      <c r="B207" s="119"/>
      <c r="C207" s="119"/>
      <c r="D207" s="119"/>
      <c r="E207" s="119"/>
    </row>
    <row r="208" spans="1:5" x14ac:dyDescent="0.25">
      <c r="A208" s="119"/>
      <c r="B208" s="119"/>
      <c r="C208" s="119"/>
      <c r="D208" s="119"/>
      <c r="E208" s="119"/>
    </row>
    <row r="209" spans="1:5" x14ac:dyDescent="0.25">
      <c r="A209" s="119"/>
      <c r="B209" s="119"/>
      <c r="C209" s="119"/>
      <c r="D209" s="119"/>
      <c r="E209" s="119"/>
    </row>
    <row r="210" spans="1:5" x14ac:dyDescent="0.25">
      <c r="A210" s="119"/>
      <c r="B210" s="119"/>
      <c r="C210" s="119"/>
      <c r="D210" s="119"/>
      <c r="E210" s="119"/>
    </row>
    <row r="211" spans="1:5" x14ac:dyDescent="0.25">
      <c r="A211" s="119"/>
      <c r="B211" s="119"/>
      <c r="C211" s="119"/>
      <c r="D211" s="119"/>
      <c r="E211" s="119"/>
    </row>
    <row r="212" spans="1:5" x14ac:dyDescent="0.25">
      <c r="A212" s="119"/>
      <c r="B212" s="119"/>
      <c r="C212" s="119"/>
      <c r="D212" s="119"/>
      <c r="E212" s="119"/>
    </row>
    <row r="213" spans="1:5" x14ac:dyDescent="0.25">
      <c r="A213" s="119"/>
      <c r="B213" s="119"/>
      <c r="C213" s="119"/>
      <c r="D213" s="119"/>
      <c r="E213" s="119"/>
    </row>
    <row r="214" spans="1:5" x14ac:dyDescent="0.25">
      <c r="A214" s="119"/>
      <c r="B214" s="119"/>
      <c r="C214" s="119"/>
      <c r="D214" s="119"/>
      <c r="E214" s="119"/>
    </row>
    <row r="215" spans="1:5" x14ac:dyDescent="0.25">
      <c r="A215" s="119"/>
      <c r="B215" s="119"/>
      <c r="C215" s="119"/>
      <c r="D215" s="119"/>
      <c r="E215" s="119"/>
    </row>
    <row r="216" spans="1:5" x14ac:dyDescent="0.25">
      <c r="A216" s="119"/>
      <c r="B216" s="119"/>
      <c r="C216" s="119"/>
      <c r="D216" s="119"/>
      <c r="E216" s="119"/>
    </row>
    <row r="217" spans="1:5" x14ac:dyDescent="0.25">
      <c r="A217" s="119"/>
      <c r="B217" s="119"/>
      <c r="C217" s="119"/>
      <c r="D217" s="119"/>
      <c r="E217" s="119"/>
    </row>
    <row r="218" spans="1:5" x14ac:dyDescent="0.25">
      <c r="A218" s="119"/>
      <c r="B218" s="119"/>
      <c r="C218" s="119"/>
      <c r="D218" s="119"/>
      <c r="E218" s="119"/>
    </row>
    <row r="219" spans="1:5" x14ac:dyDescent="0.25">
      <c r="A219" s="119"/>
      <c r="B219" s="119"/>
      <c r="C219" s="119"/>
      <c r="D219" s="119"/>
      <c r="E219" s="119"/>
    </row>
    <row r="220" spans="1:5" x14ac:dyDescent="0.25">
      <c r="A220" s="119"/>
      <c r="B220" s="119"/>
      <c r="C220" s="119"/>
      <c r="D220" s="119"/>
      <c r="E220" s="119"/>
    </row>
    <row r="221" spans="1:5" x14ac:dyDescent="0.25">
      <c r="A221" s="119"/>
      <c r="B221" s="119"/>
      <c r="C221" s="119"/>
      <c r="D221" s="119"/>
      <c r="E221" s="119"/>
    </row>
    <row r="222" spans="1:5" x14ac:dyDescent="0.25">
      <c r="A222" s="119"/>
      <c r="B222" s="119"/>
      <c r="C222" s="119"/>
      <c r="D222" s="119"/>
      <c r="E222" s="119"/>
    </row>
    <row r="223" spans="1:5" x14ac:dyDescent="0.25">
      <c r="A223" s="119"/>
      <c r="B223" s="119"/>
      <c r="C223" s="119"/>
      <c r="D223" s="119"/>
      <c r="E223" s="119"/>
    </row>
    <row r="224" spans="1:5" x14ac:dyDescent="0.25">
      <c r="A224" s="119"/>
      <c r="B224" s="119"/>
      <c r="C224" s="119"/>
      <c r="D224" s="119"/>
      <c r="E224" s="119"/>
    </row>
    <row r="225" spans="1:5" x14ac:dyDescent="0.25">
      <c r="A225" s="119"/>
      <c r="B225" s="119"/>
      <c r="C225" s="119"/>
      <c r="D225" s="119"/>
      <c r="E225" s="119"/>
    </row>
    <row r="226" spans="1:5" x14ac:dyDescent="0.25">
      <c r="A226" s="119"/>
      <c r="B226" s="119"/>
      <c r="C226" s="119"/>
      <c r="D226" s="119"/>
      <c r="E226" s="119"/>
    </row>
    <row r="227" spans="1:5" x14ac:dyDescent="0.25">
      <c r="A227" s="119"/>
      <c r="B227" s="119"/>
      <c r="C227" s="119"/>
      <c r="D227" s="119"/>
      <c r="E227" s="119"/>
    </row>
    <row r="228" spans="1:5" x14ac:dyDescent="0.25">
      <c r="A228" s="119"/>
      <c r="B228" s="119"/>
      <c r="C228" s="119"/>
      <c r="D228" s="119"/>
      <c r="E228" s="119"/>
    </row>
    <row r="229" spans="1:5" x14ac:dyDescent="0.25">
      <c r="A229" s="119"/>
      <c r="B229" s="119"/>
      <c r="C229" s="119"/>
      <c r="D229" s="119"/>
      <c r="E229" s="119"/>
    </row>
    <row r="230" spans="1:5" x14ac:dyDescent="0.25">
      <c r="A230" s="119"/>
      <c r="B230" s="119"/>
      <c r="C230" s="119"/>
      <c r="D230" s="119"/>
      <c r="E230" s="119"/>
    </row>
    <row r="231" spans="1:5" x14ac:dyDescent="0.25">
      <c r="A231" s="119"/>
      <c r="B231" s="119"/>
      <c r="C231" s="119"/>
      <c r="D231" s="119"/>
      <c r="E231" s="119"/>
    </row>
    <row r="232" spans="1:5" x14ac:dyDescent="0.25">
      <c r="A232" s="119"/>
      <c r="B232" s="119"/>
      <c r="C232" s="119"/>
      <c r="D232" s="119"/>
      <c r="E232" s="119"/>
    </row>
    <row r="233" spans="1:5" x14ac:dyDescent="0.25">
      <c r="A233" s="119"/>
      <c r="B233" s="119"/>
      <c r="C233" s="119"/>
      <c r="D233" s="119"/>
      <c r="E233" s="119"/>
    </row>
    <row r="234" spans="1:5" x14ac:dyDescent="0.25">
      <c r="A234" s="119"/>
      <c r="B234" s="119"/>
      <c r="C234" s="119"/>
      <c r="D234" s="119"/>
      <c r="E234" s="119"/>
    </row>
    <row r="235" spans="1:5" x14ac:dyDescent="0.25">
      <c r="A235" s="119"/>
      <c r="B235" s="119"/>
      <c r="C235" s="119"/>
      <c r="D235" s="119"/>
      <c r="E235" s="119"/>
    </row>
    <row r="236" spans="1:5" x14ac:dyDescent="0.25">
      <c r="A236" s="119"/>
      <c r="B236" s="119"/>
      <c r="C236" s="119"/>
      <c r="D236" s="119"/>
      <c r="E236" s="119"/>
    </row>
    <row r="237" spans="1:5" x14ac:dyDescent="0.25">
      <c r="A237" s="119"/>
      <c r="B237" s="119"/>
      <c r="C237" s="119"/>
      <c r="D237" s="119"/>
      <c r="E237" s="119"/>
    </row>
  </sheetData>
  <mergeCells count="2">
    <mergeCell ref="A1:E1"/>
    <mergeCell ref="A38:M38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>
    <tabColor rgb="FF9F9289"/>
  </sheetPr>
  <dimension ref="A1:S559"/>
  <sheetViews>
    <sheetView zoomScale="110" zoomScaleNormal="110" workbookViewId="0">
      <pane ySplit="3" topLeftCell="A41" activePane="bottomLeft" state="frozen"/>
      <selection activeCell="A15" sqref="A15:M61"/>
      <selection pane="bottomLeft" activeCell="A15" sqref="A15:M61"/>
    </sheetView>
  </sheetViews>
  <sheetFormatPr defaultColWidth="8.85546875" defaultRowHeight="11.25" x14ac:dyDescent="0.2"/>
  <cols>
    <col min="1" max="1" width="16.28515625" style="53" bestFit="1" customWidth="1"/>
    <col min="2" max="2" width="18.42578125" style="38" customWidth="1"/>
    <col min="3" max="3" width="12.140625" style="53" hidden="1" customWidth="1"/>
    <col min="4" max="4" width="7.425781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x14ac:dyDescent="0.2">
      <c r="A1" s="34">
        <v>1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11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60</v>
      </c>
      <c r="D2" s="413" t="e">
        <f>VLOOKUP(A1,#REF!,3)</f>
        <v>#REF!</v>
      </c>
      <c r="E2" s="413"/>
      <c r="F2" s="413"/>
      <c r="G2" s="413"/>
      <c r="H2" s="413"/>
      <c r="I2" s="112"/>
      <c r="J2" s="116"/>
      <c r="K2" s="116"/>
      <c r="L2" s="116"/>
      <c r="M2" s="116"/>
      <c r="N2" s="37"/>
      <c r="O2" s="37"/>
      <c r="P2" s="37"/>
      <c r="Q2" s="37"/>
      <c r="R2" s="37"/>
      <c r="S2" s="37"/>
    </row>
    <row r="3" spans="1:19" x14ac:dyDescent="0.2">
      <c r="A3" s="39"/>
      <c r="B3" s="35" t="s">
        <v>69</v>
      </c>
      <c r="C3" s="108"/>
      <c r="D3" s="413" t="e">
        <f>VLOOKUP(A1,#REF!,5)</f>
        <v>#REF!</v>
      </c>
      <c r="E3" s="413"/>
      <c r="F3" s="413"/>
      <c r="G3" s="413"/>
      <c r="H3" s="413"/>
      <c r="I3" s="113"/>
      <c r="J3" s="113"/>
      <c r="K3" s="114"/>
      <c r="L3" s="115"/>
      <c r="M3" s="115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75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105"/>
      <c r="D14" s="106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8"/>
      <c r="B15" s="144"/>
      <c r="C15" s="48"/>
      <c r="D15" s="65"/>
      <c r="E15" s="60"/>
      <c r="F15" s="60"/>
      <c r="G15" s="60"/>
      <c r="H15" s="60"/>
      <c r="I15" s="60"/>
      <c r="J15" s="60"/>
      <c r="K15" s="60"/>
      <c r="L15" s="60"/>
      <c r="M15" s="48"/>
    </row>
    <row r="16" spans="1:19" x14ac:dyDescent="0.2">
      <c r="A16" s="49"/>
      <c r="B16" s="49"/>
      <c r="C16" s="48"/>
      <c r="D16" s="65"/>
      <c r="E16" s="60"/>
      <c r="F16" s="60"/>
      <c r="G16" s="60"/>
      <c r="H16" s="60"/>
      <c r="I16" s="60"/>
      <c r="J16" s="60"/>
      <c r="K16" s="60"/>
      <c r="L16" s="60"/>
      <c r="M16" s="48"/>
    </row>
    <row r="17" spans="1:13" x14ac:dyDescent="0.2">
      <c r="A17" s="58"/>
      <c r="B17" s="58"/>
      <c r="C17" s="48"/>
      <c r="D17" s="65"/>
      <c r="E17" s="60"/>
      <c r="F17" s="60"/>
      <c r="G17" s="60"/>
      <c r="H17" s="60"/>
      <c r="I17" s="60"/>
      <c r="J17" s="60"/>
      <c r="K17" s="60"/>
      <c r="L17" s="60"/>
      <c r="M17" s="48"/>
    </row>
    <row r="18" spans="1:13" x14ac:dyDescent="0.2">
      <c r="A18" s="49"/>
      <c r="B18" s="49"/>
      <c r="C18" s="48"/>
      <c r="D18" s="65"/>
      <c r="E18" s="60"/>
      <c r="F18" s="60"/>
      <c r="G18" s="60"/>
      <c r="H18" s="60"/>
      <c r="I18" s="60"/>
      <c r="J18" s="60"/>
      <c r="K18" s="60"/>
      <c r="L18" s="60"/>
      <c r="M18" s="48"/>
    </row>
    <row r="19" spans="1:13" x14ac:dyDescent="0.2">
      <c r="A19" s="49"/>
      <c r="B19" s="49"/>
      <c r="C19" s="48"/>
      <c r="D19" s="65"/>
      <c r="E19" s="60"/>
      <c r="F19" s="60"/>
      <c r="G19" s="60"/>
      <c r="H19" s="60"/>
      <c r="I19" s="60"/>
      <c r="J19" s="60"/>
      <c r="K19" s="60"/>
      <c r="L19" s="60"/>
      <c r="M19" s="48"/>
    </row>
    <row r="20" spans="1:13" x14ac:dyDescent="0.2">
      <c r="A20" s="49"/>
      <c r="B20" s="49"/>
      <c r="C20" s="48"/>
      <c r="D20" s="65"/>
      <c r="E20" s="60"/>
      <c r="F20" s="60"/>
      <c r="G20" s="60"/>
      <c r="H20" s="60"/>
      <c r="I20" s="60"/>
      <c r="J20" s="60"/>
      <c r="K20" s="60"/>
      <c r="L20" s="60"/>
      <c r="M20" s="48"/>
    </row>
    <row r="21" spans="1:13" x14ac:dyDescent="0.2">
      <c r="A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3" x14ac:dyDescent="0.2">
      <c r="A22" s="49"/>
      <c r="C22" s="48"/>
      <c r="D22" s="65"/>
      <c r="E22" s="60"/>
      <c r="F22" s="60"/>
      <c r="G22" s="60"/>
      <c r="H22" s="60"/>
      <c r="I22" s="60"/>
      <c r="J22" s="60"/>
      <c r="K22" s="60"/>
      <c r="L22" s="60"/>
      <c r="M22" s="48"/>
    </row>
    <row r="23" spans="1:13" x14ac:dyDescent="0.2">
      <c r="A23" s="49"/>
      <c r="C23" s="48"/>
      <c r="D23" s="65"/>
      <c r="E23" s="60"/>
      <c r="F23" s="60"/>
      <c r="G23" s="60"/>
      <c r="H23" s="60"/>
      <c r="I23" s="60"/>
      <c r="J23" s="60"/>
      <c r="K23" s="60"/>
      <c r="L23" s="60"/>
      <c r="M23" s="48"/>
    </row>
    <row r="24" spans="1:13" x14ac:dyDescent="0.2">
      <c r="A24" s="49"/>
      <c r="C24" s="48"/>
      <c r="D24" s="65"/>
      <c r="E24" s="60"/>
      <c r="F24" s="60"/>
      <c r="G24" s="60"/>
      <c r="H24" s="60"/>
      <c r="I24" s="60"/>
      <c r="J24" s="60"/>
      <c r="K24" s="60"/>
      <c r="L24" s="60"/>
      <c r="M24" s="48"/>
    </row>
    <row r="25" spans="1:13" x14ac:dyDescent="0.2">
      <c r="A25" s="49"/>
      <c r="C25" s="48"/>
      <c r="D25" s="65"/>
      <c r="E25" s="60"/>
      <c r="F25" s="60"/>
      <c r="G25" s="60"/>
      <c r="H25" s="60"/>
      <c r="I25" s="60"/>
      <c r="J25" s="60"/>
      <c r="K25" s="60"/>
      <c r="L25" s="60"/>
      <c r="M25" s="48"/>
    </row>
    <row r="26" spans="1:13" x14ac:dyDescent="0.2">
      <c r="A26" s="49"/>
      <c r="C26" s="48"/>
      <c r="D26" s="65"/>
      <c r="E26" s="60"/>
      <c r="F26" s="60"/>
      <c r="G26" s="60"/>
      <c r="H26" s="60"/>
      <c r="I26" s="60"/>
      <c r="J26" s="60"/>
      <c r="K26" s="60"/>
      <c r="L26" s="60"/>
      <c r="M26" s="48"/>
    </row>
    <row r="27" spans="1:13" x14ac:dyDescent="0.2">
      <c r="A27" s="49"/>
      <c r="C27" s="48"/>
      <c r="D27" s="65"/>
      <c r="E27" s="60"/>
      <c r="F27" s="60"/>
      <c r="G27" s="60"/>
      <c r="H27" s="60"/>
      <c r="I27" s="60"/>
      <c r="J27" s="60"/>
      <c r="K27" s="60"/>
      <c r="L27" s="60"/>
      <c r="M27" s="48"/>
    </row>
    <row r="28" spans="1:13" x14ac:dyDescent="0.2">
      <c r="A28" s="49"/>
      <c r="C28" s="48"/>
      <c r="D28" s="65"/>
      <c r="E28" s="60"/>
      <c r="F28" s="60"/>
      <c r="G28" s="60"/>
      <c r="H28" s="60"/>
      <c r="I28" s="60"/>
      <c r="J28" s="60"/>
      <c r="K28" s="60"/>
      <c r="L28" s="60"/>
      <c r="M28" s="48"/>
    </row>
    <row r="29" spans="1:13" x14ac:dyDescent="0.2">
      <c r="A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144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58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144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58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144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9"/>
      <c r="B50" s="48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58"/>
      <c r="B51" s="48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49"/>
      <c r="B52" s="48"/>
      <c r="C52" s="48"/>
      <c r="D52" s="65"/>
      <c r="E52" s="60"/>
      <c r="F52" s="60"/>
      <c r="G52" s="60"/>
      <c r="H52" s="60"/>
      <c r="I52" s="60"/>
      <c r="J52" s="60"/>
      <c r="K52" s="60"/>
      <c r="L52" s="60"/>
      <c r="M52" s="48"/>
    </row>
    <row r="53" spans="1:13" x14ac:dyDescent="0.2">
      <c r="A53" s="49"/>
      <c r="B53" s="48"/>
      <c r="C53" s="48"/>
      <c r="D53" s="65"/>
      <c r="E53" s="60"/>
      <c r="F53" s="60"/>
      <c r="G53" s="60"/>
      <c r="H53" s="60"/>
      <c r="I53" s="60"/>
      <c r="J53" s="60"/>
      <c r="K53" s="60"/>
      <c r="L53" s="60"/>
      <c r="M53" s="48"/>
    </row>
    <row r="54" spans="1:13" x14ac:dyDescent="0.2">
      <c r="A54" s="49"/>
      <c r="B54" s="48"/>
      <c r="C54" s="48"/>
      <c r="D54" s="65"/>
      <c r="E54" s="60"/>
      <c r="F54" s="60"/>
      <c r="G54" s="60"/>
      <c r="H54" s="60"/>
      <c r="I54" s="60"/>
      <c r="J54" s="60"/>
      <c r="K54" s="60"/>
      <c r="L54" s="60"/>
      <c r="M54" s="48"/>
    </row>
    <row r="55" spans="1:13" x14ac:dyDescent="0.2">
      <c r="A55" s="49"/>
      <c r="B55" s="48"/>
      <c r="C55" s="48"/>
      <c r="D55" s="65"/>
      <c r="E55" s="60"/>
      <c r="F55" s="60"/>
      <c r="G55" s="60"/>
      <c r="H55" s="60"/>
      <c r="I55" s="60"/>
      <c r="J55" s="60"/>
      <c r="K55" s="60"/>
      <c r="L55" s="60"/>
      <c r="M55" s="48"/>
    </row>
    <row r="56" spans="1:13" x14ac:dyDescent="0.2">
      <c r="A56" s="49"/>
      <c r="B56" s="48"/>
      <c r="C56" s="48"/>
      <c r="D56" s="65"/>
      <c r="E56" s="60"/>
      <c r="F56" s="60"/>
      <c r="G56" s="60"/>
      <c r="H56" s="60"/>
      <c r="I56" s="60"/>
      <c r="J56" s="60"/>
      <c r="K56" s="60"/>
      <c r="L56" s="60"/>
      <c r="M56" s="48"/>
    </row>
    <row r="57" spans="1:13" x14ac:dyDescent="0.2">
      <c r="A57" s="49"/>
      <c r="B57" s="48"/>
      <c r="C57" s="48"/>
      <c r="D57" s="65"/>
      <c r="E57" s="60"/>
      <c r="F57" s="60"/>
      <c r="G57" s="60"/>
      <c r="H57" s="60"/>
      <c r="I57" s="60"/>
      <c r="J57" s="60"/>
      <c r="K57" s="60"/>
      <c r="L57" s="60"/>
      <c r="M57" s="48"/>
    </row>
    <row r="58" spans="1:13" x14ac:dyDescent="0.2">
      <c r="A58" s="49"/>
      <c r="B58" s="48"/>
      <c r="C58" s="48"/>
      <c r="D58" s="65"/>
      <c r="E58" s="60"/>
      <c r="F58" s="60"/>
      <c r="G58" s="60"/>
      <c r="H58" s="60"/>
      <c r="I58" s="60"/>
      <c r="J58" s="60"/>
      <c r="K58" s="60"/>
      <c r="L58" s="60"/>
      <c r="M58" s="48"/>
    </row>
    <row r="59" spans="1:13" x14ac:dyDescent="0.2">
      <c r="A59" s="49"/>
      <c r="B59" s="48"/>
      <c r="C59" s="48"/>
      <c r="D59" s="65"/>
      <c r="E59" s="60"/>
      <c r="F59" s="60"/>
      <c r="G59" s="60"/>
      <c r="H59" s="60"/>
      <c r="I59" s="60"/>
      <c r="J59" s="60"/>
      <c r="K59" s="60"/>
      <c r="L59" s="60"/>
      <c r="M59" s="48"/>
    </row>
    <row r="60" spans="1:13" x14ac:dyDescent="0.2">
      <c r="A60" s="49"/>
      <c r="B60" s="48"/>
      <c r="C60" s="48"/>
      <c r="D60" s="65"/>
      <c r="E60" s="60"/>
      <c r="F60" s="60"/>
      <c r="G60" s="60"/>
      <c r="H60" s="60"/>
      <c r="I60" s="60"/>
      <c r="J60" s="60"/>
      <c r="K60" s="60"/>
      <c r="L60" s="60"/>
      <c r="M60" s="48"/>
    </row>
    <row r="61" spans="1:13" x14ac:dyDescent="0.2">
      <c r="A61" s="49"/>
      <c r="B61" s="48"/>
      <c r="C61" s="48"/>
      <c r="D61" s="65"/>
      <c r="E61" s="60"/>
      <c r="F61" s="60"/>
      <c r="G61" s="60"/>
      <c r="H61" s="60"/>
      <c r="I61" s="60"/>
      <c r="J61" s="60"/>
      <c r="K61" s="60"/>
      <c r="L61" s="60"/>
      <c r="M61" s="48"/>
    </row>
    <row r="62" spans="1:13" x14ac:dyDescent="0.2">
      <c r="A62" s="48"/>
      <c r="B62" s="49"/>
      <c r="C62" s="48"/>
      <c r="D62" s="65"/>
      <c r="E62" s="60"/>
      <c r="F62" s="60"/>
      <c r="G62" s="60"/>
      <c r="H62" s="60"/>
      <c r="I62" s="60"/>
      <c r="J62" s="60"/>
      <c r="K62" s="60"/>
      <c r="L62" s="60"/>
      <c r="M62" s="48"/>
    </row>
    <row r="63" spans="1:13" x14ac:dyDescent="0.2">
      <c r="A63" s="56"/>
      <c r="B63" s="74" t="s">
        <v>42</v>
      </c>
      <c r="C63" s="47"/>
      <c r="D63" s="73">
        <f>SUM(D15:D62)</f>
        <v>0</v>
      </c>
      <c r="E63" s="73">
        <f>SUM(E15:E62)</f>
        <v>0</v>
      </c>
      <c r="F63" s="73">
        <f>SUM(F15:F62)</f>
        <v>0</v>
      </c>
      <c r="G63" s="73">
        <f>SUM(G15:G62)</f>
        <v>0</v>
      </c>
      <c r="H63" s="73">
        <f>SUM(H15:H62)</f>
        <v>0</v>
      </c>
      <c r="I63" s="73">
        <f t="shared" ref="I63:M63" si="0">SUM(I15:I62)</f>
        <v>0</v>
      </c>
      <c r="J63" s="73">
        <f t="shared" si="0"/>
        <v>0</v>
      </c>
      <c r="K63" s="73">
        <f t="shared" si="0"/>
        <v>0</v>
      </c>
      <c r="L63" s="73">
        <f t="shared" si="0"/>
        <v>0</v>
      </c>
      <c r="M63" s="73">
        <f t="shared" si="0"/>
        <v>0</v>
      </c>
    </row>
    <row r="65" spans="1:3" x14ac:dyDescent="0.2">
      <c r="A65" s="50"/>
      <c r="B65" s="51"/>
      <c r="C65" s="52"/>
    </row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27" ht="18" customHeight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59" hidden="1" x14ac:dyDescent="0.2"/>
  </sheetData>
  <mergeCells count="17">
    <mergeCell ref="I6:I12"/>
    <mergeCell ref="J6:J12"/>
    <mergeCell ref="K6:K12"/>
    <mergeCell ref="L6:L12"/>
    <mergeCell ref="M6:M12"/>
    <mergeCell ref="G6:G12"/>
    <mergeCell ref="H6:H12"/>
    <mergeCell ref="D1:H1"/>
    <mergeCell ref="A13:B13"/>
    <mergeCell ref="D2:H2"/>
    <mergeCell ref="A6:A12"/>
    <mergeCell ref="B6:B12"/>
    <mergeCell ref="C6:C12"/>
    <mergeCell ref="D6:D12"/>
    <mergeCell ref="E6:E12"/>
    <mergeCell ref="F6:F12"/>
    <mergeCell ref="D3:H3"/>
  </mergeCells>
  <printOptions gridLines="1"/>
  <pageMargins left="0.70866141732283472" right="0.70866141732283472" top="0.94488188976377963" bottom="0.74803149606299213" header="0.31496062992125984" footer="0.31496062992125984"/>
  <pageSetup paperSize="9" scale="90" orientation="portrait" cellComments="asDisplayed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F9289"/>
  </sheetPr>
  <dimension ref="A1:S55"/>
  <sheetViews>
    <sheetView topLeftCell="A16" workbookViewId="0">
      <selection activeCell="A15" sqref="A15:M61"/>
    </sheetView>
  </sheetViews>
  <sheetFormatPr defaultColWidth="8.85546875" defaultRowHeight="11.25" x14ac:dyDescent="0.2"/>
  <cols>
    <col min="1" max="1" width="15.85546875" style="53" bestFit="1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x14ac:dyDescent="0.2">
      <c r="A1" s="34">
        <v>2</v>
      </c>
      <c r="B1" s="35" t="s">
        <v>36</v>
      </c>
      <c r="C1" s="78" t="e">
        <f>VLOOKUP(A1,#REF!,2)</f>
        <v>#REF!</v>
      </c>
      <c r="D1" s="413" t="e">
        <f>VLOOKUP(A1,#REF!,2)</f>
        <v>#REF!</v>
      </c>
      <c r="E1" s="413"/>
      <c r="F1" s="413"/>
      <c r="G1" s="413"/>
      <c r="H1" s="413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64</v>
      </c>
      <c r="D2" s="413" t="e">
        <f>VLOOKUP(A1,#REF!,3)</f>
        <v>#REF!</v>
      </c>
      <c r="E2" s="413"/>
      <c r="F2" s="413"/>
      <c r="G2" s="413"/>
      <c r="H2" s="413"/>
      <c r="I2" s="110"/>
      <c r="J2" s="117"/>
      <c r="K2" s="117"/>
      <c r="L2" s="117"/>
      <c r="M2" s="117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64</v>
      </c>
      <c r="D3" s="413" t="e">
        <f>VLOOKUP(A1,#REF!,5)</f>
        <v>#REF!</v>
      </c>
      <c r="E3" s="413"/>
      <c r="F3" s="413"/>
      <c r="G3" s="413"/>
      <c r="H3" s="413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9"/>
      <c r="B15" s="49"/>
      <c r="C15" s="48"/>
      <c r="D15" s="69"/>
      <c r="E15" s="70"/>
      <c r="F15" s="70"/>
      <c r="G15" s="70"/>
      <c r="H15" s="70"/>
      <c r="I15" s="70"/>
      <c r="J15" s="70"/>
      <c r="K15" s="70"/>
      <c r="L15" s="70"/>
      <c r="M15" s="71"/>
    </row>
    <row r="16" spans="1:19" x14ac:dyDescent="0.2">
      <c r="A16" s="49"/>
      <c r="B16" s="49"/>
      <c r="C16" s="48"/>
      <c r="D16" s="69"/>
      <c r="E16" s="70"/>
      <c r="F16" s="70"/>
      <c r="G16" s="70"/>
      <c r="H16" s="70"/>
      <c r="I16" s="70"/>
      <c r="J16" s="70"/>
      <c r="K16" s="70"/>
      <c r="L16" s="70"/>
      <c r="M16" s="71"/>
    </row>
    <row r="17" spans="1:15" x14ac:dyDescent="0.2">
      <c r="A17" s="49"/>
      <c r="B17" s="49"/>
      <c r="C17" s="48"/>
      <c r="D17" s="69"/>
      <c r="E17" s="70"/>
      <c r="F17" s="70"/>
      <c r="G17" s="70"/>
      <c r="H17" s="70"/>
      <c r="I17" s="70"/>
      <c r="J17" s="70"/>
      <c r="K17" s="70"/>
      <c r="L17" s="70"/>
      <c r="M17" s="71"/>
    </row>
    <row r="18" spans="1:15" x14ac:dyDescent="0.2">
      <c r="A18" s="49"/>
      <c r="B18" s="49"/>
      <c r="C18" s="48"/>
      <c r="D18" s="79"/>
      <c r="E18" s="60"/>
      <c r="F18" s="60"/>
      <c r="G18" s="60"/>
      <c r="H18" s="80"/>
      <c r="I18" s="60"/>
      <c r="J18" s="60"/>
      <c r="K18" s="60"/>
      <c r="L18" s="81"/>
      <c r="M18" s="48"/>
    </row>
    <row r="19" spans="1:15" x14ac:dyDescent="0.2">
      <c r="A19" s="49"/>
      <c r="B19" s="49"/>
      <c r="C19" s="48"/>
      <c r="D19" s="69"/>
      <c r="E19" s="70"/>
      <c r="F19" s="70"/>
      <c r="G19" s="70"/>
      <c r="H19" s="70"/>
      <c r="I19" s="70"/>
      <c r="J19" s="70"/>
      <c r="K19" s="70"/>
      <c r="L19" s="70"/>
      <c r="M19" s="71"/>
    </row>
    <row r="20" spans="1:15" x14ac:dyDescent="0.2">
      <c r="A20" s="49"/>
      <c r="B20" s="49"/>
      <c r="C20" s="48"/>
      <c r="D20" s="69"/>
      <c r="E20" s="70"/>
      <c r="F20" s="70"/>
      <c r="G20" s="70"/>
      <c r="H20" s="70"/>
      <c r="I20" s="70"/>
      <c r="J20" s="70"/>
      <c r="K20" s="70"/>
      <c r="L20" s="70"/>
      <c r="M20" s="71"/>
    </row>
    <row r="21" spans="1:15" x14ac:dyDescent="0.2">
      <c r="A21" s="49"/>
      <c r="B21" s="49"/>
      <c r="C21" s="48"/>
      <c r="D21" s="65"/>
      <c r="E21" s="60"/>
      <c r="F21" s="60"/>
      <c r="G21" s="60"/>
      <c r="H21" s="60"/>
      <c r="I21" s="60"/>
      <c r="J21" s="60"/>
      <c r="K21" s="60"/>
      <c r="L21" s="60"/>
      <c r="M21" s="48"/>
    </row>
    <row r="22" spans="1:15" x14ac:dyDescent="0.2">
      <c r="A22" s="49"/>
      <c r="B22" s="49"/>
      <c r="C22" s="48"/>
      <c r="D22" s="69"/>
      <c r="E22" s="70"/>
      <c r="F22" s="70"/>
      <c r="G22" s="70"/>
      <c r="H22" s="70"/>
      <c r="I22" s="70"/>
      <c r="J22" s="70"/>
      <c r="K22" s="70"/>
      <c r="L22" s="70"/>
      <c r="M22" s="71"/>
    </row>
    <row r="23" spans="1:15" x14ac:dyDescent="0.2">
      <c r="A23" s="49"/>
      <c r="B23" s="49"/>
      <c r="C23" s="48"/>
      <c r="D23" s="69"/>
      <c r="E23" s="70"/>
      <c r="F23" s="70"/>
      <c r="G23" s="70"/>
      <c r="H23" s="70"/>
      <c r="I23" s="70"/>
      <c r="J23" s="70"/>
      <c r="K23" s="70"/>
      <c r="L23" s="70"/>
      <c r="M23" s="71"/>
    </row>
    <row r="24" spans="1:15" x14ac:dyDescent="0.2">
      <c r="A24" s="49"/>
      <c r="B24" s="49"/>
      <c r="C24" s="48"/>
      <c r="D24" s="69"/>
      <c r="E24" s="70"/>
      <c r="F24" s="70"/>
      <c r="G24" s="70"/>
      <c r="H24" s="70"/>
      <c r="I24" s="70"/>
      <c r="J24" s="70"/>
      <c r="K24" s="70"/>
      <c r="L24" s="70"/>
      <c r="M24" s="71"/>
    </row>
    <row r="25" spans="1:15" x14ac:dyDescent="0.2">
      <c r="A25" s="49"/>
      <c r="B25" s="49"/>
      <c r="C25" s="48"/>
      <c r="D25" s="69"/>
      <c r="E25" s="70"/>
      <c r="F25" s="70"/>
      <c r="G25" s="70"/>
      <c r="H25" s="70"/>
      <c r="I25" s="70"/>
      <c r="J25" s="70"/>
      <c r="K25" s="70"/>
      <c r="L25" s="70"/>
      <c r="M25" s="71"/>
    </row>
    <row r="26" spans="1:15" x14ac:dyDescent="0.2">
      <c r="A26" s="49"/>
      <c r="B26" s="49"/>
      <c r="C26" s="48"/>
      <c r="D26" s="69"/>
      <c r="E26" s="70"/>
      <c r="F26" s="70"/>
      <c r="G26" s="70"/>
      <c r="H26" s="70"/>
      <c r="I26" s="70"/>
      <c r="J26" s="70"/>
      <c r="K26" s="70"/>
      <c r="L26" s="70"/>
      <c r="M26" s="71"/>
      <c r="O26" s="38" t="s">
        <v>87</v>
      </c>
    </row>
    <row r="27" spans="1:15" x14ac:dyDescent="0.2">
      <c r="A27" s="49"/>
      <c r="B27" s="49"/>
      <c r="C27" s="48"/>
      <c r="D27" s="69"/>
      <c r="E27" s="70"/>
      <c r="F27" s="70"/>
      <c r="G27" s="70"/>
      <c r="H27" s="70"/>
      <c r="I27" s="70"/>
      <c r="J27" s="70"/>
      <c r="K27" s="70"/>
      <c r="L27" s="70"/>
      <c r="M27" s="71"/>
    </row>
    <row r="28" spans="1:15" x14ac:dyDescent="0.2">
      <c r="A28" s="49"/>
      <c r="B28" s="49"/>
      <c r="C28" s="48"/>
      <c r="D28" s="69"/>
      <c r="E28" s="70"/>
      <c r="F28" s="70"/>
      <c r="G28" s="70"/>
      <c r="H28" s="70"/>
      <c r="I28" s="70"/>
      <c r="J28" s="70"/>
      <c r="K28" s="70"/>
      <c r="L28" s="70"/>
      <c r="M28" s="71"/>
    </row>
    <row r="29" spans="1:15" x14ac:dyDescent="0.2">
      <c r="A29" s="49"/>
      <c r="B29" s="49"/>
      <c r="C29" s="48"/>
      <c r="D29" s="69"/>
      <c r="E29" s="70"/>
      <c r="F29" s="70"/>
      <c r="G29" s="70"/>
      <c r="H29" s="70"/>
      <c r="I29" s="70"/>
      <c r="J29" s="70"/>
      <c r="K29" s="70"/>
      <c r="L29" s="70"/>
      <c r="M29" s="71"/>
    </row>
    <row r="30" spans="1:15" x14ac:dyDescent="0.2">
      <c r="A30" s="49"/>
      <c r="B30" s="49"/>
      <c r="C30" s="48"/>
      <c r="D30" s="69"/>
      <c r="E30" s="70"/>
      <c r="F30" s="70"/>
      <c r="G30" s="70"/>
      <c r="H30" s="70"/>
      <c r="I30" s="70"/>
      <c r="J30" s="70"/>
      <c r="K30" s="70"/>
      <c r="L30" s="70"/>
      <c r="M30" s="71"/>
    </row>
    <row r="31" spans="1:15" x14ac:dyDescent="0.2">
      <c r="A31" s="48"/>
      <c r="B31" s="49"/>
      <c r="C31" s="48"/>
      <c r="D31" s="69"/>
      <c r="E31" s="70"/>
      <c r="F31" s="70"/>
      <c r="G31" s="70"/>
      <c r="H31" s="70"/>
      <c r="I31" s="70"/>
      <c r="J31" s="70"/>
      <c r="K31" s="70"/>
      <c r="L31" s="70"/>
      <c r="M31" s="71"/>
    </row>
    <row r="32" spans="1:15" x14ac:dyDescent="0.2">
      <c r="A32" s="58"/>
      <c r="B32" s="95"/>
      <c r="C32" s="48"/>
      <c r="D32" s="65"/>
      <c r="E32" s="60"/>
      <c r="F32" s="60"/>
      <c r="G32" s="60"/>
      <c r="H32" s="60"/>
      <c r="I32" s="60"/>
      <c r="J32" s="60"/>
      <c r="K32" s="70"/>
      <c r="L32" s="70"/>
      <c r="M32" s="71"/>
    </row>
    <row r="33" spans="1:16" x14ac:dyDescent="0.2">
      <c r="A33" s="49"/>
      <c r="B33" s="95"/>
      <c r="C33" s="48"/>
      <c r="D33" s="65"/>
      <c r="E33" s="60"/>
      <c r="F33" s="60"/>
      <c r="G33" s="60"/>
      <c r="H33" s="60"/>
      <c r="I33" s="60"/>
      <c r="J33" s="60"/>
      <c r="K33" s="70"/>
      <c r="L33" s="70"/>
      <c r="M33" s="71"/>
    </row>
    <row r="34" spans="1:16" x14ac:dyDescent="0.2">
      <c r="A34" s="49"/>
      <c r="B34" s="95"/>
      <c r="C34" s="48"/>
      <c r="D34" s="65"/>
      <c r="E34" s="60"/>
      <c r="F34" s="60"/>
      <c r="G34" s="60"/>
      <c r="H34" s="60"/>
      <c r="I34" s="60"/>
      <c r="J34" s="60"/>
      <c r="K34" s="70"/>
      <c r="L34" s="70"/>
      <c r="M34" s="71"/>
    </row>
    <row r="35" spans="1:16" x14ac:dyDescent="0.2">
      <c r="A35" s="49"/>
      <c r="B35" s="95"/>
      <c r="C35" s="48"/>
      <c r="D35" s="65"/>
      <c r="E35" s="60"/>
      <c r="F35" s="60"/>
      <c r="G35" s="60"/>
      <c r="H35" s="60"/>
      <c r="I35" s="60"/>
      <c r="J35" s="60"/>
      <c r="K35" s="70"/>
      <c r="L35" s="70"/>
      <c r="M35" s="71"/>
      <c r="P35" s="57"/>
    </row>
    <row r="36" spans="1:16" x14ac:dyDescent="0.2">
      <c r="A36" s="49"/>
      <c r="B36" s="95"/>
      <c r="C36" s="48"/>
      <c r="D36" s="65"/>
      <c r="E36" s="60"/>
      <c r="F36" s="60"/>
      <c r="G36" s="60"/>
      <c r="H36" s="60"/>
      <c r="I36" s="60"/>
      <c r="J36" s="60"/>
      <c r="K36" s="70"/>
      <c r="L36" s="70"/>
      <c r="M36" s="71"/>
    </row>
    <row r="37" spans="1:16" x14ac:dyDescent="0.2">
      <c r="A37" s="48"/>
      <c r="B37" s="49"/>
      <c r="C37" s="48"/>
      <c r="D37" s="69"/>
      <c r="E37" s="70"/>
      <c r="F37" s="70"/>
      <c r="G37" s="70"/>
      <c r="H37" s="70"/>
      <c r="I37" s="70"/>
      <c r="J37" s="70"/>
      <c r="K37" s="70"/>
      <c r="L37" s="70"/>
      <c r="M37" s="71"/>
    </row>
    <row r="38" spans="1:16" x14ac:dyDescent="0.2">
      <c r="A38" s="219"/>
      <c r="B38" s="211"/>
      <c r="C38" s="219"/>
      <c r="D38" s="237"/>
      <c r="E38" s="219"/>
      <c r="F38" s="219"/>
      <c r="G38" s="219"/>
      <c r="H38" s="219"/>
      <c r="I38" s="219"/>
      <c r="J38" s="219"/>
      <c r="K38" s="211"/>
      <c r="L38" s="211"/>
      <c r="M38" s="211"/>
    </row>
    <row r="39" spans="1:16" x14ac:dyDescent="0.2">
      <c r="A39" s="219"/>
      <c r="B39" s="211"/>
      <c r="C39" s="219"/>
      <c r="D39" s="237"/>
      <c r="E39" s="219"/>
      <c r="F39" s="219"/>
      <c r="G39" s="219"/>
      <c r="H39" s="219"/>
      <c r="I39" s="219"/>
      <c r="J39" s="219"/>
      <c r="K39" s="211"/>
      <c r="L39" s="211"/>
      <c r="M39" s="211"/>
    </row>
    <row r="40" spans="1:16" x14ac:dyDescent="0.2">
      <c r="A40" s="219"/>
      <c r="B40" s="211"/>
      <c r="C40" s="219"/>
      <c r="D40" s="237"/>
      <c r="E40" s="219"/>
      <c r="F40" s="219"/>
      <c r="G40" s="219"/>
      <c r="H40" s="219"/>
      <c r="I40" s="219"/>
      <c r="J40" s="219"/>
      <c r="K40" s="211"/>
      <c r="L40" s="211"/>
      <c r="M40" s="211"/>
    </row>
    <row r="41" spans="1:16" x14ac:dyDescent="0.2">
      <c r="A41" s="219"/>
      <c r="B41" s="211"/>
      <c r="C41" s="219"/>
      <c r="D41" s="237"/>
      <c r="E41" s="219"/>
      <c r="F41" s="219"/>
      <c r="G41" s="219"/>
      <c r="H41" s="219"/>
      <c r="I41" s="219"/>
      <c r="J41" s="219"/>
      <c r="K41" s="211"/>
      <c r="L41" s="211"/>
      <c r="M41" s="211"/>
    </row>
    <row r="42" spans="1:16" x14ac:dyDescent="0.2">
      <c r="A42" s="219"/>
      <c r="B42" s="211"/>
      <c r="C42" s="219"/>
      <c r="D42" s="237"/>
      <c r="E42" s="219"/>
      <c r="F42" s="219"/>
      <c r="G42" s="219"/>
      <c r="H42" s="219"/>
      <c r="I42" s="219"/>
      <c r="J42" s="219"/>
      <c r="K42" s="211"/>
      <c r="L42" s="211"/>
      <c r="M42" s="211"/>
    </row>
    <row r="43" spans="1:16" x14ac:dyDescent="0.2">
      <c r="A43" s="219"/>
      <c r="B43" s="211"/>
      <c r="C43" s="219"/>
      <c r="D43" s="237"/>
      <c r="E43" s="219"/>
      <c r="F43" s="219"/>
      <c r="G43" s="219"/>
      <c r="H43" s="219"/>
      <c r="I43" s="219"/>
      <c r="J43" s="219"/>
      <c r="K43" s="211"/>
      <c r="L43" s="211"/>
      <c r="M43" s="211"/>
    </row>
    <row r="44" spans="1:16" x14ac:dyDescent="0.2">
      <c r="A44" s="219"/>
      <c r="B44" s="211"/>
      <c r="C44" s="219"/>
      <c r="D44" s="237"/>
      <c r="E44" s="219"/>
      <c r="F44" s="219"/>
      <c r="G44" s="219"/>
      <c r="H44" s="219"/>
      <c r="I44" s="219"/>
      <c r="J44" s="219"/>
      <c r="K44" s="211"/>
      <c r="L44" s="211"/>
      <c r="M44" s="211"/>
    </row>
    <row r="45" spans="1:16" x14ac:dyDescent="0.2">
      <c r="A45" s="219"/>
      <c r="B45" s="211"/>
      <c r="C45" s="219"/>
      <c r="D45" s="237"/>
      <c r="E45" s="219"/>
      <c r="F45" s="219"/>
      <c r="G45" s="219"/>
      <c r="H45" s="219"/>
      <c r="I45" s="219"/>
      <c r="J45" s="219"/>
      <c r="K45" s="211"/>
      <c r="L45" s="211"/>
      <c r="M45" s="211"/>
    </row>
    <row r="46" spans="1:16" x14ac:dyDescent="0.2">
      <c r="A46" s="219"/>
      <c r="B46" s="211"/>
      <c r="C46" s="219"/>
      <c r="D46" s="237"/>
      <c r="E46" s="219"/>
      <c r="F46" s="219"/>
      <c r="G46" s="219"/>
      <c r="H46" s="219"/>
      <c r="I46" s="219"/>
      <c r="J46" s="219"/>
      <c r="K46" s="211"/>
      <c r="L46" s="211"/>
      <c r="M46" s="211"/>
    </row>
    <row r="47" spans="1:16" x14ac:dyDescent="0.2">
      <c r="A47" s="219"/>
      <c r="B47" s="211"/>
      <c r="C47" s="219"/>
      <c r="D47" s="237"/>
      <c r="E47" s="219"/>
      <c r="F47" s="219"/>
      <c r="G47" s="219"/>
      <c r="H47" s="219"/>
      <c r="I47" s="219"/>
      <c r="J47" s="219"/>
      <c r="K47" s="211"/>
      <c r="L47" s="211"/>
      <c r="M47" s="211"/>
    </row>
    <row r="48" spans="1:16" x14ac:dyDescent="0.2">
      <c r="A48" s="219"/>
      <c r="B48" s="211"/>
      <c r="C48" s="219"/>
      <c r="D48" s="237"/>
      <c r="E48" s="219"/>
      <c r="F48" s="219"/>
      <c r="G48" s="219"/>
      <c r="H48" s="219"/>
      <c r="I48" s="219"/>
      <c r="J48" s="219"/>
      <c r="K48" s="211"/>
      <c r="L48" s="211"/>
      <c r="M48" s="211"/>
    </row>
    <row r="49" spans="1:13" x14ac:dyDescent="0.2">
      <c r="A49" s="219"/>
      <c r="B49" s="211"/>
      <c r="C49" s="219"/>
      <c r="D49" s="237"/>
      <c r="E49" s="219"/>
      <c r="F49" s="219"/>
      <c r="G49" s="219"/>
      <c r="H49" s="219"/>
      <c r="I49" s="219"/>
      <c r="J49" s="219"/>
      <c r="K49" s="211"/>
      <c r="L49" s="211"/>
      <c r="M49" s="211"/>
    </row>
    <row r="50" spans="1:13" x14ac:dyDescent="0.2">
      <c r="A50" s="219"/>
      <c r="B50" s="211"/>
      <c r="C50" s="219"/>
      <c r="D50" s="237"/>
      <c r="E50" s="219"/>
      <c r="F50" s="219"/>
      <c r="G50" s="219"/>
      <c r="H50" s="219"/>
      <c r="I50" s="219"/>
      <c r="J50" s="219"/>
      <c r="K50" s="211"/>
      <c r="L50" s="211"/>
      <c r="M50" s="211"/>
    </row>
    <row r="51" spans="1:13" x14ac:dyDescent="0.2">
      <c r="A51" s="214"/>
      <c r="B51" s="215"/>
      <c r="C51" s="214"/>
      <c r="D51" s="238"/>
      <c r="E51" s="70"/>
      <c r="F51" s="70"/>
      <c r="G51" s="70"/>
      <c r="H51" s="70"/>
      <c r="I51" s="70"/>
      <c r="J51" s="70"/>
      <c r="K51" s="70"/>
      <c r="L51" s="70"/>
      <c r="M51" s="192"/>
    </row>
    <row r="52" spans="1:13" x14ac:dyDescent="0.2">
      <c r="A52" s="56" t="s">
        <v>85</v>
      </c>
      <c r="B52" s="56"/>
      <c r="C52" s="47"/>
      <c r="D52" s="72">
        <f t="shared" ref="D52:M52" si="0">SUM(D15:D51)</f>
        <v>0</v>
      </c>
      <c r="E52" s="72">
        <f t="shared" si="0"/>
        <v>0</v>
      </c>
      <c r="F52" s="72">
        <f t="shared" si="0"/>
        <v>0</v>
      </c>
      <c r="G52" s="72">
        <f t="shared" si="0"/>
        <v>0</v>
      </c>
      <c r="H52" s="72">
        <f t="shared" si="0"/>
        <v>0</v>
      </c>
      <c r="I52" s="72">
        <f t="shared" si="0"/>
        <v>0</v>
      </c>
      <c r="J52" s="72">
        <f t="shared" si="0"/>
        <v>0</v>
      </c>
      <c r="K52" s="72">
        <f t="shared" si="0"/>
        <v>0</v>
      </c>
      <c r="L52" s="72">
        <f t="shared" si="0"/>
        <v>0</v>
      </c>
      <c r="M52" s="72">
        <f t="shared" si="0"/>
        <v>0</v>
      </c>
    </row>
    <row r="55" spans="1:13" x14ac:dyDescent="0.2">
      <c r="A55" s="50"/>
      <c r="B55" s="51"/>
      <c r="C55" s="52"/>
    </row>
  </sheetData>
  <mergeCells count="17">
    <mergeCell ref="L6:L12"/>
    <mergeCell ref="M6:M12"/>
    <mergeCell ref="D2:H2"/>
    <mergeCell ref="D1:H1"/>
    <mergeCell ref="D3:H3"/>
    <mergeCell ref="A13:B13"/>
    <mergeCell ref="I6:I12"/>
    <mergeCell ref="J6:J12"/>
    <mergeCell ref="K6:K12"/>
    <mergeCell ref="H6:H12"/>
    <mergeCell ref="A6:A12"/>
    <mergeCell ref="B6:B12"/>
    <mergeCell ref="C6:C12"/>
    <mergeCell ref="D6:D12"/>
    <mergeCell ref="E6:E12"/>
    <mergeCell ref="F6:F12"/>
    <mergeCell ref="G6:G1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F9289"/>
  </sheetPr>
  <dimension ref="A1:S55"/>
  <sheetViews>
    <sheetView workbookViewId="0">
      <selection activeCell="A15" sqref="A15:M61"/>
    </sheetView>
  </sheetViews>
  <sheetFormatPr defaultColWidth="8.85546875" defaultRowHeight="11.25" x14ac:dyDescent="0.2"/>
  <cols>
    <col min="1" max="1" width="15.85546875" style="53" bestFit="1" customWidth="1"/>
    <col min="2" max="2" width="18.42578125" style="38" customWidth="1"/>
    <col min="3" max="3" width="12.140625" style="53" hidden="1" customWidth="1"/>
    <col min="4" max="4" width="8.28515625" style="67" customWidth="1"/>
    <col min="5" max="10" width="6.42578125" style="53" customWidth="1"/>
    <col min="11" max="13" width="6.42578125" style="38" customWidth="1"/>
    <col min="14" max="16384" width="8.85546875" style="38"/>
  </cols>
  <sheetData>
    <row r="1" spans="1:19" ht="11.25" customHeight="1" x14ac:dyDescent="0.2">
      <c r="A1" s="34">
        <v>3</v>
      </c>
      <c r="B1" s="35" t="s">
        <v>36</v>
      </c>
      <c r="C1" s="78" t="e">
        <f>VLOOKUP(A1,#REF!,2)</f>
        <v>#REF!</v>
      </c>
      <c r="D1" s="418" t="e">
        <f>VLOOKUP(A1,#REF!,2)</f>
        <v>#REF!</v>
      </c>
      <c r="E1" s="419"/>
      <c r="F1" s="419"/>
      <c r="G1" s="419"/>
      <c r="H1" s="420"/>
      <c r="I1" s="109"/>
      <c r="J1" s="111"/>
      <c r="K1" s="111"/>
      <c r="L1" s="111"/>
      <c r="M1" s="111"/>
      <c r="N1" s="37"/>
      <c r="O1" s="37"/>
      <c r="P1" s="37"/>
      <c r="Q1" s="37"/>
      <c r="R1" s="37"/>
      <c r="S1" s="37"/>
    </row>
    <row r="2" spans="1:19" ht="11.25" customHeight="1" x14ac:dyDescent="0.2">
      <c r="A2" s="39"/>
      <c r="B2" s="35" t="s">
        <v>37</v>
      </c>
      <c r="C2" s="77" t="s">
        <v>65</v>
      </c>
      <c r="D2" s="418" t="e">
        <f>VLOOKUP(A1,#REF!,3)</f>
        <v>#REF!</v>
      </c>
      <c r="E2" s="419"/>
      <c r="F2" s="419"/>
      <c r="G2" s="419"/>
      <c r="H2" s="420"/>
      <c r="I2" s="110"/>
      <c r="J2" s="112"/>
      <c r="K2" s="112"/>
      <c r="L2" s="112"/>
      <c r="M2" s="112"/>
      <c r="N2" s="37"/>
      <c r="O2" s="37"/>
      <c r="P2" s="37"/>
      <c r="Q2" s="37"/>
      <c r="R2" s="37"/>
      <c r="S2" s="37"/>
    </row>
    <row r="3" spans="1:19" ht="11.25" customHeight="1" x14ac:dyDescent="0.2">
      <c r="A3" s="39"/>
      <c r="B3" s="35" t="s">
        <v>86</v>
      </c>
      <c r="C3" s="77" t="s">
        <v>65</v>
      </c>
      <c r="D3" s="418" t="e">
        <f>VLOOKUP(A1,#REF!,5)</f>
        <v>#REF!</v>
      </c>
      <c r="E3" s="419"/>
      <c r="F3" s="419"/>
      <c r="G3" s="419"/>
      <c r="H3" s="420"/>
      <c r="I3" s="43"/>
      <c r="J3" s="43"/>
      <c r="K3" s="36"/>
      <c r="L3" s="37"/>
      <c r="M3" s="37"/>
      <c r="N3" s="37"/>
      <c r="O3" s="37"/>
      <c r="P3" s="37"/>
      <c r="Q3" s="37"/>
      <c r="R3" s="37"/>
      <c r="S3" s="37"/>
    </row>
    <row r="4" spans="1:19" x14ac:dyDescent="0.2">
      <c r="A4" s="39"/>
      <c r="B4" s="76"/>
      <c r="C4" s="102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37"/>
      <c r="O4" s="37"/>
      <c r="P4" s="37"/>
      <c r="Q4" s="37"/>
      <c r="R4" s="37"/>
      <c r="S4" s="37"/>
    </row>
    <row r="5" spans="1:19" x14ac:dyDescent="0.2">
      <c r="A5" s="39"/>
      <c r="B5" s="40"/>
      <c r="C5" s="41"/>
      <c r="D5" s="62"/>
      <c r="E5" s="42"/>
      <c r="F5" s="42"/>
      <c r="G5" s="42"/>
      <c r="H5" s="43"/>
      <c r="I5" s="43"/>
      <c r="J5" s="43"/>
      <c r="K5" s="36"/>
      <c r="L5" s="37"/>
      <c r="M5" s="37"/>
      <c r="N5" s="37"/>
      <c r="O5" s="37"/>
      <c r="P5" s="37"/>
      <c r="Q5" s="37"/>
      <c r="R5" s="37"/>
      <c r="S5" s="37"/>
    </row>
    <row r="6" spans="1:19" ht="15" customHeight="1" x14ac:dyDescent="0.2">
      <c r="A6" s="401" t="s">
        <v>49</v>
      </c>
      <c r="B6" s="401" t="s">
        <v>38</v>
      </c>
      <c r="C6" s="401" t="s">
        <v>39</v>
      </c>
      <c r="D6" s="416" t="s">
        <v>40</v>
      </c>
      <c r="E6" s="401" t="e">
        <f>#REF!</f>
        <v>#REF!</v>
      </c>
      <c r="F6" s="402" t="e">
        <f>#REF!</f>
        <v>#REF!</v>
      </c>
      <c r="G6" s="401" t="e">
        <f>#REF!</f>
        <v>#REF!</v>
      </c>
      <c r="H6" s="401" t="e">
        <f>#REF!</f>
        <v>#REF!</v>
      </c>
      <c r="I6" s="417" t="e">
        <f>#REF!</f>
        <v>#REF!</v>
      </c>
      <c r="J6" s="402" t="e">
        <f>#REF!</f>
        <v>#REF!</v>
      </c>
      <c r="K6" s="402" t="e">
        <f>#REF!</f>
        <v>#REF!</v>
      </c>
      <c r="L6" s="402" t="e">
        <f>#REF!</f>
        <v>#REF!</v>
      </c>
      <c r="M6" s="401" t="e">
        <f>#REF!</f>
        <v>#REF!</v>
      </c>
    </row>
    <row r="7" spans="1:19" ht="10.35" customHeight="1" x14ac:dyDescent="0.2">
      <c r="A7" s="401"/>
      <c r="B7" s="401"/>
      <c r="C7" s="401"/>
      <c r="D7" s="416"/>
      <c r="E7" s="401"/>
      <c r="F7" s="403"/>
      <c r="G7" s="401"/>
      <c r="H7" s="401"/>
      <c r="I7" s="417"/>
      <c r="J7" s="403"/>
      <c r="K7" s="403"/>
      <c r="L7" s="403"/>
      <c r="M7" s="401"/>
    </row>
    <row r="8" spans="1:19" x14ac:dyDescent="0.2">
      <c r="A8" s="401"/>
      <c r="B8" s="401"/>
      <c r="C8" s="401"/>
      <c r="D8" s="416"/>
      <c r="E8" s="401"/>
      <c r="F8" s="403"/>
      <c r="G8" s="401"/>
      <c r="H8" s="401"/>
      <c r="I8" s="417"/>
      <c r="J8" s="403"/>
      <c r="K8" s="403"/>
      <c r="L8" s="403"/>
      <c r="M8" s="401"/>
    </row>
    <row r="9" spans="1:19" x14ac:dyDescent="0.2">
      <c r="A9" s="401"/>
      <c r="B9" s="401"/>
      <c r="C9" s="401"/>
      <c r="D9" s="416"/>
      <c r="E9" s="401"/>
      <c r="F9" s="403"/>
      <c r="G9" s="401"/>
      <c r="H9" s="401"/>
      <c r="I9" s="417"/>
      <c r="J9" s="403"/>
      <c r="K9" s="403"/>
      <c r="L9" s="403"/>
      <c r="M9" s="401"/>
    </row>
    <row r="10" spans="1:19" ht="10.35" customHeight="1" x14ac:dyDescent="0.2">
      <c r="A10" s="401"/>
      <c r="B10" s="401"/>
      <c r="C10" s="401"/>
      <c r="D10" s="416"/>
      <c r="E10" s="401"/>
      <c r="F10" s="403"/>
      <c r="G10" s="401"/>
      <c r="H10" s="401"/>
      <c r="I10" s="417"/>
      <c r="J10" s="403"/>
      <c r="K10" s="403"/>
      <c r="L10" s="403"/>
      <c r="M10" s="401"/>
    </row>
    <row r="11" spans="1:19" x14ac:dyDescent="0.2">
      <c r="A11" s="401"/>
      <c r="B11" s="401"/>
      <c r="C11" s="401"/>
      <c r="D11" s="416"/>
      <c r="E11" s="401"/>
      <c r="F11" s="403"/>
      <c r="G11" s="401"/>
      <c r="H11" s="401"/>
      <c r="I11" s="417"/>
      <c r="J11" s="403"/>
      <c r="K11" s="403"/>
      <c r="L11" s="403"/>
      <c r="M11" s="401"/>
    </row>
    <row r="12" spans="1:19" ht="17.25" customHeight="1" x14ac:dyDescent="0.2">
      <c r="A12" s="401"/>
      <c r="B12" s="401"/>
      <c r="C12" s="401"/>
      <c r="D12" s="416"/>
      <c r="E12" s="401"/>
      <c r="F12" s="404"/>
      <c r="G12" s="401"/>
      <c r="H12" s="401"/>
      <c r="I12" s="417"/>
      <c r="J12" s="404"/>
      <c r="K12" s="404"/>
      <c r="L12" s="404"/>
      <c r="M12" s="401"/>
    </row>
    <row r="13" spans="1:19" x14ac:dyDescent="0.2">
      <c r="A13" s="414"/>
      <c r="B13" s="415"/>
      <c r="C13" s="44"/>
      <c r="D13" s="63"/>
      <c r="E13" s="44"/>
      <c r="F13" s="44"/>
      <c r="G13" s="44"/>
      <c r="H13" s="44"/>
      <c r="I13" s="44"/>
      <c r="J13" s="44"/>
      <c r="K13" s="45"/>
      <c r="L13" s="46"/>
      <c r="M13" s="46"/>
    </row>
    <row r="14" spans="1:19" x14ac:dyDescent="0.2">
      <c r="A14" s="55"/>
      <c r="B14" s="54"/>
      <c r="C14" s="59"/>
      <c r="D14" s="64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9" x14ac:dyDescent="0.2">
      <c r="A15" s="49"/>
      <c r="B15" s="49"/>
      <c r="C15" s="48"/>
      <c r="D15" s="69"/>
      <c r="E15" s="70"/>
      <c r="F15" s="70"/>
      <c r="G15" s="70"/>
      <c r="H15" s="70"/>
      <c r="I15" s="70"/>
      <c r="J15" s="70"/>
      <c r="K15" s="70"/>
      <c r="L15" s="70"/>
      <c r="M15" s="71"/>
    </row>
    <row r="16" spans="1:19" x14ac:dyDescent="0.2">
      <c r="A16" s="49"/>
      <c r="B16" s="49"/>
      <c r="C16" s="48"/>
      <c r="D16" s="79"/>
      <c r="E16" s="60"/>
      <c r="F16" s="60"/>
      <c r="G16" s="60"/>
      <c r="H16" s="80"/>
      <c r="I16" s="60"/>
      <c r="J16" s="60"/>
      <c r="K16" s="70"/>
      <c r="L16" s="70"/>
      <c r="M16" s="71"/>
    </row>
    <row r="17" spans="1:13" x14ac:dyDescent="0.2">
      <c r="A17" s="49"/>
      <c r="B17" s="49"/>
      <c r="C17" s="48"/>
      <c r="D17" s="79"/>
      <c r="E17" s="60"/>
      <c r="F17" s="60"/>
      <c r="G17" s="60"/>
      <c r="H17" s="80"/>
      <c r="I17" s="60"/>
      <c r="J17" s="60"/>
      <c r="K17" s="70"/>
      <c r="L17" s="70"/>
      <c r="M17" s="71"/>
    </row>
    <row r="18" spans="1:13" x14ac:dyDescent="0.2">
      <c r="A18" s="49"/>
      <c r="B18" s="49"/>
      <c r="C18" s="48"/>
      <c r="D18" s="69"/>
      <c r="E18" s="70"/>
      <c r="F18" s="70"/>
      <c r="G18" s="70"/>
      <c r="H18" s="70"/>
      <c r="I18" s="70"/>
      <c r="J18" s="70"/>
      <c r="K18" s="70"/>
      <c r="L18" s="70"/>
      <c r="M18" s="71"/>
    </row>
    <row r="19" spans="1:13" x14ac:dyDescent="0.2">
      <c r="A19" s="49"/>
      <c r="B19" s="49"/>
      <c r="C19" s="48"/>
      <c r="D19" s="69"/>
      <c r="E19" s="70"/>
      <c r="F19" s="70"/>
      <c r="G19" s="70"/>
      <c r="H19" s="70"/>
      <c r="I19" s="70"/>
      <c r="J19" s="70"/>
      <c r="K19" s="70"/>
      <c r="L19" s="70"/>
      <c r="M19" s="71"/>
    </row>
    <row r="20" spans="1:13" x14ac:dyDescent="0.2">
      <c r="A20" s="49"/>
      <c r="B20" s="49"/>
      <c r="C20" s="48"/>
      <c r="D20" s="69"/>
      <c r="E20" s="70"/>
      <c r="F20" s="70"/>
      <c r="G20" s="70"/>
      <c r="H20" s="70"/>
      <c r="I20" s="70"/>
      <c r="J20" s="70"/>
      <c r="K20" s="70"/>
      <c r="L20" s="70"/>
      <c r="M20" s="71"/>
    </row>
    <row r="21" spans="1:13" x14ac:dyDescent="0.2">
      <c r="A21" s="49"/>
      <c r="B21" s="49"/>
      <c r="C21" s="48"/>
      <c r="D21" s="69"/>
      <c r="E21" s="70"/>
      <c r="F21" s="70"/>
      <c r="G21" s="70"/>
      <c r="H21" s="70"/>
      <c r="I21" s="70"/>
      <c r="J21" s="70"/>
      <c r="K21" s="70"/>
      <c r="L21" s="70"/>
      <c r="M21" s="71"/>
    </row>
    <row r="22" spans="1:13" x14ac:dyDescent="0.2">
      <c r="A22" s="49"/>
      <c r="B22" s="49"/>
      <c r="C22" s="48"/>
      <c r="D22" s="69"/>
      <c r="E22" s="70"/>
      <c r="F22" s="70"/>
      <c r="G22" s="70"/>
      <c r="H22" s="70"/>
      <c r="I22" s="70"/>
      <c r="J22" s="70"/>
      <c r="K22" s="70"/>
      <c r="L22" s="70"/>
      <c r="M22" s="71"/>
    </row>
    <row r="23" spans="1:13" x14ac:dyDescent="0.2">
      <c r="A23" s="49"/>
      <c r="B23" s="49"/>
      <c r="C23" s="48"/>
      <c r="D23" s="69"/>
      <c r="E23" s="70"/>
      <c r="F23" s="70"/>
      <c r="G23" s="70"/>
      <c r="H23" s="70"/>
      <c r="I23" s="70"/>
      <c r="J23" s="70"/>
      <c r="K23" s="70"/>
      <c r="L23" s="70"/>
      <c r="M23" s="71"/>
    </row>
    <row r="24" spans="1:13" x14ac:dyDescent="0.2">
      <c r="A24" s="49"/>
      <c r="B24" s="49"/>
      <c r="C24" s="48"/>
      <c r="D24" s="69"/>
      <c r="E24" s="70"/>
      <c r="F24" s="70"/>
      <c r="G24" s="70"/>
      <c r="H24" s="70"/>
      <c r="I24" s="70"/>
      <c r="J24" s="70"/>
      <c r="K24" s="70"/>
      <c r="L24" s="70"/>
      <c r="M24" s="71"/>
    </row>
    <row r="25" spans="1:13" x14ac:dyDescent="0.2">
      <c r="A25" s="49"/>
      <c r="B25" s="49"/>
      <c r="C25" s="48"/>
      <c r="D25" s="69"/>
      <c r="E25" s="70"/>
      <c r="F25" s="70"/>
      <c r="G25" s="70"/>
      <c r="H25" s="70"/>
      <c r="I25" s="70"/>
      <c r="J25" s="70"/>
      <c r="K25" s="70"/>
      <c r="L25" s="70"/>
      <c r="M25" s="71"/>
    </row>
    <row r="26" spans="1:13" x14ac:dyDescent="0.2">
      <c r="A26" s="49"/>
      <c r="B26" s="49"/>
      <c r="C26" s="48"/>
      <c r="D26" s="69"/>
      <c r="E26" s="70"/>
      <c r="F26" s="70"/>
      <c r="G26" s="70"/>
      <c r="H26" s="70"/>
      <c r="I26" s="70"/>
      <c r="J26" s="70"/>
      <c r="K26" s="70"/>
      <c r="L26" s="70"/>
      <c r="M26" s="71"/>
    </row>
    <row r="27" spans="1:13" x14ac:dyDescent="0.2">
      <c r="A27" s="48"/>
      <c r="B27" s="49"/>
      <c r="C27" s="48"/>
      <c r="D27" s="69"/>
      <c r="E27" s="70"/>
      <c r="F27" s="70"/>
      <c r="G27" s="70"/>
      <c r="H27" s="70"/>
      <c r="I27" s="70"/>
      <c r="J27" s="70"/>
      <c r="K27" s="70"/>
      <c r="L27" s="70"/>
      <c r="M27" s="71"/>
    </row>
    <row r="28" spans="1:13" x14ac:dyDescent="0.2">
      <c r="A28" s="48"/>
      <c r="B28" s="49"/>
      <c r="C28" s="48"/>
      <c r="D28" s="69"/>
      <c r="E28" s="70"/>
      <c r="F28" s="70"/>
      <c r="G28" s="70"/>
      <c r="H28" s="70"/>
      <c r="I28" s="70"/>
      <c r="J28" s="70"/>
      <c r="K28" s="70"/>
      <c r="L28" s="70"/>
      <c r="M28" s="71"/>
    </row>
    <row r="29" spans="1:13" x14ac:dyDescent="0.2">
      <c r="A29" s="48"/>
      <c r="B29" s="49"/>
      <c r="C29" s="48"/>
      <c r="D29" s="65"/>
      <c r="E29" s="60"/>
      <c r="F29" s="60"/>
      <c r="G29" s="60"/>
      <c r="H29" s="60"/>
      <c r="I29" s="60"/>
      <c r="J29" s="60"/>
      <c r="K29" s="60"/>
      <c r="L29" s="60"/>
      <c r="M29" s="48"/>
    </row>
    <row r="30" spans="1:13" x14ac:dyDescent="0.2">
      <c r="A30" s="48"/>
      <c r="B30" s="49"/>
      <c r="C30" s="48"/>
      <c r="D30" s="65"/>
      <c r="E30" s="60"/>
      <c r="F30" s="60"/>
      <c r="G30" s="60"/>
      <c r="H30" s="60"/>
      <c r="I30" s="60"/>
      <c r="J30" s="60"/>
      <c r="K30" s="60"/>
      <c r="L30" s="60"/>
      <c r="M30" s="48"/>
    </row>
    <row r="31" spans="1:13" x14ac:dyDescent="0.2">
      <c r="A31" s="48"/>
      <c r="B31" s="49"/>
      <c r="C31" s="48"/>
      <c r="D31" s="65"/>
      <c r="E31" s="60"/>
      <c r="F31" s="60"/>
      <c r="G31" s="60"/>
      <c r="H31" s="60"/>
      <c r="I31" s="60"/>
      <c r="J31" s="60"/>
      <c r="K31" s="60"/>
      <c r="L31" s="60"/>
      <c r="M31" s="48"/>
    </row>
    <row r="32" spans="1:13" x14ac:dyDescent="0.2">
      <c r="A32" s="48"/>
      <c r="B32" s="49"/>
      <c r="C32" s="48"/>
      <c r="D32" s="65"/>
      <c r="E32" s="60"/>
      <c r="F32" s="60"/>
      <c r="G32" s="60"/>
      <c r="H32" s="60"/>
      <c r="I32" s="60"/>
      <c r="J32" s="60"/>
      <c r="K32" s="60"/>
      <c r="L32" s="60"/>
      <c r="M32" s="48"/>
    </row>
    <row r="33" spans="1:16" x14ac:dyDescent="0.2">
      <c r="A33" s="48"/>
      <c r="B33" s="49"/>
      <c r="C33" s="48"/>
      <c r="D33" s="65"/>
      <c r="E33" s="60"/>
      <c r="F33" s="60"/>
      <c r="G33" s="60"/>
      <c r="H33" s="60"/>
      <c r="I33" s="60"/>
      <c r="J33" s="60"/>
      <c r="K33" s="60"/>
      <c r="L33" s="60"/>
      <c r="M33" s="48"/>
    </row>
    <row r="34" spans="1:16" x14ac:dyDescent="0.2">
      <c r="A34" s="48"/>
      <c r="B34" s="49"/>
      <c r="C34" s="48"/>
      <c r="D34" s="65"/>
      <c r="E34" s="60"/>
      <c r="F34" s="60"/>
      <c r="G34" s="60"/>
      <c r="H34" s="60"/>
      <c r="I34" s="60"/>
      <c r="J34" s="60"/>
      <c r="K34" s="60"/>
      <c r="L34" s="60"/>
      <c r="M34" s="48"/>
    </row>
    <row r="35" spans="1:16" x14ac:dyDescent="0.2">
      <c r="A35" s="48"/>
      <c r="B35" s="49"/>
      <c r="C35" s="48"/>
      <c r="D35" s="65"/>
      <c r="E35" s="60"/>
      <c r="F35" s="60"/>
      <c r="G35" s="60"/>
      <c r="H35" s="60"/>
      <c r="I35" s="60"/>
      <c r="J35" s="60"/>
      <c r="K35" s="60"/>
      <c r="L35" s="60"/>
      <c r="M35" s="48"/>
      <c r="P35" s="57"/>
    </row>
    <row r="36" spans="1:16" x14ac:dyDescent="0.2">
      <c r="A36" s="48"/>
      <c r="B36" s="49"/>
      <c r="C36" s="48"/>
      <c r="D36" s="65"/>
      <c r="E36" s="60"/>
      <c r="F36" s="60"/>
      <c r="G36" s="60"/>
      <c r="H36" s="60"/>
      <c r="I36" s="60"/>
      <c r="J36" s="60"/>
      <c r="K36" s="60"/>
      <c r="L36" s="60"/>
      <c r="M36" s="48"/>
    </row>
    <row r="37" spans="1:16" x14ac:dyDescent="0.2">
      <c r="A37" s="48"/>
      <c r="B37" s="49"/>
      <c r="C37" s="48"/>
      <c r="D37" s="65"/>
      <c r="E37" s="60"/>
      <c r="F37" s="60"/>
      <c r="G37" s="60"/>
      <c r="H37" s="60"/>
      <c r="I37" s="60"/>
      <c r="J37" s="60"/>
      <c r="K37" s="60"/>
      <c r="L37" s="60"/>
      <c r="M37" s="48"/>
    </row>
    <row r="38" spans="1:16" x14ac:dyDescent="0.2">
      <c r="A38" s="48"/>
      <c r="B38" s="49"/>
      <c r="C38" s="48"/>
      <c r="D38" s="65"/>
      <c r="E38" s="60"/>
      <c r="F38" s="60"/>
      <c r="G38" s="60"/>
      <c r="H38" s="60"/>
      <c r="I38" s="60"/>
      <c r="J38" s="60"/>
      <c r="K38" s="60"/>
      <c r="L38" s="60"/>
      <c r="M38" s="48"/>
    </row>
    <row r="39" spans="1:16" x14ac:dyDescent="0.2">
      <c r="A39" s="48"/>
      <c r="B39" s="49"/>
      <c r="C39" s="48"/>
      <c r="D39" s="65"/>
      <c r="E39" s="60"/>
      <c r="F39" s="60"/>
      <c r="G39" s="60"/>
      <c r="H39" s="60"/>
      <c r="I39" s="60"/>
      <c r="J39" s="60"/>
      <c r="K39" s="60"/>
      <c r="L39" s="60"/>
      <c r="M39" s="48"/>
    </row>
    <row r="40" spans="1:16" x14ac:dyDescent="0.2">
      <c r="A40" s="48"/>
      <c r="B40" s="49"/>
      <c r="C40" s="48"/>
      <c r="D40" s="65"/>
      <c r="E40" s="60"/>
      <c r="F40" s="60"/>
      <c r="G40" s="60"/>
      <c r="H40" s="60"/>
      <c r="I40" s="60"/>
      <c r="J40" s="60"/>
      <c r="K40" s="60"/>
      <c r="L40" s="60"/>
      <c r="M40" s="48"/>
    </row>
    <row r="41" spans="1:16" x14ac:dyDescent="0.2">
      <c r="A41" s="48"/>
      <c r="B41" s="49"/>
      <c r="C41" s="48"/>
      <c r="D41" s="65"/>
      <c r="E41" s="60"/>
      <c r="F41" s="60"/>
      <c r="G41" s="60"/>
      <c r="H41" s="60"/>
      <c r="I41" s="60"/>
      <c r="J41" s="60"/>
      <c r="K41" s="60"/>
      <c r="L41" s="60"/>
      <c r="M41" s="48"/>
    </row>
    <row r="42" spans="1:16" x14ac:dyDescent="0.2">
      <c r="A42" s="48"/>
      <c r="B42" s="49"/>
      <c r="C42" s="48"/>
      <c r="D42" s="65"/>
      <c r="E42" s="60"/>
      <c r="F42" s="60"/>
      <c r="G42" s="60"/>
      <c r="H42" s="60"/>
      <c r="I42" s="60"/>
      <c r="J42" s="60"/>
      <c r="K42" s="60"/>
      <c r="L42" s="60"/>
      <c r="M42" s="48"/>
    </row>
    <row r="43" spans="1:16" x14ac:dyDescent="0.2">
      <c r="A43" s="48"/>
      <c r="B43" s="49"/>
      <c r="C43" s="48"/>
      <c r="D43" s="65"/>
      <c r="E43" s="60"/>
      <c r="F43" s="60"/>
      <c r="G43" s="60"/>
      <c r="H43" s="60"/>
      <c r="I43" s="60"/>
      <c r="J43" s="60"/>
      <c r="K43" s="60"/>
      <c r="L43" s="60"/>
      <c r="M43" s="48"/>
    </row>
    <row r="44" spans="1:16" x14ac:dyDescent="0.2">
      <c r="A44" s="48"/>
      <c r="B44" s="49"/>
      <c r="C44" s="48"/>
      <c r="D44" s="65"/>
      <c r="E44" s="60"/>
      <c r="F44" s="60"/>
      <c r="G44" s="60"/>
      <c r="H44" s="60"/>
      <c r="I44" s="60"/>
      <c r="J44" s="60"/>
      <c r="K44" s="60"/>
      <c r="L44" s="60"/>
      <c r="M44" s="48"/>
    </row>
    <row r="45" spans="1:16" x14ac:dyDescent="0.2">
      <c r="A45" s="48"/>
      <c r="B45" s="49"/>
      <c r="C45" s="48"/>
      <c r="D45" s="65"/>
      <c r="E45" s="60"/>
      <c r="F45" s="60"/>
      <c r="G45" s="60"/>
      <c r="H45" s="60"/>
      <c r="I45" s="60"/>
      <c r="J45" s="60"/>
      <c r="K45" s="60"/>
      <c r="L45" s="60"/>
      <c r="M45" s="48"/>
    </row>
    <row r="46" spans="1:16" x14ac:dyDescent="0.2">
      <c r="A46" s="48"/>
      <c r="B46" s="49"/>
      <c r="C46" s="48"/>
      <c r="D46" s="65"/>
      <c r="E46" s="60"/>
      <c r="F46" s="60"/>
      <c r="G46" s="60"/>
      <c r="H46" s="60"/>
      <c r="I46" s="60"/>
      <c r="J46" s="60"/>
      <c r="K46" s="60"/>
      <c r="L46" s="60"/>
      <c r="M46" s="48"/>
    </row>
    <row r="47" spans="1:16" x14ac:dyDescent="0.2">
      <c r="A47" s="48"/>
      <c r="B47" s="49"/>
      <c r="C47" s="48"/>
      <c r="D47" s="65"/>
      <c r="E47" s="60"/>
      <c r="F47" s="60"/>
      <c r="G47" s="60"/>
      <c r="H47" s="60"/>
      <c r="I47" s="60"/>
      <c r="J47" s="60"/>
      <c r="K47" s="60"/>
      <c r="L47" s="60"/>
      <c r="M47" s="48"/>
    </row>
    <row r="48" spans="1:16" x14ac:dyDescent="0.2">
      <c r="A48" s="48"/>
      <c r="B48" s="49"/>
      <c r="C48" s="48"/>
      <c r="D48" s="65"/>
      <c r="E48" s="60"/>
      <c r="F48" s="60"/>
      <c r="G48" s="60"/>
      <c r="H48" s="60"/>
      <c r="I48" s="60"/>
      <c r="J48" s="60"/>
      <c r="K48" s="60"/>
      <c r="L48" s="60"/>
      <c r="M48" s="48"/>
    </row>
    <row r="49" spans="1:13" x14ac:dyDescent="0.2">
      <c r="A49" s="48"/>
      <c r="B49" s="49"/>
      <c r="C49" s="48"/>
      <c r="D49" s="65"/>
      <c r="E49" s="60"/>
      <c r="F49" s="60"/>
      <c r="G49" s="60"/>
      <c r="H49" s="60"/>
      <c r="I49" s="60"/>
      <c r="J49" s="60"/>
      <c r="K49" s="60"/>
      <c r="L49" s="60"/>
      <c r="M49" s="48"/>
    </row>
    <row r="50" spans="1:13" x14ac:dyDescent="0.2">
      <c r="A50" s="48"/>
      <c r="B50" s="49"/>
      <c r="C50" s="48"/>
      <c r="D50" s="65"/>
      <c r="E50" s="60"/>
      <c r="F50" s="60"/>
      <c r="G50" s="60"/>
      <c r="H50" s="60"/>
      <c r="I50" s="60"/>
      <c r="J50" s="60"/>
      <c r="K50" s="60"/>
      <c r="L50" s="60"/>
      <c r="M50" s="48"/>
    </row>
    <row r="51" spans="1:13" x14ac:dyDescent="0.2">
      <c r="A51" s="48"/>
      <c r="B51" s="49"/>
      <c r="C51" s="48"/>
      <c r="D51" s="65"/>
      <c r="E51" s="60"/>
      <c r="F51" s="60"/>
      <c r="G51" s="60"/>
      <c r="H51" s="60"/>
      <c r="I51" s="60"/>
      <c r="J51" s="60"/>
      <c r="K51" s="60"/>
      <c r="L51" s="60"/>
      <c r="M51" s="48"/>
    </row>
    <row r="52" spans="1:13" x14ac:dyDescent="0.2">
      <c r="A52" s="56" t="s">
        <v>85</v>
      </c>
      <c r="B52" s="56"/>
      <c r="C52" s="47"/>
      <c r="D52" s="73">
        <f t="shared" ref="D52:M52" si="0">SUM(D15:D51)</f>
        <v>0</v>
      </c>
      <c r="E52" s="73">
        <f t="shared" si="0"/>
        <v>0</v>
      </c>
      <c r="F52" s="73">
        <f t="shared" si="0"/>
        <v>0</v>
      </c>
      <c r="G52" s="73">
        <f t="shared" si="0"/>
        <v>0</v>
      </c>
      <c r="H52" s="73">
        <f t="shared" si="0"/>
        <v>0</v>
      </c>
      <c r="I52" s="73">
        <f t="shared" si="0"/>
        <v>0</v>
      </c>
      <c r="J52" s="73">
        <f t="shared" si="0"/>
        <v>0</v>
      </c>
      <c r="K52" s="73">
        <f t="shared" si="0"/>
        <v>0</v>
      </c>
      <c r="L52" s="73">
        <f t="shared" si="0"/>
        <v>0</v>
      </c>
      <c r="M52" s="73">
        <f t="shared" si="0"/>
        <v>0</v>
      </c>
    </row>
    <row r="55" spans="1:13" x14ac:dyDescent="0.2">
      <c r="A55" s="50"/>
      <c r="B55" s="51"/>
      <c r="C55" s="52"/>
    </row>
  </sheetData>
  <mergeCells count="17">
    <mergeCell ref="L6:L12"/>
    <mergeCell ref="M6:M12"/>
    <mergeCell ref="D2:H2"/>
    <mergeCell ref="D1:H1"/>
    <mergeCell ref="D3:H3"/>
    <mergeCell ref="A13:B13"/>
    <mergeCell ref="I6:I12"/>
    <mergeCell ref="J6:J12"/>
    <mergeCell ref="K6:K12"/>
    <mergeCell ref="H6:H12"/>
    <mergeCell ref="A6:A12"/>
    <mergeCell ref="B6:B12"/>
    <mergeCell ref="C6:C12"/>
    <mergeCell ref="D6:D12"/>
    <mergeCell ref="E6:E12"/>
    <mergeCell ref="F6:F12"/>
    <mergeCell ref="G6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45</vt:i4>
      </vt:variant>
      <vt:variant>
        <vt:lpstr>Benoemde bereiken</vt:lpstr>
      </vt:variant>
      <vt:variant>
        <vt:i4>9</vt:i4>
      </vt:variant>
    </vt:vector>
  </HeadingPairs>
  <TitlesOfParts>
    <vt:vector size="54" baseType="lpstr">
      <vt:lpstr>Basisgegevens</vt:lpstr>
      <vt:lpstr>Huidig verbruik</vt:lpstr>
      <vt:lpstr>Te verwachten mutaties</vt:lpstr>
      <vt:lpstr>Informatie gebruikers</vt:lpstr>
      <vt:lpstr>Prijzenblad</vt:lpstr>
      <vt:lpstr>Invulblad Wasserij en inloop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Wijzigingenblad</vt:lpstr>
      <vt:lpstr>Supplement</vt:lpstr>
      <vt:lpstr>'1'!Afdrukbereik</vt:lpstr>
      <vt:lpstr>Basisgegevens!Afdrukbereik</vt:lpstr>
      <vt:lpstr>'Informatie gebruikers'!Afdrukbereik</vt:lpstr>
      <vt:lpstr>Prijzenblad!Afdrukbereik</vt:lpstr>
      <vt:lpstr>Supplement!Afdrukbereik</vt:lpstr>
      <vt:lpstr>opdrachtgever</vt:lpstr>
      <vt:lpstr>opdrachtnemer</vt:lpstr>
      <vt:lpstr>opdrachtnemerplaats</vt:lpstr>
      <vt:lpstr>plaatsopdrnmr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Godlieb</dc:creator>
  <cp:lastModifiedBy>Leonieke Westra</cp:lastModifiedBy>
  <cp:lastPrinted>2018-10-15T14:40:27Z</cp:lastPrinted>
  <dcterms:created xsi:type="dcterms:W3CDTF">2012-08-02T07:38:51Z</dcterms:created>
  <dcterms:modified xsi:type="dcterms:W3CDTF">2021-03-25T15:08:02Z</dcterms:modified>
</cp:coreProperties>
</file>