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d\IUC\Aanbesteding Diesel &amp; Propaan\03 Publicatie\"/>
    </mc:Choice>
  </mc:AlternateContent>
  <bookViews>
    <workbookView xWindow="0" yWindow="0" windowWidth="28800" windowHeight="12345"/>
  </bookViews>
  <sheets>
    <sheet name="Locaties en Verbruik" sheetId="1" r:id="rId1"/>
  </sheets>
  <definedNames>
    <definedName name="_xlnm._FilterDatabase" localSheetId="0" hidden="1">'Locaties en Verbruik'!$A$1:$N$48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9" i="1" l="1"/>
  <c r="M49" i="1"/>
  <c r="L49" i="1"/>
  <c r="K49" i="1"/>
  <c r="J49" i="1"/>
  <c r="I49" i="1"/>
  <c r="P48" i="1"/>
  <c r="R48" i="1" s="1"/>
  <c r="O48" i="1"/>
  <c r="Q48" i="1" s="1"/>
  <c r="P47" i="1"/>
  <c r="R47" i="1" s="1"/>
  <c r="O47" i="1"/>
  <c r="Q47" i="1" s="1"/>
  <c r="P46" i="1"/>
  <c r="R46" i="1" s="1"/>
  <c r="O46" i="1"/>
  <c r="Q46" i="1" s="1"/>
  <c r="P45" i="1"/>
  <c r="R45" i="1" s="1"/>
  <c r="O45" i="1"/>
  <c r="Q45" i="1" s="1"/>
  <c r="P44" i="1"/>
  <c r="R44" i="1" s="1"/>
  <c r="O44" i="1"/>
  <c r="Q44" i="1" s="1"/>
  <c r="P43" i="1"/>
  <c r="R43" i="1" s="1"/>
  <c r="O43" i="1"/>
  <c r="Q43" i="1" s="1"/>
  <c r="P42" i="1"/>
  <c r="R42" i="1" s="1"/>
  <c r="O42" i="1"/>
  <c r="Q42" i="1" s="1"/>
  <c r="P41" i="1"/>
  <c r="R41" i="1" s="1"/>
  <c r="O41" i="1"/>
  <c r="Q41" i="1" s="1"/>
  <c r="P40" i="1"/>
  <c r="R40" i="1" s="1"/>
  <c r="O40" i="1"/>
  <c r="Q40" i="1" s="1"/>
  <c r="P39" i="1"/>
  <c r="R39" i="1" s="1"/>
  <c r="O39" i="1"/>
  <c r="Q39" i="1" s="1"/>
  <c r="P38" i="1"/>
  <c r="R38" i="1" s="1"/>
  <c r="O38" i="1"/>
  <c r="Q38" i="1" s="1"/>
  <c r="P37" i="1"/>
  <c r="R37" i="1" s="1"/>
  <c r="O37" i="1"/>
  <c r="Q37" i="1" s="1"/>
  <c r="P36" i="1"/>
  <c r="R36" i="1" s="1"/>
  <c r="O36" i="1"/>
  <c r="Q36" i="1" s="1"/>
  <c r="P35" i="1"/>
  <c r="R35" i="1" s="1"/>
  <c r="O35" i="1"/>
  <c r="Q35" i="1" s="1"/>
  <c r="P34" i="1"/>
  <c r="R34" i="1" s="1"/>
  <c r="O34" i="1"/>
  <c r="Q34" i="1" s="1"/>
  <c r="P33" i="1"/>
  <c r="R33" i="1" s="1"/>
  <c r="O33" i="1"/>
  <c r="Q33" i="1" s="1"/>
  <c r="P32" i="1"/>
  <c r="R32" i="1" s="1"/>
  <c r="O32" i="1"/>
  <c r="Q32" i="1" s="1"/>
  <c r="P31" i="1"/>
  <c r="R31" i="1" s="1"/>
  <c r="O31" i="1"/>
  <c r="Q31" i="1" s="1"/>
  <c r="P30" i="1"/>
  <c r="R30" i="1" s="1"/>
  <c r="O30" i="1"/>
  <c r="Q30" i="1" s="1"/>
  <c r="P29" i="1"/>
  <c r="R29" i="1" s="1"/>
  <c r="O29" i="1"/>
  <c r="Q29" i="1" s="1"/>
  <c r="P28" i="1"/>
  <c r="R28" i="1" s="1"/>
  <c r="O28" i="1"/>
  <c r="Q28" i="1" s="1"/>
  <c r="P27" i="1"/>
  <c r="R27" i="1" s="1"/>
  <c r="O27" i="1"/>
  <c r="Q27" i="1" s="1"/>
  <c r="P26" i="1"/>
  <c r="R26" i="1" s="1"/>
  <c r="O26" i="1"/>
  <c r="Q26" i="1" s="1"/>
  <c r="P25" i="1"/>
  <c r="R25" i="1" s="1"/>
  <c r="O25" i="1"/>
  <c r="Q25" i="1" s="1"/>
  <c r="P24" i="1"/>
  <c r="R24" i="1" s="1"/>
  <c r="O24" i="1"/>
  <c r="Q24" i="1" s="1"/>
  <c r="P23" i="1"/>
  <c r="R23" i="1" s="1"/>
  <c r="O23" i="1"/>
  <c r="Q23" i="1" s="1"/>
  <c r="P22" i="1"/>
  <c r="R22" i="1" s="1"/>
  <c r="O22" i="1"/>
  <c r="Q22" i="1" s="1"/>
  <c r="P21" i="1"/>
  <c r="R21" i="1" s="1"/>
  <c r="O21" i="1"/>
  <c r="Q21" i="1" s="1"/>
  <c r="P20" i="1"/>
  <c r="R20" i="1" s="1"/>
  <c r="O20" i="1"/>
  <c r="Q20" i="1" s="1"/>
  <c r="P19" i="1"/>
  <c r="R19" i="1" s="1"/>
  <c r="O19" i="1"/>
  <c r="Q19" i="1" s="1"/>
  <c r="P18" i="1"/>
  <c r="R18" i="1" s="1"/>
  <c r="O18" i="1"/>
  <c r="Q18" i="1" s="1"/>
  <c r="P17" i="1"/>
  <c r="R17" i="1" s="1"/>
  <c r="O17" i="1"/>
  <c r="Q17" i="1" s="1"/>
  <c r="P16" i="1"/>
  <c r="R16" i="1" s="1"/>
  <c r="O16" i="1"/>
  <c r="Q16" i="1" s="1"/>
  <c r="P15" i="1"/>
  <c r="R15" i="1" s="1"/>
  <c r="O15" i="1"/>
  <c r="Q15" i="1" s="1"/>
  <c r="P14" i="1"/>
  <c r="R14" i="1" s="1"/>
  <c r="O14" i="1"/>
  <c r="Q14" i="1" s="1"/>
  <c r="P13" i="1"/>
  <c r="R13" i="1" s="1"/>
  <c r="O13" i="1"/>
  <c r="Q13" i="1" s="1"/>
  <c r="P12" i="1"/>
  <c r="R12" i="1" s="1"/>
  <c r="O12" i="1"/>
  <c r="Q12" i="1" s="1"/>
  <c r="P11" i="1"/>
  <c r="R11" i="1" s="1"/>
  <c r="O11" i="1"/>
  <c r="Q11" i="1" s="1"/>
  <c r="P10" i="1"/>
  <c r="R10" i="1" s="1"/>
  <c r="O10" i="1"/>
  <c r="Q10" i="1" s="1"/>
  <c r="P9" i="1"/>
  <c r="R9" i="1" s="1"/>
  <c r="O9" i="1"/>
  <c r="Q9" i="1" s="1"/>
  <c r="P8" i="1"/>
  <c r="R8" i="1" s="1"/>
  <c r="O8" i="1"/>
  <c r="Q8" i="1" s="1"/>
  <c r="P7" i="1"/>
  <c r="R7" i="1" s="1"/>
  <c r="O7" i="1"/>
  <c r="Q7" i="1" s="1"/>
  <c r="P6" i="1"/>
  <c r="R6" i="1" s="1"/>
  <c r="O6" i="1"/>
  <c r="Q6" i="1" s="1"/>
  <c r="P5" i="1"/>
  <c r="R5" i="1" s="1"/>
  <c r="O5" i="1"/>
  <c r="Q5" i="1" s="1"/>
  <c r="P4" i="1"/>
  <c r="R4" i="1" s="1"/>
  <c r="O4" i="1"/>
  <c r="Q4" i="1" s="1"/>
  <c r="P3" i="1"/>
  <c r="R3" i="1" s="1"/>
  <c r="O3" i="1"/>
  <c r="Q3" i="1" s="1"/>
  <c r="P2" i="1"/>
  <c r="R2" i="1" s="1"/>
  <c r="O2" i="1"/>
  <c r="Q2" i="1" s="1"/>
  <c r="O49" i="1" l="1"/>
  <c r="Q49" i="1" s="1"/>
  <c r="P49" i="1"/>
  <c r="R49" i="1" s="1"/>
</calcChain>
</file>

<file path=xl/sharedStrings.xml><?xml version="1.0" encoding="utf-8"?>
<sst xmlns="http://schemas.openxmlformats.org/spreadsheetml/2006/main" count="299" uniqueCount="169">
  <si>
    <t>Locatie</t>
  </si>
  <si>
    <t>Amsterdamseweg 25</t>
  </si>
  <si>
    <t>Beneluxtunnel</t>
  </si>
  <si>
    <t>Centrale Post Scheepvaartdienst Lekdijk Oost</t>
  </si>
  <si>
    <t>deltahaven 64</t>
  </si>
  <si>
    <t>Drechttunnel</t>
  </si>
  <si>
    <t>Gemaal Noordersluis</t>
  </si>
  <si>
    <t>Haringsvlietplein</t>
  </si>
  <si>
    <t>Haringvlietsluizen</t>
  </si>
  <si>
    <t>Haringvlietweg 5</t>
  </si>
  <si>
    <t>Hartelkering</t>
  </si>
  <si>
    <t>Heinenoordtunnel</t>
  </si>
  <si>
    <t>Hellegatsweg 14</t>
  </si>
  <si>
    <t>Houtribsluis</t>
  </si>
  <si>
    <t>Keet DNH DK Amsterdam</t>
  </si>
  <si>
    <t>Keringhuis</t>
  </si>
  <si>
    <t>korbusweg 2</t>
  </si>
  <si>
    <t>laan der verenigde natie</t>
  </si>
  <si>
    <t>Leidscherijntunnel</t>
  </si>
  <si>
    <t>Maeslantkering noord</t>
  </si>
  <si>
    <t>Maeslantkering zuid</t>
  </si>
  <si>
    <t>Middenweg 2</t>
  </si>
  <si>
    <t>Naviduct Enkhuizen</t>
  </si>
  <si>
    <t>Noordtunnel</t>
  </si>
  <si>
    <t>Oranjesluis</t>
  </si>
  <si>
    <t>plantagebaan</t>
  </si>
  <si>
    <t>Prins Bernardsluis</t>
  </si>
  <si>
    <t>Prinses Irenesluis</t>
  </si>
  <si>
    <t>Prinses Marijkesluis</t>
  </si>
  <si>
    <t>Schipholtunnel</t>
  </si>
  <si>
    <t>Sint Andries 3 Rijksmagazijn</t>
  </si>
  <si>
    <t>Sluis Heel</t>
  </si>
  <si>
    <t>Sluis Nijkerk</t>
  </si>
  <si>
    <t>Sluisdijk 61</t>
  </si>
  <si>
    <t>Stevinsluis</t>
  </si>
  <si>
    <t>Van Leeuwenhoekweg 20</t>
  </si>
  <si>
    <t>Werkplaats Heel</t>
  </si>
  <si>
    <t>Wilhelminasluis</t>
  </si>
  <si>
    <t>Zeeburgertunnel</t>
  </si>
  <si>
    <t>Lorentzsluis (afsluitdijk)</t>
  </si>
  <si>
    <t>Den Oever, sluiskolkkade</t>
  </si>
  <si>
    <t>Deltaweg (Zandkreeksluis)</t>
  </si>
  <si>
    <t>Faelweg (Neeltje Jans)</t>
  </si>
  <si>
    <t>Stevensweg (Steunpunt Bocholtz)</t>
  </si>
  <si>
    <t>Middensluis (sluiseiland)</t>
  </si>
  <si>
    <t>Den Oever, afsluitdijk 3</t>
  </si>
  <si>
    <t>Diesel</t>
  </si>
  <si>
    <t>Propaan</t>
  </si>
  <si>
    <t>Velsen-Zuid</t>
  </si>
  <si>
    <t>Vondelingenplaat</t>
  </si>
  <si>
    <t>Wijk bij Duurstede</t>
  </si>
  <si>
    <t>Stellendam</t>
  </si>
  <si>
    <t>Kats</t>
  </si>
  <si>
    <t>Den Oever</t>
  </si>
  <si>
    <t>Dordrecht</t>
  </si>
  <si>
    <t>Neeltje Jans</t>
  </si>
  <si>
    <t>Ijmuiden</t>
  </si>
  <si>
    <t>Hellevoetsluis</t>
  </si>
  <si>
    <t>Botlek Rotterdam</t>
  </si>
  <si>
    <t>Barendrecht</t>
  </si>
  <si>
    <t>Willemstad</t>
  </si>
  <si>
    <t>Lelystad</t>
  </si>
  <si>
    <t>Amsterdam</t>
  </si>
  <si>
    <t>Hoek van Holland</t>
  </si>
  <si>
    <t>Susteren</t>
  </si>
  <si>
    <t>Utrecht</t>
  </si>
  <si>
    <t>Kornwerderzand</t>
  </si>
  <si>
    <t>Rotterdam</t>
  </si>
  <si>
    <t>Ouderkerk aan de Amstel</t>
  </si>
  <si>
    <t>Enkhuizen</t>
  </si>
  <si>
    <t>Hendrik Ido Ambacht</t>
  </si>
  <si>
    <t>Wouw</t>
  </si>
  <si>
    <t>Tiel</t>
  </si>
  <si>
    <t>Rijswijk (GLD)</t>
  </si>
  <si>
    <t>Heerewaarden</t>
  </si>
  <si>
    <t>Panheel</t>
  </si>
  <si>
    <t>Nijkerk</t>
  </si>
  <si>
    <t>Maastricht</t>
  </si>
  <si>
    <t>Bocholtz (Heerlen)</t>
  </si>
  <si>
    <t>Andel</t>
  </si>
  <si>
    <t>Hellegatsweg 4797 SM Willemstad</t>
  </si>
  <si>
    <t>Sluis Noord 15 3961 ML Wijk bij Duurstede</t>
  </si>
  <si>
    <t>Noordersluisweg 8 1975 AM Ijmuiden</t>
  </si>
  <si>
    <t>Sint Andries 3 6624 KD Heerewaarden</t>
  </si>
  <si>
    <t>Sluisdijk 61 6223 AB Maastricht</t>
  </si>
  <si>
    <t>Deltahaven 64 3251 LC Stellendam</t>
  </si>
  <si>
    <t>Haringvlietweg 5 3221 LS Hellevoetsluis</t>
  </si>
  <si>
    <t>Maeslantkeringweg 139 3151 ZZ Hoek van Holland</t>
  </si>
  <si>
    <t>Haringvlietplein 2 3251 LD Stellendam</t>
  </si>
  <si>
    <t>Heinenoordtunnel Achterzeedijk 2993 AL Barendrecht</t>
  </si>
  <si>
    <t>Butaanweg 51 3196 KC Vondelingenplaat Rotterdam</t>
  </si>
  <si>
    <t>Laan der Verenigde Naties 1</t>
  </si>
  <si>
    <t>Wantijbrug 3300 AP Dordrecht</t>
  </si>
  <si>
    <t>RWS CD Amsterdamseweg 25 Velsen-Zuid</t>
  </si>
  <si>
    <t>RWS Stevinssluis Sluiskolkkade 6 Den Oever</t>
  </si>
  <si>
    <t>Stevensweg 9 6351 AV Bocholtz</t>
  </si>
  <si>
    <t>Berencamperweg 24 3861 MC Nijkerk</t>
  </si>
  <si>
    <t>Diesel
Propaan</t>
  </si>
  <si>
    <t>Zandkreeksluis Deltaweg</t>
  </si>
  <si>
    <t xml:space="preserve">RWS Den Oever Afsluitdijk 3 Den Oever </t>
  </si>
  <si>
    <t>Faelweg 4354 EB Neeltje jans</t>
  </si>
  <si>
    <t>Oranjesluis Zuider Ijdijk 10 Amsterdam</t>
  </si>
  <si>
    <t>Schipholtunnel Dienstgebouw Amsterdam</t>
  </si>
  <si>
    <t>Korbusweg 2 te Susteren</t>
  </si>
  <si>
    <t>Laan der Verenigde Naties 1 Dordrecht</t>
  </si>
  <si>
    <t>Berlijnplein Utrecht</t>
  </si>
  <si>
    <t>Strijlandweg Utrecht</t>
  </si>
  <si>
    <t>Aflsuitdijk 9 Kornwerderzand</t>
  </si>
  <si>
    <t>Nieuwe Oranjekanaalweg 135 3151 XL Hoek van Holland</t>
  </si>
  <si>
    <t>Noordzeeweg 999 Rozenburg (Rotterdam)</t>
  </si>
  <si>
    <t>Centraal Magazijn Ijmuiden</t>
  </si>
  <si>
    <t>NaviDuct in Enkhuizen</t>
  </si>
  <si>
    <t>Crezeepolder 3341 LA Hendrik Ido Ambacht</t>
  </si>
  <si>
    <t>Plantagebaan 4  7245 CG Wouwse Plantage</t>
  </si>
  <si>
    <t>Verlengde Spoorstraat 4 4015 LG Tiel</t>
  </si>
  <si>
    <t>Sluisweg 1 in Heel</t>
  </si>
  <si>
    <t>Panheel ( zie nummer 45 )</t>
  </si>
  <si>
    <t>Sluiskolkkade 6 Den Oever</t>
  </si>
  <si>
    <t>Venkelweg 61 3198 LT Europoort (Rotterdam)</t>
  </si>
  <si>
    <t>Wilhelminasluis 4281 TW Andel</t>
  </si>
  <si>
    <t xml:space="preserve">Zuiderzeeweg 10 </t>
  </si>
  <si>
    <t>Burg. Stramanweg Amsterdam</t>
  </si>
  <si>
    <t>Prinses Marijkesluis Rijswijk Gelderland</t>
  </si>
  <si>
    <t>Houtribweg Lelystad</t>
  </si>
  <si>
    <t xml:space="preserve">Afleverpunt
Vestigingsplaats
</t>
  </si>
  <si>
    <t>Afleverpunt
Vestigingsadres</t>
  </si>
  <si>
    <t>HUUR</t>
  </si>
  <si>
    <t>EIGENDOM RWS</t>
  </si>
  <si>
    <t xml:space="preserve">Huur of
Eigendom </t>
  </si>
  <si>
    <t>Inhoud Tank
in liters</t>
  </si>
  <si>
    <t>2018
Geleverde Propaan
in liters</t>
  </si>
  <si>
    <t xml:space="preserve">2018
Geleverde Diesel
in liters
</t>
  </si>
  <si>
    <t xml:space="preserve">2019
Geleverde Diesel
in liters
</t>
  </si>
  <si>
    <t>2019
Geleverde Propaan
in liters</t>
  </si>
  <si>
    <t xml:space="preserve">2020 (tot juli)
Geleverde Diesel
in liters
</t>
  </si>
  <si>
    <t>2020 (tot juli)
Geleverde Propaan
in liters</t>
  </si>
  <si>
    <t xml:space="preserve">2018 - 2020 totaal 
Geleverde Diesel
in liters
</t>
  </si>
  <si>
    <t>2018 - 2020 totaal
Geleverde Propaan
in liters</t>
  </si>
  <si>
    <t xml:space="preserve">Totaal </t>
  </si>
  <si>
    <t xml:space="preserve">2018 - 2020
Gemiddeld per jaar
Geleverde Diesel
in liters
</t>
  </si>
  <si>
    <t>2018 - 2020
Gemiddeld per jaar
Geleverde Propaan
in liters</t>
  </si>
  <si>
    <t xml:space="preserve">Totaal
t.b.v. raming </t>
  </si>
  <si>
    <t>soort brandstof</t>
  </si>
  <si>
    <t>factuur nummer</t>
  </si>
  <si>
    <t>zwavelvrij NBT-337</t>
  </si>
  <si>
    <t>CO2 gecompenseerd</t>
  </si>
  <si>
    <t>Propaangas</t>
  </si>
  <si>
    <t>Propaan B2B</t>
  </si>
  <si>
    <t>Diesel 15 netto</t>
  </si>
  <si>
    <t>Propaan B2b</t>
  </si>
  <si>
    <t>Diesel EN 590</t>
  </si>
  <si>
    <t>Zwavelvrij NBT-251</t>
  </si>
  <si>
    <t>Zwavelvrij NBT-337</t>
  </si>
  <si>
    <t>Zwavelvrij NBT- 334</t>
  </si>
  <si>
    <t>Zwavelvrij NBT-010</t>
  </si>
  <si>
    <t>Propaan CO2 gecompenseerd</t>
  </si>
  <si>
    <t>Autodieselolie</t>
  </si>
  <si>
    <t>CI01050580</t>
  </si>
  <si>
    <t>CI01050579</t>
  </si>
  <si>
    <t>CI100977737</t>
  </si>
  <si>
    <t>CI01050581</t>
  </si>
  <si>
    <t>CI01067605</t>
  </si>
  <si>
    <t>CI01067606</t>
  </si>
  <si>
    <t>Propaan en 589</t>
  </si>
  <si>
    <t>Propaangas en 589</t>
  </si>
  <si>
    <t>Propaangas EN 589</t>
  </si>
  <si>
    <t>HandelsPropaanagas</t>
  </si>
  <si>
    <t>Handelspropaangas</t>
  </si>
  <si>
    <t>HandelsPropaangas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</si>
</sst>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#,##0.00_);[Red]\(&quot;€&quot;#,##0.00\)"/>
  </numFmts>
  <fonts count="2" x14ac:knownFonts="1">
    <font>
      <sz val="9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2" borderId="1" xfId="0" applyNumberFormat="1" applyFill="1" applyBorder="1" applyAlignment="1">
      <alignment horizontal="left" vertical="top"/>
    </xf>
    <xf numFmtId="0" fontId="0" fillId="2" borderId="1" xfId="0" applyNumberForma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3" fontId="0" fillId="0" borderId="1" xfId="0" applyNumberFormat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3" fontId="0" fillId="0" borderId="1" xfId="0" applyNumberFormat="1" applyBorder="1" applyAlignment="1">
      <alignment horizontal="right" vertical="top" wrapText="1"/>
    </xf>
    <xf numFmtId="0" fontId="0" fillId="3" borderId="1" xfId="0" applyFill="1" applyBorder="1" applyAlignment="1">
      <alignment horizontal="left" vertical="top"/>
    </xf>
    <xf numFmtId="3" fontId="0" fillId="3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3" fontId="0" fillId="3" borderId="1" xfId="0" applyNumberForma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3" fontId="0" fillId="0" borderId="1" xfId="0" applyNumberFormat="1" applyBorder="1" applyAlignment="1">
      <alignment horizontal="left" vertical="top"/>
    </xf>
    <xf numFmtId="3" fontId="0" fillId="0" borderId="1" xfId="0" applyNumberFormat="1" applyBorder="1" applyAlignment="1">
      <alignment horizontal="right" vertical="top" indent="1"/>
    </xf>
    <xf numFmtId="0" fontId="0" fillId="0" borderId="0" xfId="0" applyAlignment="1">
      <alignment horizontal="righ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workbookViewId="0">
      <pane ySplit="1" topLeftCell="A29" activePane="bottomLeft" state="frozen"/>
      <selection activeCell="E1" sqref="E1"/>
      <selection pane="bottomLeft" activeCell="H1" sqref="H1:H51"/>
    </sheetView>
  </sheetViews>
  <sheetFormatPr defaultRowHeight="11.25" x14ac:dyDescent="0.15"/>
  <cols>
    <col min="1" max="1" width="15.625" style="3" bestFit="1" customWidth="1"/>
    <col min="2" max="2" width="38" style="3" customWidth="1"/>
    <col min="3" max="3" width="24" style="3" customWidth="1"/>
    <col min="4" max="4" width="22.875" style="3" customWidth="1"/>
    <col min="5" max="5" width="22" style="3" hidden="1" customWidth="1"/>
    <col min="6" max="6" width="47" style="3" bestFit="1" customWidth="1"/>
    <col min="7" max="7" width="13.625" style="3" hidden="1" customWidth="1"/>
    <col min="8" max="8" width="17.125" style="3" hidden="1" customWidth="1"/>
    <col min="9" max="14" width="20.625" style="4" hidden="1" customWidth="1"/>
    <col min="15" max="16" width="20.625" style="3" hidden="1" customWidth="1"/>
    <col min="17" max="18" width="20.625" style="25" hidden="1" customWidth="1"/>
    <col min="19" max="20" width="9" style="3" customWidth="1"/>
    <col min="21" max="16384" width="9" style="3"/>
  </cols>
  <sheetData>
    <row r="1" spans="1:18" s="2" customFormat="1" ht="56.25" x14ac:dyDescent="0.15">
      <c r="A1" s="7" t="s">
        <v>97</v>
      </c>
      <c r="B1" s="7" t="s">
        <v>0</v>
      </c>
      <c r="C1" s="7" t="s">
        <v>142</v>
      </c>
      <c r="D1" s="7" t="s">
        <v>143</v>
      </c>
      <c r="E1" s="8" t="s">
        <v>124</v>
      </c>
      <c r="F1" s="8" t="s">
        <v>125</v>
      </c>
      <c r="G1" s="8" t="s">
        <v>128</v>
      </c>
      <c r="H1" s="8" t="s">
        <v>129</v>
      </c>
      <c r="I1" s="8" t="s">
        <v>131</v>
      </c>
      <c r="J1" s="8" t="s">
        <v>130</v>
      </c>
      <c r="K1" s="8" t="s">
        <v>132</v>
      </c>
      <c r="L1" s="8" t="s">
        <v>133</v>
      </c>
      <c r="M1" s="8" t="s">
        <v>134</v>
      </c>
      <c r="N1" s="8" t="s">
        <v>135</v>
      </c>
      <c r="O1" s="8" t="s">
        <v>136</v>
      </c>
      <c r="P1" s="8" t="s">
        <v>137</v>
      </c>
      <c r="Q1" s="8" t="s">
        <v>139</v>
      </c>
      <c r="R1" s="8" t="s">
        <v>140</v>
      </c>
    </row>
    <row r="2" spans="1:18" ht="22.5" customHeight="1" x14ac:dyDescent="0.15">
      <c r="A2" s="9" t="s">
        <v>46</v>
      </c>
      <c r="B2" s="9" t="s">
        <v>1</v>
      </c>
      <c r="C2" s="9"/>
      <c r="D2" s="9"/>
      <c r="E2" s="10" t="s">
        <v>48</v>
      </c>
      <c r="F2" s="10" t="s">
        <v>93</v>
      </c>
      <c r="G2" s="10" t="s">
        <v>127</v>
      </c>
      <c r="H2" s="9">
        <v>1000</v>
      </c>
      <c r="I2" s="11">
        <v>670</v>
      </c>
      <c r="J2" s="11"/>
      <c r="K2" s="11">
        <v>38</v>
      </c>
      <c r="L2" s="11"/>
      <c r="M2" s="11"/>
      <c r="N2" s="11"/>
      <c r="O2" s="11">
        <f>I2+K2+M2</f>
        <v>708</v>
      </c>
      <c r="P2" s="11">
        <f>J2+L2+N2</f>
        <v>0</v>
      </c>
      <c r="Q2" s="11">
        <f>O2/30*12</f>
        <v>283.20000000000005</v>
      </c>
      <c r="R2" s="11">
        <f>P2/30*12</f>
        <v>0</v>
      </c>
    </row>
    <row r="3" spans="1:18" ht="22.5" customHeight="1" x14ac:dyDescent="0.15">
      <c r="A3" s="9" t="s">
        <v>46</v>
      </c>
      <c r="B3" s="9" t="s">
        <v>2</v>
      </c>
      <c r="C3" s="9" t="s">
        <v>144</v>
      </c>
      <c r="D3" s="9">
        <v>4159461</v>
      </c>
      <c r="E3" s="12" t="s">
        <v>49</v>
      </c>
      <c r="F3" s="10" t="s">
        <v>90</v>
      </c>
      <c r="G3" s="10" t="s">
        <v>127</v>
      </c>
      <c r="H3" s="9">
        <v>7000</v>
      </c>
      <c r="I3" s="11">
        <v>6985</v>
      </c>
      <c r="J3" s="11"/>
      <c r="K3" s="11">
        <v>17492</v>
      </c>
      <c r="L3" s="11"/>
      <c r="M3" s="11">
        <v>6808</v>
      </c>
      <c r="N3" s="11"/>
      <c r="O3" s="11">
        <f t="shared" ref="O3:O48" si="0">I3+K3+M3</f>
        <v>31285</v>
      </c>
      <c r="P3" s="11">
        <f t="shared" ref="P3:P48" si="1">J3+L3+N3</f>
        <v>0</v>
      </c>
      <c r="Q3" s="11">
        <f t="shared" ref="Q3:Q49" si="2">O3/30*12</f>
        <v>12514</v>
      </c>
      <c r="R3" s="11">
        <f t="shared" ref="R3:R49" si="3">P3/30*12</f>
        <v>0</v>
      </c>
    </row>
    <row r="4" spans="1:18" ht="22.5" customHeight="1" x14ac:dyDescent="0.15">
      <c r="A4" s="9" t="s">
        <v>46</v>
      </c>
      <c r="B4" s="9" t="s">
        <v>3</v>
      </c>
      <c r="C4" s="9" t="s">
        <v>145</v>
      </c>
      <c r="D4" s="9">
        <v>284341</v>
      </c>
      <c r="E4" s="10" t="s">
        <v>50</v>
      </c>
      <c r="F4" s="10" t="s">
        <v>81</v>
      </c>
      <c r="G4" s="10" t="s">
        <v>126</v>
      </c>
      <c r="H4" s="9">
        <v>4840</v>
      </c>
      <c r="I4" s="11">
        <v>8000</v>
      </c>
      <c r="J4" s="11"/>
      <c r="K4" s="11">
        <v>9000</v>
      </c>
      <c r="L4" s="11"/>
      <c r="M4" s="11">
        <v>4500</v>
      </c>
      <c r="N4" s="11"/>
      <c r="O4" s="11">
        <f t="shared" si="0"/>
        <v>21500</v>
      </c>
      <c r="P4" s="11">
        <f t="shared" si="1"/>
        <v>0</v>
      </c>
      <c r="Q4" s="11">
        <f t="shared" si="2"/>
        <v>8600</v>
      </c>
      <c r="R4" s="11">
        <f t="shared" si="3"/>
        <v>0</v>
      </c>
    </row>
    <row r="5" spans="1:18" s="1" customFormat="1" ht="22.5" customHeight="1" x14ac:dyDescent="0.15">
      <c r="A5" s="13" t="s">
        <v>47</v>
      </c>
      <c r="B5" s="13" t="s">
        <v>4</v>
      </c>
      <c r="C5" s="13" t="s">
        <v>168</v>
      </c>
      <c r="D5" s="13" t="s">
        <v>157</v>
      </c>
      <c r="E5" s="14" t="s">
        <v>51</v>
      </c>
      <c r="F5" s="14" t="s">
        <v>85</v>
      </c>
      <c r="G5" s="10" t="s">
        <v>126</v>
      </c>
      <c r="H5" s="13">
        <v>3000</v>
      </c>
      <c r="I5" s="15"/>
      <c r="J5" s="15">
        <v>2800</v>
      </c>
      <c r="K5" s="15"/>
      <c r="L5" s="15">
        <v>3338</v>
      </c>
      <c r="M5" s="15"/>
      <c r="N5" s="15">
        <v>3651</v>
      </c>
      <c r="O5" s="11">
        <f t="shared" si="0"/>
        <v>0</v>
      </c>
      <c r="P5" s="11">
        <f t="shared" si="1"/>
        <v>9789</v>
      </c>
      <c r="Q5" s="11">
        <f t="shared" si="2"/>
        <v>0</v>
      </c>
      <c r="R5" s="11">
        <f t="shared" si="3"/>
        <v>3915.6000000000004</v>
      </c>
    </row>
    <row r="6" spans="1:18" s="1" customFormat="1" ht="22.5" customHeight="1" x14ac:dyDescent="0.15">
      <c r="A6" s="13" t="s">
        <v>47</v>
      </c>
      <c r="B6" s="13" t="s">
        <v>41</v>
      </c>
      <c r="C6" s="13" t="s">
        <v>147</v>
      </c>
      <c r="D6" s="13">
        <v>2018559</v>
      </c>
      <c r="E6" s="14" t="s">
        <v>52</v>
      </c>
      <c r="F6" s="14" t="s">
        <v>98</v>
      </c>
      <c r="G6" s="10" t="s">
        <v>126</v>
      </c>
      <c r="H6" s="13">
        <v>1600</v>
      </c>
      <c r="I6" s="15"/>
      <c r="J6" s="15">
        <v>1682</v>
      </c>
      <c r="K6" s="15"/>
      <c r="L6" s="15">
        <v>2200</v>
      </c>
      <c r="M6" s="15"/>
      <c r="N6" s="15">
        <v>1712</v>
      </c>
      <c r="O6" s="11">
        <f t="shared" si="0"/>
        <v>0</v>
      </c>
      <c r="P6" s="11">
        <f t="shared" si="1"/>
        <v>5594</v>
      </c>
      <c r="Q6" s="11">
        <f t="shared" si="2"/>
        <v>0</v>
      </c>
      <c r="R6" s="11">
        <f t="shared" si="3"/>
        <v>2237.6</v>
      </c>
    </row>
    <row r="7" spans="1:18" ht="22.5" customHeight="1" x14ac:dyDescent="0.15">
      <c r="A7" s="9" t="s">
        <v>46</v>
      </c>
      <c r="B7" s="9" t="s">
        <v>45</v>
      </c>
      <c r="C7" s="9" t="s">
        <v>148</v>
      </c>
      <c r="D7" s="9"/>
      <c r="E7" s="10" t="s">
        <v>53</v>
      </c>
      <c r="F7" s="10" t="s">
        <v>99</v>
      </c>
      <c r="G7" s="10" t="s">
        <v>127</v>
      </c>
      <c r="H7" s="9">
        <v>2000</v>
      </c>
      <c r="I7" s="11"/>
      <c r="J7" s="11"/>
      <c r="K7" s="11"/>
      <c r="L7" s="11"/>
      <c r="M7" s="11">
        <v>1600</v>
      </c>
      <c r="N7" s="11"/>
      <c r="O7" s="11">
        <f t="shared" si="0"/>
        <v>1600</v>
      </c>
      <c r="P7" s="11">
        <f t="shared" si="1"/>
        <v>0</v>
      </c>
      <c r="Q7" s="11">
        <f t="shared" si="2"/>
        <v>640</v>
      </c>
      <c r="R7" s="11">
        <f t="shared" si="3"/>
        <v>0</v>
      </c>
    </row>
    <row r="8" spans="1:18" ht="22.5" customHeight="1" x14ac:dyDescent="0.15">
      <c r="A8" s="9" t="s">
        <v>46</v>
      </c>
      <c r="B8" s="9" t="s">
        <v>40</v>
      </c>
      <c r="C8" s="9" t="s">
        <v>148</v>
      </c>
      <c r="D8" s="9">
        <v>50175772</v>
      </c>
      <c r="E8" s="10" t="s">
        <v>53</v>
      </c>
      <c r="F8" s="10" t="s">
        <v>94</v>
      </c>
      <c r="G8" s="10" t="s">
        <v>127</v>
      </c>
      <c r="H8" s="9">
        <v>3500</v>
      </c>
      <c r="I8" s="11">
        <v>18233</v>
      </c>
      <c r="J8" s="11"/>
      <c r="K8" s="11">
        <v>13945</v>
      </c>
      <c r="L8" s="11"/>
      <c r="M8" s="11">
        <v>12769</v>
      </c>
      <c r="N8" s="11"/>
      <c r="O8" s="11">
        <f t="shared" si="0"/>
        <v>44947</v>
      </c>
      <c r="P8" s="11">
        <f t="shared" si="1"/>
        <v>0</v>
      </c>
      <c r="Q8" s="11">
        <f t="shared" si="2"/>
        <v>17978.8</v>
      </c>
      <c r="R8" s="11">
        <f t="shared" si="3"/>
        <v>0</v>
      </c>
    </row>
    <row r="9" spans="1:18" s="5" customFormat="1" ht="22.5" customHeight="1" x14ac:dyDescent="0.15">
      <c r="A9" s="16" t="s">
        <v>46</v>
      </c>
      <c r="B9" s="16" t="s">
        <v>5</v>
      </c>
      <c r="C9" s="16"/>
      <c r="D9" s="16"/>
      <c r="E9" s="12" t="s">
        <v>54</v>
      </c>
      <c r="F9" s="12" t="s">
        <v>92</v>
      </c>
      <c r="G9" s="10" t="s">
        <v>127</v>
      </c>
      <c r="H9" s="16">
        <v>10000</v>
      </c>
      <c r="I9" s="17">
        <v>10000</v>
      </c>
      <c r="J9" s="17"/>
      <c r="K9" s="17"/>
      <c r="L9" s="17"/>
      <c r="M9" s="17"/>
      <c r="N9" s="17"/>
      <c r="O9" s="11">
        <f t="shared" si="0"/>
        <v>10000</v>
      </c>
      <c r="P9" s="11">
        <f t="shared" si="1"/>
        <v>0</v>
      </c>
      <c r="Q9" s="11">
        <f t="shared" si="2"/>
        <v>4000</v>
      </c>
      <c r="R9" s="11">
        <f t="shared" si="3"/>
        <v>0</v>
      </c>
    </row>
    <row r="10" spans="1:18" s="1" customFormat="1" ht="22.5" customHeight="1" x14ac:dyDescent="0.15">
      <c r="A10" s="13" t="s">
        <v>47</v>
      </c>
      <c r="B10" s="13" t="s">
        <v>42</v>
      </c>
      <c r="C10" s="13" t="s">
        <v>149</v>
      </c>
      <c r="D10" s="13">
        <v>2100518</v>
      </c>
      <c r="E10" s="14" t="s">
        <v>55</v>
      </c>
      <c r="F10" s="14" t="s">
        <v>100</v>
      </c>
      <c r="G10" s="10" t="s">
        <v>126</v>
      </c>
      <c r="H10" s="13">
        <v>5000</v>
      </c>
      <c r="I10" s="15"/>
      <c r="J10" s="15">
        <v>11347</v>
      </c>
      <c r="K10" s="15"/>
      <c r="L10" s="15">
        <v>5252</v>
      </c>
      <c r="M10" s="15"/>
      <c r="N10" s="15">
        <v>7752</v>
      </c>
      <c r="O10" s="11">
        <f t="shared" si="0"/>
        <v>0</v>
      </c>
      <c r="P10" s="11">
        <f t="shared" si="1"/>
        <v>24351</v>
      </c>
      <c r="Q10" s="11">
        <f t="shared" si="2"/>
        <v>0</v>
      </c>
      <c r="R10" s="11">
        <f t="shared" si="3"/>
        <v>9740.4000000000015</v>
      </c>
    </row>
    <row r="11" spans="1:18" s="5" customFormat="1" ht="22.5" customHeight="1" x14ac:dyDescent="0.15">
      <c r="A11" s="16" t="s">
        <v>46</v>
      </c>
      <c r="B11" s="16" t="s">
        <v>6</v>
      </c>
      <c r="C11" s="16" t="s">
        <v>148</v>
      </c>
      <c r="D11" s="16">
        <v>50176855</v>
      </c>
      <c r="E11" s="12" t="s">
        <v>56</v>
      </c>
      <c r="F11" s="12" t="s">
        <v>82</v>
      </c>
      <c r="G11" s="10" t="s">
        <v>126</v>
      </c>
      <c r="H11" s="16">
        <v>18000</v>
      </c>
      <c r="I11" s="17">
        <v>35909</v>
      </c>
      <c r="J11" s="17"/>
      <c r="K11" s="17">
        <v>28209</v>
      </c>
      <c r="L11" s="17"/>
      <c r="M11" s="17">
        <v>13960</v>
      </c>
      <c r="N11" s="17"/>
      <c r="O11" s="11">
        <f t="shared" si="0"/>
        <v>78078</v>
      </c>
      <c r="P11" s="11">
        <f t="shared" si="1"/>
        <v>0</v>
      </c>
      <c r="Q11" s="11">
        <f t="shared" si="2"/>
        <v>31231.199999999997</v>
      </c>
      <c r="R11" s="11">
        <f t="shared" si="3"/>
        <v>0</v>
      </c>
    </row>
    <row r="12" spans="1:18" s="1" customFormat="1" ht="22.5" customHeight="1" x14ac:dyDescent="0.15">
      <c r="A12" s="13" t="s">
        <v>47</v>
      </c>
      <c r="B12" s="13" t="s">
        <v>7</v>
      </c>
      <c r="C12" s="13" t="s">
        <v>168</v>
      </c>
      <c r="D12" s="13"/>
      <c r="E12" s="14" t="s">
        <v>51</v>
      </c>
      <c r="F12" s="14" t="s">
        <v>88</v>
      </c>
      <c r="G12" s="10" t="s">
        <v>126</v>
      </c>
      <c r="H12" s="13">
        <v>3000</v>
      </c>
      <c r="I12" s="15"/>
      <c r="J12" s="15">
        <v>3400</v>
      </c>
      <c r="K12" s="15"/>
      <c r="L12" s="15">
        <v>1650</v>
      </c>
      <c r="M12" s="15"/>
      <c r="N12" s="15">
        <v>1650</v>
      </c>
      <c r="O12" s="11">
        <f t="shared" si="0"/>
        <v>0</v>
      </c>
      <c r="P12" s="11">
        <f t="shared" si="1"/>
        <v>6700</v>
      </c>
      <c r="Q12" s="11">
        <f t="shared" si="2"/>
        <v>0</v>
      </c>
      <c r="R12" s="11">
        <f t="shared" si="3"/>
        <v>2680</v>
      </c>
    </row>
    <row r="13" spans="1:18" ht="22.5" customHeight="1" x14ac:dyDescent="0.15">
      <c r="A13" s="9" t="s">
        <v>46</v>
      </c>
      <c r="B13" s="9" t="s">
        <v>8</v>
      </c>
      <c r="C13" s="9" t="s">
        <v>150</v>
      </c>
      <c r="D13" s="9">
        <v>251027</v>
      </c>
      <c r="E13" s="10" t="s">
        <v>51</v>
      </c>
      <c r="F13" s="10" t="s">
        <v>85</v>
      </c>
      <c r="G13" s="10" t="s">
        <v>126</v>
      </c>
      <c r="H13" s="9">
        <v>3000</v>
      </c>
      <c r="I13" s="11">
        <v>36782</v>
      </c>
      <c r="J13" s="11"/>
      <c r="K13" s="11">
        <v>43040</v>
      </c>
      <c r="L13" s="11"/>
      <c r="M13" s="11">
        <v>26038</v>
      </c>
      <c r="N13" s="11"/>
      <c r="O13" s="11">
        <f t="shared" si="0"/>
        <v>105860</v>
      </c>
      <c r="P13" s="11">
        <f t="shared" si="1"/>
        <v>0</v>
      </c>
      <c r="Q13" s="11">
        <f t="shared" si="2"/>
        <v>42344</v>
      </c>
      <c r="R13" s="11">
        <f t="shared" si="3"/>
        <v>0</v>
      </c>
    </row>
    <row r="14" spans="1:18" s="1" customFormat="1" ht="22.5" customHeight="1" x14ac:dyDescent="0.15">
      <c r="A14" s="13" t="s">
        <v>47</v>
      </c>
      <c r="B14" s="13" t="s">
        <v>8</v>
      </c>
      <c r="C14" s="13" t="s">
        <v>168</v>
      </c>
      <c r="D14" s="13" t="s">
        <v>158</v>
      </c>
      <c r="E14" s="14" t="s">
        <v>51</v>
      </c>
      <c r="F14" s="14" t="s">
        <v>88</v>
      </c>
      <c r="G14" s="10" t="s">
        <v>126</v>
      </c>
      <c r="H14" s="13">
        <v>3000</v>
      </c>
      <c r="I14" s="15"/>
      <c r="J14" s="15"/>
      <c r="K14" s="15"/>
      <c r="L14" s="15">
        <v>2000</v>
      </c>
      <c r="M14" s="15"/>
      <c r="N14" s="15"/>
      <c r="O14" s="11">
        <f t="shared" si="0"/>
        <v>0</v>
      </c>
      <c r="P14" s="11">
        <f t="shared" si="1"/>
        <v>2000</v>
      </c>
      <c r="Q14" s="11">
        <f t="shared" si="2"/>
        <v>0</v>
      </c>
      <c r="R14" s="11">
        <f t="shared" si="3"/>
        <v>800</v>
      </c>
    </row>
    <row r="15" spans="1:18" s="6" customFormat="1" ht="22.5" customHeight="1" x14ac:dyDescent="0.15">
      <c r="A15" s="18" t="s">
        <v>47</v>
      </c>
      <c r="B15" s="18" t="s">
        <v>9</v>
      </c>
      <c r="C15" s="18" t="s">
        <v>168</v>
      </c>
      <c r="D15" s="18" t="s">
        <v>159</v>
      </c>
      <c r="E15" s="19" t="s">
        <v>57</v>
      </c>
      <c r="F15" s="19" t="s">
        <v>86</v>
      </c>
      <c r="G15" s="10" t="s">
        <v>126</v>
      </c>
      <c r="H15" s="18">
        <v>5000</v>
      </c>
      <c r="I15" s="20"/>
      <c r="J15" s="20">
        <v>4800</v>
      </c>
      <c r="K15" s="20"/>
      <c r="L15" s="20">
        <v>5396</v>
      </c>
      <c r="M15" s="20"/>
      <c r="N15" s="20">
        <v>4108</v>
      </c>
      <c r="O15" s="11">
        <f t="shared" si="0"/>
        <v>0</v>
      </c>
      <c r="P15" s="11">
        <f t="shared" si="1"/>
        <v>14304</v>
      </c>
      <c r="Q15" s="11">
        <f t="shared" si="2"/>
        <v>0</v>
      </c>
      <c r="R15" s="11">
        <f t="shared" si="3"/>
        <v>5721.6</v>
      </c>
    </row>
    <row r="16" spans="1:18" s="5" customFormat="1" ht="22.5" customHeight="1" x14ac:dyDescent="0.15">
      <c r="A16" s="16" t="s">
        <v>46</v>
      </c>
      <c r="B16" s="16" t="s">
        <v>10</v>
      </c>
      <c r="C16" s="16"/>
      <c r="D16" s="16"/>
      <c r="E16" s="12" t="s">
        <v>58</v>
      </c>
      <c r="F16" s="12" t="s">
        <v>118</v>
      </c>
      <c r="G16" s="10" t="s">
        <v>127</v>
      </c>
      <c r="H16" s="16">
        <v>5000</v>
      </c>
      <c r="I16" s="17">
        <v>1200</v>
      </c>
      <c r="J16" s="17"/>
      <c r="K16" s="17">
        <v>1000</v>
      </c>
      <c r="L16" s="17"/>
      <c r="M16" s="17"/>
      <c r="N16" s="17"/>
      <c r="O16" s="11">
        <f t="shared" si="0"/>
        <v>2200</v>
      </c>
      <c r="P16" s="11">
        <f t="shared" si="1"/>
        <v>0</v>
      </c>
      <c r="Q16" s="11">
        <f t="shared" si="2"/>
        <v>880</v>
      </c>
      <c r="R16" s="11">
        <f t="shared" si="3"/>
        <v>0</v>
      </c>
    </row>
    <row r="17" spans="1:18" ht="22.5" customHeight="1" x14ac:dyDescent="0.15">
      <c r="A17" s="9" t="s">
        <v>46</v>
      </c>
      <c r="B17" s="9" t="s">
        <v>11</v>
      </c>
      <c r="C17" s="9" t="s">
        <v>151</v>
      </c>
      <c r="D17" s="9">
        <v>4374174</v>
      </c>
      <c r="E17" s="10" t="s">
        <v>59</v>
      </c>
      <c r="F17" s="10" t="s">
        <v>89</v>
      </c>
      <c r="G17" s="10" t="s">
        <v>127</v>
      </c>
      <c r="H17" s="9">
        <v>4000</v>
      </c>
      <c r="I17" s="11">
        <v>11888</v>
      </c>
      <c r="J17" s="11"/>
      <c r="K17" s="11">
        <v>15873</v>
      </c>
      <c r="L17" s="11"/>
      <c r="M17" s="11">
        <v>6231</v>
      </c>
      <c r="N17" s="11"/>
      <c r="O17" s="11">
        <f t="shared" si="0"/>
        <v>33992</v>
      </c>
      <c r="P17" s="11">
        <f t="shared" si="1"/>
        <v>0</v>
      </c>
      <c r="Q17" s="11">
        <f t="shared" si="2"/>
        <v>13596.8</v>
      </c>
      <c r="R17" s="11">
        <f t="shared" si="3"/>
        <v>0</v>
      </c>
    </row>
    <row r="18" spans="1:18" s="1" customFormat="1" ht="22.5" customHeight="1" x14ac:dyDescent="0.15">
      <c r="A18" s="13" t="s">
        <v>47</v>
      </c>
      <c r="B18" s="13" t="s">
        <v>12</v>
      </c>
      <c r="C18" s="13" t="s">
        <v>163</v>
      </c>
      <c r="D18" s="13">
        <v>202125221</v>
      </c>
      <c r="E18" s="14" t="s">
        <v>60</v>
      </c>
      <c r="F18" s="14" t="s">
        <v>80</v>
      </c>
      <c r="G18" s="10" t="s">
        <v>126</v>
      </c>
      <c r="H18" s="13">
        <v>5000</v>
      </c>
      <c r="I18" s="15"/>
      <c r="J18" s="15">
        <v>13503</v>
      </c>
      <c r="K18" s="15"/>
      <c r="L18" s="15">
        <v>14588</v>
      </c>
      <c r="M18" s="15"/>
      <c r="N18" s="15">
        <v>2148</v>
      </c>
      <c r="O18" s="11">
        <f t="shared" si="0"/>
        <v>0</v>
      </c>
      <c r="P18" s="11">
        <f t="shared" si="1"/>
        <v>30239</v>
      </c>
      <c r="Q18" s="11">
        <f t="shared" si="2"/>
        <v>0</v>
      </c>
      <c r="R18" s="11">
        <f t="shared" si="3"/>
        <v>12095.6</v>
      </c>
    </row>
    <row r="19" spans="1:18" s="5" customFormat="1" ht="22.5" customHeight="1" x14ac:dyDescent="0.15">
      <c r="A19" s="16" t="s">
        <v>46</v>
      </c>
      <c r="B19" s="16" t="s">
        <v>13</v>
      </c>
      <c r="C19" s="16" t="s">
        <v>148</v>
      </c>
      <c r="D19" s="16">
        <v>50176456</v>
      </c>
      <c r="E19" s="12" t="s">
        <v>61</v>
      </c>
      <c r="F19" s="12" t="s">
        <v>123</v>
      </c>
      <c r="G19" s="10" t="s">
        <v>127</v>
      </c>
      <c r="H19" s="16">
        <v>7000</v>
      </c>
      <c r="I19" s="17">
        <v>20983</v>
      </c>
      <c r="J19" s="17"/>
      <c r="K19" s="17">
        <v>10185</v>
      </c>
      <c r="L19" s="17"/>
      <c r="M19" s="17">
        <v>6001</v>
      </c>
      <c r="N19" s="17"/>
      <c r="O19" s="11">
        <f t="shared" si="0"/>
        <v>37169</v>
      </c>
      <c r="P19" s="11">
        <f t="shared" si="1"/>
        <v>0</v>
      </c>
      <c r="Q19" s="11">
        <f t="shared" si="2"/>
        <v>14867.6</v>
      </c>
      <c r="R19" s="11">
        <f t="shared" si="3"/>
        <v>0</v>
      </c>
    </row>
    <row r="20" spans="1:18" s="1" customFormat="1" ht="22.5" customHeight="1" x14ac:dyDescent="0.15">
      <c r="A20" s="13" t="s">
        <v>47</v>
      </c>
      <c r="B20" s="13" t="s">
        <v>14</v>
      </c>
      <c r="C20" s="13"/>
      <c r="D20" s="13"/>
      <c r="E20" s="14" t="s">
        <v>62</v>
      </c>
      <c r="F20" s="14" t="s">
        <v>121</v>
      </c>
      <c r="G20" s="10" t="s">
        <v>126</v>
      </c>
      <c r="H20" s="13">
        <v>8000</v>
      </c>
      <c r="I20" s="15"/>
      <c r="J20" s="15">
        <v>20850</v>
      </c>
      <c r="K20" s="15"/>
      <c r="L20" s="15">
        <v>13452</v>
      </c>
      <c r="M20" s="15"/>
      <c r="N20" s="15">
        <v>12604</v>
      </c>
      <c r="O20" s="11">
        <f t="shared" si="0"/>
        <v>0</v>
      </c>
      <c r="P20" s="11">
        <f t="shared" si="1"/>
        <v>46906</v>
      </c>
      <c r="Q20" s="11">
        <f t="shared" si="2"/>
        <v>0</v>
      </c>
      <c r="R20" s="11">
        <f t="shared" si="3"/>
        <v>18762.400000000001</v>
      </c>
    </row>
    <row r="21" spans="1:18" s="1" customFormat="1" ht="22.5" customHeight="1" x14ac:dyDescent="0.15">
      <c r="A21" s="13" t="s">
        <v>47</v>
      </c>
      <c r="B21" s="13" t="s">
        <v>15</v>
      </c>
      <c r="C21" s="13" t="s">
        <v>167</v>
      </c>
      <c r="D21" s="13" t="s">
        <v>160</v>
      </c>
      <c r="E21" s="14" t="s">
        <v>63</v>
      </c>
      <c r="F21" s="14" t="s">
        <v>87</v>
      </c>
      <c r="G21" s="10" t="s">
        <v>126</v>
      </c>
      <c r="H21" s="13">
        <v>5000</v>
      </c>
      <c r="I21" s="15"/>
      <c r="J21" s="15">
        <v>11918</v>
      </c>
      <c r="K21" s="15"/>
      <c r="L21" s="15">
        <v>15508</v>
      </c>
      <c r="M21" s="15"/>
      <c r="N21" s="15">
        <v>8653</v>
      </c>
      <c r="O21" s="11">
        <f t="shared" si="0"/>
        <v>0</v>
      </c>
      <c r="P21" s="11">
        <f t="shared" si="1"/>
        <v>36079</v>
      </c>
      <c r="Q21" s="11">
        <f t="shared" si="2"/>
        <v>0</v>
      </c>
      <c r="R21" s="11">
        <f t="shared" si="3"/>
        <v>14431.600000000002</v>
      </c>
    </row>
    <row r="22" spans="1:18" s="1" customFormat="1" ht="22.5" customHeight="1" x14ac:dyDescent="0.15">
      <c r="A22" s="13" t="s">
        <v>47</v>
      </c>
      <c r="B22" s="13" t="s">
        <v>16</v>
      </c>
      <c r="C22" s="13" t="s">
        <v>167</v>
      </c>
      <c r="D22" s="13" t="s">
        <v>161</v>
      </c>
      <c r="E22" s="14" t="s">
        <v>64</v>
      </c>
      <c r="F22" s="14" t="s">
        <v>103</v>
      </c>
      <c r="G22" s="10" t="s">
        <v>126</v>
      </c>
      <c r="H22" s="13">
        <v>3000</v>
      </c>
      <c r="I22" s="15"/>
      <c r="J22" s="15"/>
      <c r="K22" s="15"/>
      <c r="L22" s="15">
        <v>3898</v>
      </c>
      <c r="M22" s="15"/>
      <c r="N22" s="15"/>
      <c r="O22" s="11">
        <f t="shared" si="0"/>
        <v>0</v>
      </c>
      <c r="P22" s="11">
        <f t="shared" si="1"/>
        <v>3898</v>
      </c>
      <c r="Q22" s="11">
        <f t="shared" si="2"/>
        <v>0</v>
      </c>
      <c r="R22" s="11">
        <f t="shared" si="3"/>
        <v>1559.2</v>
      </c>
    </row>
    <row r="23" spans="1:18" ht="22.5" customHeight="1" x14ac:dyDescent="0.15">
      <c r="A23" s="9" t="s">
        <v>46</v>
      </c>
      <c r="B23" s="9" t="s">
        <v>17</v>
      </c>
      <c r="C23" s="9"/>
      <c r="D23" s="9"/>
      <c r="E23" s="10" t="s">
        <v>54</v>
      </c>
      <c r="F23" s="10" t="s">
        <v>104</v>
      </c>
      <c r="G23" s="10" t="s">
        <v>127</v>
      </c>
      <c r="H23" s="9">
        <v>5000</v>
      </c>
      <c r="I23" s="11"/>
      <c r="J23" s="11"/>
      <c r="K23" s="11">
        <v>1836</v>
      </c>
      <c r="L23" s="11"/>
      <c r="M23" s="11"/>
      <c r="N23" s="11"/>
      <c r="O23" s="11">
        <f t="shared" si="0"/>
        <v>1836</v>
      </c>
      <c r="P23" s="11">
        <f t="shared" si="1"/>
        <v>0</v>
      </c>
      <c r="Q23" s="11">
        <f t="shared" si="2"/>
        <v>734.40000000000009</v>
      </c>
      <c r="R23" s="11">
        <f t="shared" si="3"/>
        <v>0</v>
      </c>
    </row>
    <row r="24" spans="1:18" ht="22.5" customHeight="1" x14ac:dyDescent="0.15">
      <c r="A24" s="9" t="s">
        <v>46</v>
      </c>
      <c r="B24" s="9" t="s">
        <v>18</v>
      </c>
      <c r="C24" s="9"/>
      <c r="D24" s="9"/>
      <c r="E24" s="10" t="s">
        <v>65</v>
      </c>
      <c r="F24" s="10" t="s">
        <v>105</v>
      </c>
      <c r="G24" s="10" t="s">
        <v>127</v>
      </c>
      <c r="H24" s="9">
        <v>3000</v>
      </c>
      <c r="I24" s="11"/>
      <c r="J24" s="11"/>
      <c r="K24" s="11">
        <v>4566</v>
      </c>
      <c r="L24" s="11"/>
      <c r="M24" s="11"/>
      <c r="N24" s="11"/>
      <c r="O24" s="11">
        <f t="shared" si="0"/>
        <v>4566</v>
      </c>
      <c r="P24" s="11">
        <f t="shared" si="1"/>
        <v>0</v>
      </c>
      <c r="Q24" s="11">
        <f t="shared" si="2"/>
        <v>1826.3999999999999</v>
      </c>
      <c r="R24" s="11">
        <f t="shared" si="3"/>
        <v>0</v>
      </c>
    </row>
    <row r="25" spans="1:18" ht="22.5" customHeight="1" x14ac:dyDescent="0.15">
      <c r="A25" s="9" t="s">
        <v>46</v>
      </c>
      <c r="B25" s="9" t="s">
        <v>18</v>
      </c>
      <c r="C25" s="9"/>
      <c r="D25" s="9"/>
      <c r="E25" s="10" t="s">
        <v>65</v>
      </c>
      <c r="F25" s="10" t="s">
        <v>106</v>
      </c>
      <c r="G25" s="10" t="s">
        <v>127</v>
      </c>
      <c r="H25" s="9">
        <v>2000</v>
      </c>
      <c r="I25" s="11"/>
      <c r="J25" s="11"/>
      <c r="K25" s="11"/>
      <c r="L25" s="11"/>
      <c r="M25" s="11"/>
      <c r="N25" s="11"/>
      <c r="O25" s="11">
        <f t="shared" si="0"/>
        <v>0</v>
      </c>
      <c r="P25" s="11">
        <f t="shared" si="1"/>
        <v>0</v>
      </c>
      <c r="Q25" s="11">
        <f t="shared" si="2"/>
        <v>0</v>
      </c>
      <c r="R25" s="11">
        <f t="shared" si="3"/>
        <v>0</v>
      </c>
    </row>
    <row r="26" spans="1:18" ht="22.5" customHeight="1" x14ac:dyDescent="0.15">
      <c r="A26" s="9" t="s">
        <v>46</v>
      </c>
      <c r="B26" s="9" t="s">
        <v>39</v>
      </c>
      <c r="C26" s="9" t="s">
        <v>148</v>
      </c>
      <c r="D26" s="9">
        <v>50175771</v>
      </c>
      <c r="E26" s="10" t="s">
        <v>66</v>
      </c>
      <c r="F26" s="10" t="s">
        <v>107</v>
      </c>
      <c r="G26" s="10" t="s">
        <v>127</v>
      </c>
      <c r="H26" s="9">
        <v>3000</v>
      </c>
      <c r="I26" s="11">
        <v>8914</v>
      </c>
      <c r="J26" s="11"/>
      <c r="K26" s="11">
        <v>8752</v>
      </c>
      <c r="L26" s="11"/>
      <c r="M26" s="11">
        <v>9410</v>
      </c>
      <c r="N26" s="11"/>
      <c r="O26" s="11">
        <f t="shared" si="0"/>
        <v>27076</v>
      </c>
      <c r="P26" s="11">
        <f t="shared" si="1"/>
        <v>0</v>
      </c>
      <c r="Q26" s="11">
        <f t="shared" si="2"/>
        <v>10830.4</v>
      </c>
      <c r="R26" s="11">
        <f t="shared" si="3"/>
        <v>0</v>
      </c>
    </row>
    <row r="27" spans="1:18" ht="22.5" customHeight="1" x14ac:dyDescent="0.15">
      <c r="A27" s="9" t="s">
        <v>46</v>
      </c>
      <c r="B27" s="9" t="s">
        <v>19</v>
      </c>
      <c r="C27" s="9" t="s">
        <v>152</v>
      </c>
      <c r="D27" s="9">
        <v>4381428</v>
      </c>
      <c r="E27" s="10" t="s">
        <v>63</v>
      </c>
      <c r="F27" s="10" t="s">
        <v>108</v>
      </c>
      <c r="G27" s="10" t="s">
        <v>127</v>
      </c>
      <c r="H27" s="9">
        <v>5000</v>
      </c>
      <c r="I27" s="11">
        <v>14394</v>
      </c>
      <c r="J27" s="11"/>
      <c r="K27" s="11">
        <v>21142</v>
      </c>
      <c r="L27" s="11"/>
      <c r="M27" s="11">
        <v>8017</v>
      </c>
      <c r="N27" s="11"/>
      <c r="O27" s="11">
        <f t="shared" si="0"/>
        <v>43553</v>
      </c>
      <c r="P27" s="11">
        <f t="shared" si="1"/>
        <v>0</v>
      </c>
      <c r="Q27" s="11">
        <f t="shared" si="2"/>
        <v>17421.2</v>
      </c>
      <c r="R27" s="11">
        <f t="shared" si="3"/>
        <v>0</v>
      </c>
    </row>
    <row r="28" spans="1:18" ht="22.5" customHeight="1" x14ac:dyDescent="0.15">
      <c r="A28" s="9" t="s">
        <v>46</v>
      </c>
      <c r="B28" s="9" t="s">
        <v>20</v>
      </c>
      <c r="C28" s="9" t="s">
        <v>153</v>
      </c>
      <c r="D28" s="9">
        <v>4381110</v>
      </c>
      <c r="E28" s="10" t="s">
        <v>67</v>
      </c>
      <c r="F28" s="10" t="s">
        <v>109</v>
      </c>
      <c r="G28" s="10" t="s">
        <v>127</v>
      </c>
      <c r="H28" s="9">
        <v>4800</v>
      </c>
      <c r="I28" s="11">
        <v>13776</v>
      </c>
      <c r="J28" s="11"/>
      <c r="K28" s="11">
        <v>13887</v>
      </c>
      <c r="L28" s="11"/>
      <c r="M28" s="11">
        <v>8498</v>
      </c>
      <c r="N28" s="11"/>
      <c r="O28" s="11">
        <f t="shared" si="0"/>
        <v>36161</v>
      </c>
      <c r="P28" s="11">
        <f t="shared" si="1"/>
        <v>0</v>
      </c>
      <c r="Q28" s="11">
        <f t="shared" si="2"/>
        <v>14464.399999999998</v>
      </c>
      <c r="R28" s="11">
        <f t="shared" si="3"/>
        <v>0</v>
      </c>
    </row>
    <row r="29" spans="1:18" ht="22.5" customHeight="1" x14ac:dyDescent="0.15">
      <c r="A29" s="9" t="s">
        <v>46</v>
      </c>
      <c r="B29" s="9" t="s">
        <v>44</v>
      </c>
      <c r="C29" s="9" t="s">
        <v>164</v>
      </c>
      <c r="D29" s="9"/>
      <c r="E29" s="10" t="s">
        <v>56</v>
      </c>
      <c r="F29" s="10" t="s">
        <v>110</v>
      </c>
      <c r="G29" s="10" t="s">
        <v>126</v>
      </c>
      <c r="H29" s="9">
        <v>13000</v>
      </c>
      <c r="I29" s="11"/>
      <c r="J29" s="11"/>
      <c r="K29" s="11"/>
      <c r="L29" s="11"/>
      <c r="M29" s="11">
        <v>4500</v>
      </c>
      <c r="N29" s="11"/>
      <c r="O29" s="11">
        <f t="shared" si="0"/>
        <v>4500</v>
      </c>
      <c r="P29" s="11">
        <f t="shared" si="1"/>
        <v>0</v>
      </c>
      <c r="Q29" s="11">
        <f t="shared" si="2"/>
        <v>1800</v>
      </c>
      <c r="R29" s="11">
        <f t="shared" si="3"/>
        <v>0</v>
      </c>
    </row>
    <row r="30" spans="1:18" s="1" customFormat="1" ht="22.5" customHeight="1" x14ac:dyDescent="0.15">
      <c r="A30" s="13" t="s">
        <v>47</v>
      </c>
      <c r="B30" s="13" t="s">
        <v>21</v>
      </c>
      <c r="C30" s="13" t="s">
        <v>164</v>
      </c>
      <c r="D30" s="13">
        <v>202023867</v>
      </c>
      <c r="E30" s="14" t="s">
        <v>68</v>
      </c>
      <c r="F30" s="14" t="s">
        <v>21</v>
      </c>
      <c r="G30" s="10" t="s">
        <v>126</v>
      </c>
      <c r="H30" s="13">
        <v>5000</v>
      </c>
      <c r="I30" s="15"/>
      <c r="J30" s="15">
        <v>1302</v>
      </c>
      <c r="K30" s="15"/>
      <c r="L30" s="15">
        <v>6182</v>
      </c>
      <c r="M30" s="15"/>
      <c r="N30" s="15">
        <v>2810</v>
      </c>
      <c r="O30" s="11">
        <f t="shared" si="0"/>
        <v>0</v>
      </c>
      <c r="P30" s="11">
        <f t="shared" si="1"/>
        <v>10294</v>
      </c>
      <c r="Q30" s="11">
        <f t="shared" si="2"/>
        <v>0</v>
      </c>
      <c r="R30" s="11">
        <f t="shared" si="3"/>
        <v>4117.6000000000004</v>
      </c>
    </row>
    <row r="31" spans="1:18" ht="22.5" customHeight="1" x14ac:dyDescent="0.15">
      <c r="A31" s="9" t="s">
        <v>46</v>
      </c>
      <c r="B31" s="9" t="s">
        <v>22</v>
      </c>
      <c r="C31" s="9" t="s">
        <v>148</v>
      </c>
      <c r="D31" s="9">
        <v>50175774</v>
      </c>
      <c r="E31" s="10" t="s">
        <v>69</v>
      </c>
      <c r="F31" s="10" t="s">
        <v>111</v>
      </c>
      <c r="G31" s="10" t="s">
        <v>127</v>
      </c>
      <c r="H31" s="9">
        <v>2200</v>
      </c>
      <c r="I31" s="11">
        <v>10122</v>
      </c>
      <c r="J31" s="11"/>
      <c r="K31" s="11">
        <v>6504</v>
      </c>
      <c r="L31" s="11"/>
      <c r="M31" s="11">
        <v>6485</v>
      </c>
      <c r="N31" s="11"/>
      <c r="O31" s="11">
        <f t="shared" si="0"/>
        <v>23111</v>
      </c>
      <c r="P31" s="11">
        <f t="shared" si="1"/>
        <v>0</v>
      </c>
      <c r="Q31" s="11">
        <f t="shared" si="2"/>
        <v>9244.4</v>
      </c>
      <c r="R31" s="11">
        <f t="shared" si="3"/>
        <v>0</v>
      </c>
    </row>
    <row r="32" spans="1:18" ht="22.5" customHeight="1" x14ac:dyDescent="0.15">
      <c r="A32" s="9" t="s">
        <v>46</v>
      </c>
      <c r="B32" s="9" t="s">
        <v>23</v>
      </c>
      <c r="C32" s="9" t="s">
        <v>154</v>
      </c>
      <c r="D32" s="9">
        <v>4362333</v>
      </c>
      <c r="E32" s="10" t="s">
        <v>70</v>
      </c>
      <c r="F32" s="10" t="s">
        <v>112</v>
      </c>
      <c r="G32" s="10" t="s">
        <v>127</v>
      </c>
      <c r="H32" s="9">
        <v>6000</v>
      </c>
      <c r="I32" s="11">
        <v>12500</v>
      </c>
      <c r="J32" s="11"/>
      <c r="K32" s="11">
        <v>13916</v>
      </c>
      <c r="L32" s="11"/>
      <c r="M32" s="11">
        <v>11046</v>
      </c>
      <c r="N32" s="11"/>
      <c r="O32" s="11">
        <f t="shared" si="0"/>
        <v>37462</v>
      </c>
      <c r="P32" s="11">
        <f t="shared" si="1"/>
        <v>0</v>
      </c>
      <c r="Q32" s="11">
        <f t="shared" si="2"/>
        <v>14984.8</v>
      </c>
      <c r="R32" s="11">
        <f t="shared" si="3"/>
        <v>0</v>
      </c>
    </row>
    <row r="33" spans="1:18" ht="22.5" customHeight="1" x14ac:dyDescent="0.15">
      <c r="A33" s="9" t="s">
        <v>46</v>
      </c>
      <c r="B33" s="9" t="s">
        <v>24</v>
      </c>
      <c r="C33" s="9" t="s">
        <v>148</v>
      </c>
      <c r="D33" s="9">
        <v>50177105</v>
      </c>
      <c r="E33" s="10" t="s">
        <v>62</v>
      </c>
      <c r="F33" s="10" t="s">
        <v>101</v>
      </c>
      <c r="G33" s="10" t="s">
        <v>127</v>
      </c>
      <c r="H33" s="9">
        <v>7000</v>
      </c>
      <c r="I33" s="11">
        <v>19866</v>
      </c>
      <c r="J33" s="11"/>
      <c r="K33" s="11">
        <v>9500</v>
      </c>
      <c r="L33" s="11"/>
      <c r="M33" s="11">
        <v>9001</v>
      </c>
      <c r="N33" s="11"/>
      <c r="O33" s="11">
        <f t="shared" si="0"/>
        <v>38367</v>
      </c>
      <c r="P33" s="11">
        <f t="shared" si="1"/>
        <v>0</v>
      </c>
      <c r="Q33" s="11">
        <f t="shared" si="2"/>
        <v>15346.800000000001</v>
      </c>
      <c r="R33" s="11">
        <f t="shared" si="3"/>
        <v>0</v>
      </c>
    </row>
    <row r="34" spans="1:18" s="1" customFormat="1" ht="22.5" customHeight="1" x14ac:dyDescent="0.15">
      <c r="A34" s="13" t="s">
        <v>47</v>
      </c>
      <c r="B34" s="13" t="s">
        <v>25</v>
      </c>
      <c r="C34" s="13" t="s">
        <v>165</v>
      </c>
      <c r="D34" s="13">
        <v>201925117</v>
      </c>
      <c r="E34" s="14" t="s">
        <v>71</v>
      </c>
      <c r="F34" s="14" t="s">
        <v>113</v>
      </c>
      <c r="G34" s="10" t="s">
        <v>126</v>
      </c>
      <c r="H34" s="13">
        <v>8000</v>
      </c>
      <c r="I34" s="15"/>
      <c r="J34" s="15">
        <v>5113</v>
      </c>
      <c r="K34" s="15"/>
      <c r="L34" s="15">
        <v>5201</v>
      </c>
      <c r="M34" s="15"/>
      <c r="N34" s="15">
        <v>6987</v>
      </c>
      <c r="O34" s="11">
        <f t="shared" si="0"/>
        <v>0</v>
      </c>
      <c r="P34" s="11">
        <f t="shared" si="1"/>
        <v>17301</v>
      </c>
      <c r="Q34" s="11">
        <f t="shared" si="2"/>
        <v>0</v>
      </c>
      <c r="R34" s="11">
        <f t="shared" si="3"/>
        <v>6920.4000000000005</v>
      </c>
    </row>
    <row r="35" spans="1:18" s="1" customFormat="1" ht="22.5" customHeight="1" x14ac:dyDescent="0.15">
      <c r="A35" s="13" t="s">
        <v>47</v>
      </c>
      <c r="B35" s="13" t="s">
        <v>26</v>
      </c>
      <c r="C35" s="13" t="s">
        <v>155</v>
      </c>
      <c r="D35" s="13">
        <v>300500</v>
      </c>
      <c r="E35" s="14" t="s">
        <v>72</v>
      </c>
      <c r="F35" s="14" t="s">
        <v>114</v>
      </c>
      <c r="G35" s="10" t="s">
        <v>126</v>
      </c>
      <c r="H35" s="13">
        <v>5000</v>
      </c>
      <c r="I35" s="15"/>
      <c r="J35" s="15">
        <v>10902</v>
      </c>
      <c r="K35" s="15"/>
      <c r="L35" s="15">
        <v>10481</v>
      </c>
      <c r="M35" s="15"/>
      <c r="N35" s="15">
        <v>4649</v>
      </c>
      <c r="O35" s="11">
        <f t="shared" si="0"/>
        <v>0</v>
      </c>
      <c r="P35" s="11">
        <f t="shared" si="1"/>
        <v>26032</v>
      </c>
      <c r="Q35" s="11">
        <f t="shared" si="2"/>
        <v>0</v>
      </c>
      <c r="R35" s="11">
        <f t="shared" si="3"/>
        <v>10412.799999999999</v>
      </c>
    </row>
    <row r="36" spans="1:18" s="1" customFormat="1" ht="22.5" customHeight="1" x14ac:dyDescent="0.15">
      <c r="A36" s="13" t="s">
        <v>47</v>
      </c>
      <c r="B36" s="13" t="s">
        <v>27</v>
      </c>
      <c r="C36" s="13" t="s">
        <v>164</v>
      </c>
      <c r="D36" s="13"/>
      <c r="E36" s="14" t="s">
        <v>50</v>
      </c>
      <c r="F36" s="14" t="s">
        <v>81</v>
      </c>
      <c r="G36" s="10" t="s">
        <v>126</v>
      </c>
      <c r="H36" s="13">
        <v>5000</v>
      </c>
      <c r="I36" s="15"/>
      <c r="J36" s="15">
        <v>12350</v>
      </c>
      <c r="K36" s="15"/>
      <c r="L36" s="15">
        <v>15000</v>
      </c>
      <c r="M36" s="15"/>
      <c r="N36" s="15">
        <v>6549</v>
      </c>
      <c r="O36" s="11">
        <f t="shared" si="0"/>
        <v>0</v>
      </c>
      <c r="P36" s="11">
        <f t="shared" si="1"/>
        <v>33899</v>
      </c>
      <c r="Q36" s="11">
        <f t="shared" si="2"/>
        <v>0</v>
      </c>
      <c r="R36" s="11">
        <f t="shared" si="3"/>
        <v>13559.6</v>
      </c>
    </row>
    <row r="37" spans="1:18" s="5" customFormat="1" ht="22.5" customHeight="1" x14ac:dyDescent="0.15">
      <c r="A37" s="16" t="s">
        <v>46</v>
      </c>
      <c r="B37" s="16" t="s">
        <v>28</v>
      </c>
      <c r="C37" s="16" t="s">
        <v>156</v>
      </c>
      <c r="D37" s="16">
        <v>873693</v>
      </c>
      <c r="E37" s="12" t="s">
        <v>73</v>
      </c>
      <c r="F37" s="12" t="s">
        <v>122</v>
      </c>
      <c r="G37" s="10" t="s">
        <v>127</v>
      </c>
      <c r="H37" s="16">
        <v>5000</v>
      </c>
      <c r="I37" s="17">
        <v>60110</v>
      </c>
      <c r="J37" s="17"/>
      <c r="K37" s="17"/>
      <c r="L37" s="17"/>
      <c r="M37" s="17">
        <v>37000</v>
      </c>
      <c r="N37" s="17"/>
      <c r="O37" s="11">
        <f t="shared" si="0"/>
        <v>97110</v>
      </c>
      <c r="P37" s="11">
        <f t="shared" si="1"/>
        <v>0</v>
      </c>
      <c r="Q37" s="11">
        <f t="shared" si="2"/>
        <v>38844</v>
      </c>
      <c r="R37" s="11">
        <f t="shared" si="3"/>
        <v>0</v>
      </c>
    </row>
    <row r="38" spans="1:18" ht="22.5" customHeight="1" x14ac:dyDescent="0.15">
      <c r="A38" s="9" t="s">
        <v>46</v>
      </c>
      <c r="B38" s="9" t="s">
        <v>29</v>
      </c>
      <c r="C38" s="9"/>
      <c r="D38" s="9"/>
      <c r="E38" s="10" t="s">
        <v>62</v>
      </c>
      <c r="F38" s="10" t="s">
        <v>102</v>
      </c>
      <c r="G38" s="10" t="s">
        <v>127</v>
      </c>
      <c r="H38" s="9">
        <v>5000</v>
      </c>
      <c r="I38" s="11">
        <v>23001</v>
      </c>
      <c r="J38" s="11"/>
      <c r="K38" s="11">
        <v>16270</v>
      </c>
      <c r="L38" s="11"/>
      <c r="M38" s="11"/>
      <c r="N38" s="11"/>
      <c r="O38" s="11">
        <f t="shared" si="0"/>
        <v>39271</v>
      </c>
      <c r="P38" s="11">
        <f t="shared" si="1"/>
        <v>0</v>
      </c>
      <c r="Q38" s="11">
        <f t="shared" si="2"/>
        <v>15708.4</v>
      </c>
      <c r="R38" s="11">
        <f t="shared" si="3"/>
        <v>0</v>
      </c>
    </row>
    <row r="39" spans="1:18" s="1" customFormat="1" ht="22.5" customHeight="1" x14ac:dyDescent="0.15">
      <c r="A39" s="13" t="s">
        <v>47</v>
      </c>
      <c r="B39" s="13" t="s">
        <v>30</v>
      </c>
      <c r="C39" s="13" t="s">
        <v>146</v>
      </c>
      <c r="D39" s="13" t="s">
        <v>162</v>
      </c>
      <c r="E39" s="14" t="s">
        <v>74</v>
      </c>
      <c r="F39" s="14" t="s">
        <v>83</v>
      </c>
      <c r="G39" s="10" t="s">
        <v>126</v>
      </c>
      <c r="H39" s="13">
        <v>3000</v>
      </c>
      <c r="I39" s="15"/>
      <c r="J39" s="15">
        <v>4762</v>
      </c>
      <c r="K39" s="15"/>
      <c r="L39" s="15">
        <v>7095</v>
      </c>
      <c r="M39" s="15"/>
      <c r="N39" s="15">
        <v>3362</v>
      </c>
      <c r="O39" s="11">
        <f t="shared" si="0"/>
        <v>0</v>
      </c>
      <c r="P39" s="11">
        <f t="shared" si="1"/>
        <v>15219</v>
      </c>
      <c r="Q39" s="11">
        <f t="shared" si="2"/>
        <v>0</v>
      </c>
      <c r="R39" s="11">
        <f t="shared" si="3"/>
        <v>6087.6</v>
      </c>
    </row>
    <row r="40" spans="1:18" s="1" customFormat="1" ht="22.5" customHeight="1" x14ac:dyDescent="0.15">
      <c r="A40" s="13" t="s">
        <v>47</v>
      </c>
      <c r="B40" s="13" t="s">
        <v>31</v>
      </c>
      <c r="C40" s="13" t="s">
        <v>164</v>
      </c>
      <c r="D40" s="13"/>
      <c r="E40" s="14" t="s">
        <v>75</v>
      </c>
      <c r="F40" s="14" t="s">
        <v>115</v>
      </c>
      <c r="G40" s="10" t="s">
        <v>126</v>
      </c>
      <c r="H40" s="13">
        <v>18000</v>
      </c>
      <c r="I40" s="15"/>
      <c r="J40" s="15">
        <v>4080</v>
      </c>
      <c r="K40" s="15"/>
      <c r="L40" s="15">
        <v>7160</v>
      </c>
      <c r="M40" s="15"/>
      <c r="N40" s="15"/>
      <c r="O40" s="11">
        <f t="shared" si="0"/>
        <v>0</v>
      </c>
      <c r="P40" s="11">
        <f t="shared" si="1"/>
        <v>11240</v>
      </c>
      <c r="Q40" s="11">
        <f t="shared" si="2"/>
        <v>0</v>
      </c>
      <c r="R40" s="11">
        <f t="shared" si="3"/>
        <v>4496</v>
      </c>
    </row>
    <row r="41" spans="1:18" s="1" customFormat="1" ht="22.5" customHeight="1" x14ac:dyDescent="0.15">
      <c r="A41" s="13" t="s">
        <v>47</v>
      </c>
      <c r="B41" s="13" t="s">
        <v>32</v>
      </c>
      <c r="C41" s="13" t="s">
        <v>146</v>
      </c>
      <c r="D41" s="13">
        <v>20205755</v>
      </c>
      <c r="E41" s="14" t="s">
        <v>76</v>
      </c>
      <c r="F41" s="14" t="s">
        <v>96</v>
      </c>
      <c r="G41" s="10" t="s">
        <v>126</v>
      </c>
      <c r="H41" s="13">
        <v>1600</v>
      </c>
      <c r="I41" s="15"/>
      <c r="J41" s="15">
        <v>3429</v>
      </c>
      <c r="K41" s="15"/>
      <c r="L41" s="15">
        <v>2811</v>
      </c>
      <c r="M41" s="15"/>
      <c r="N41" s="15">
        <v>1101</v>
      </c>
      <c r="O41" s="11">
        <f t="shared" si="0"/>
        <v>0</v>
      </c>
      <c r="P41" s="11">
        <f t="shared" si="1"/>
        <v>7341</v>
      </c>
      <c r="Q41" s="11">
        <f t="shared" si="2"/>
        <v>0</v>
      </c>
      <c r="R41" s="11">
        <f t="shared" si="3"/>
        <v>2936.3999999999996</v>
      </c>
    </row>
    <row r="42" spans="1:18" s="1" customFormat="1" ht="22.5" customHeight="1" x14ac:dyDescent="0.15">
      <c r="A42" s="13" t="s">
        <v>47</v>
      </c>
      <c r="B42" s="13" t="s">
        <v>33</v>
      </c>
      <c r="C42" s="13" t="s">
        <v>166</v>
      </c>
      <c r="D42" s="13"/>
      <c r="E42" s="14" t="s">
        <v>77</v>
      </c>
      <c r="F42" s="14" t="s">
        <v>84</v>
      </c>
      <c r="G42" s="10" t="s">
        <v>126</v>
      </c>
      <c r="H42" s="13">
        <v>5000</v>
      </c>
      <c r="I42" s="15"/>
      <c r="J42" s="15">
        <v>3600</v>
      </c>
      <c r="K42" s="15"/>
      <c r="L42" s="15">
        <v>6500</v>
      </c>
      <c r="M42" s="15"/>
      <c r="N42" s="15">
        <v>2500</v>
      </c>
      <c r="O42" s="11">
        <f t="shared" si="0"/>
        <v>0</v>
      </c>
      <c r="P42" s="11">
        <f t="shared" si="1"/>
        <v>12600</v>
      </c>
      <c r="Q42" s="11">
        <f t="shared" si="2"/>
        <v>0</v>
      </c>
      <c r="R42" s="11">
        <f t="shared" si="3"/>
        <v>5040</v>
      </c>
    </row>
    <row r="43" spans="1:18" s="1" customFormat="1" ht="22.5" customHeight="1" x14ac:dyDescent="0.15">
      <c r="A43" s="13" t="s">
        <v>47</v>
      </c>
      <c r="B43" s="13" t="s">
        <v>43</v>
      </c>
      <c r="C43" s="13" t="s">
        <v>146</v>
      </c>
      <c r="D43" s="13">
        <v>244818</v>
      </c>
      <c r="E43" s="21" t="s">
        <v>78</v>
      </c>
      <c r="F43" s="22" t="s">
        <v>95</v>
      </c>
      <c r="G43" s="10" t="s">
        <v>126</v>
      </c>
      <c r="H43" s="13">
        <v>2505</v>
      </c>
      <c r="I43" s="15"/>
      <c r="J43" s="15"/>
      <c r="K43" s="15"/>
      <c r="L43" s="15"/>
      <c r="M43" s="15"/>
      <c r="N43" s="15">
        <v>1450</v>
      </c>
      <c r="O43" s="11">
        <f t="shared" si="0"/>
        <v>0</v>
      </c>
      <c r="P43" s="11">
        <f t="shared" si="1"/>
        <v>1450</v>
      </c>
      <c r="Q43" s="11">
        <f t="shared" si="2"/>
        <v>0</v>
      </c>
      <c r="R43" s="11">
        <f t="shared" si="3"/>
        <v>580</v>
      </c>
    </row>
    <row r="44" spans="1:18" ht="22.5" customHeight="1" x14ac:dyDescent="0.15">
      <c r="A44" s="9" t="s">
        <v>46</v>
      </c>
      <c r="B44" s="9" t="s">
        <v>34</v>
      </c>
      <c r="C44" s="9" t="s">
        <v>148</v>
      </c>
      <c r="D44" s="9">
        <v>50176771</v>
      </c>
      <c r="E44" s="10" t="s">
        <v>53</v>
      </c>
      <c r="F44" s="10" t="s">
        <v>117</v>
      </c>
      <c r="G44" s="10" t="s">
        <v>127</v>
      </c>
      <c r="H44" s="9">
        <v>3500</v>
      </c>
      <c r="I44" s="11">
        <v>4081</v>
      </c>
      <c r="J44" s="11"/>
      <c r="K44" s="11">
        <v>3700</v>
      </c>
      <c r="L44" s="11"/>
      <c r="M44" s="11"/>
      <c r="N44" s="11"/>
      <c r="O44" s="11">
        <f t="shared" si="0"/>
        <v>7781</v>
      </c>
      <c r="P44" s="11">
        <f t="shared" si="1"/>
        <v>0</v>
      </c>
      <c r="Q44" s="11">
        <f t="shared" si="2"/>
        <v>3112.4</v>
      </c>
      <c r="R44" s="11">
        <f t="shared" si="3"/>
        <v>0</v>
      </c>
    </row>
    <row r="45" spans="1:18" ht="22.5" customHeight="1" x14ac:dyDescent="0.15">
      <c r="A45" s="9" t="s">
        <v>46</v>
      </c>
      <c r="B45" s="9" t="s">
        <v>35</v>
      </c>
      <c r="C45" s="9"/>
      <c r="D45" s="9"/>
      <c r="E45" s="10" t="s">
        <v>54</v>
      </c>
      <c r="F45" s="10" t="s">
        <v>91</v>
      </c>
      <c r="G45" s="10" t="s">
        <v>127</v>
      </c>
      <c r="H45" s="9">
        <v>3000</v>
      </c>
      <c r="I45" s="11">
        <v>2116</v>
      </c>
      <c r="J45" s="11"/>
      <c r="K45" s="11"/>
      <c r="L45" s="11"/>
      <c r="M45" s="11"/>
      <c r="N45" s="11"/>
      <c r="O45" s="11">
        <f t="shared" si="0"/>
        <v>2116</v>
      </c>
      <c r="P45" s="11">
        <f t="shared" si="1"/>
        <v>0</v>
      </c>
      <c r="Q45" s="11">
        <f t="shared" si="2"/>
        <v>846.4</v>
      </c>
      <c r="R45" s="11">
        <f t="shared" si="3"/>
        <v>0</v>
      </c>
    </row>
    <row r="46" spans="1:18" s="1" customFormat="1" ht="22.5" customHeight="1" x14ac:dyDescent="0.15">
      <c r="A46" s="13" t="s">
        <v>47</v>
      </c>
      <c r="B46" s="13" t="s">
        <v>36</v>
      </c>
      <c r="C46" s="13" t="s">
        <v>164</v>
      </c>
      <c r="D46" s="13">
        <v>202015471</v>
      </c>
      <c r="E46" s="14" t="s">
        <v>116</v>
      </c>
      <c r="F46" s="14" t="s">
        <v>115</v>
      </c>
      <c r="G46" s="10" t="s">
        <v>126</v>
      </c>
      <c r="H46" s="13">
        <v>18000</v>
      </c>
      <c r="I46" s="15"/>
      <c r="J46" s="15">
        <v>7120</v>
      </c>
      <c r="K46" s="15"/>
      <c r="L46" s="15">
        <v>8072</v>
      </c>
      <c r="M46" s="15"/>
      <c r="N46" s="15"/>
      <c r="O46" s="11">
        <f t="shared" si="0"/>
        <v>0</v>
      </c>
      <c r="P46" s="11">
        <f t="shared" si="1"/>
        <v>15192</v>
      </c>
      <c r="Q46" s="11">
        <f t="shared" si="2"/>
        <v>0</v>
      </c>
      <c r="R46" s="11">
        <f t="shared" si="3"/>
        <v>6076.7999999999993</v>
      </c>
    </row>
    <row r="47" spans="1:18" s="1" customFormat="1" ht="22.5" customHeight="1" x14ac:dyDescent="0.15">
      <c r="A47" s="13" t="s">
        <v>47</v>
      </c>
      <c r="B47" s="13" t="s">
        <v>37</v>
      </c>
      <c r="C47" s="13" t="s">
        <v>155</v>
      </c>
      <c r="D47" s="13">
        <v>297748</v>
      </c>
      <c r="E47" s="14" t="s">
        <v>79</v>
      </c>
      <c r="F47" s="14" t="s">
        <v>119</v>
      </c>
      <c r="G47" s="10" t="s">
        <v>126</v>
      </c>
      <c r="H47" s="13">
        <v>1600</v>
      </c>
      <c r="I47" s="15"/>
      <c r="J47" s="15">
        <v>1800</v>
      </c>
      <c r="K47" s="15"/>
      <c r="L47" s="15">
        <v>2250</v>
      </c>
      <c r="M47" s="15"/>
      <c r="N47" s="15">
        <v>1000</v>
      </c>
      <c r="O47" s="11">
        <f t="shared" si="0"/>
        <v>0</v>
      </c>
      <c r="P47" s="11">
        <f t="shared" si="1"/>
        <v>5050</v>
      </c>
      <c r="Q47" s="11">
        <f t="shared" si="2"/>
        <v>0</v>
      </c>
      <c r="R47" s="11">
        <f t="shared" si="3"/>
        <v>2020</v>
      </c>
    </row>
    <row r="48" spans="1:18" ht="22.5" customHeight="1" x14ac:dyDescent="0.15">
      <c r="A48" s="9" t="s">
        <v>46</v>
      </c>
      <c r="B48" s="9" t="s">
        <v>38</v>
      </c>
      <c r="C48" s="9" t="s">
        <v>148</v>
      </c>
      <c r="D48" s="9">
        <v>50175832</v>
      </c>
      <c r="E48" s="10" t="s">
        <v>62</v>
      </c>
      <c r="F48" s="10" t="s">
        <v>120</v>
      </c>
      <c r="G48" s="10" t="s">
        <v>127</v>
      </c>
      <c r="H48" s="9">
        <v>6000</v>
      </c>
      <c r="I48" s="11">
        <v>22542</v>
      </c>
      <c r="J48" s="11"/>
      <c r="K48" s="11">
        <v>18066</v>
      </c>
      <c r="L48" s="11"/>
      <c r="M48" s="11">
        <v>18879</v>
      </c>
      <c r="N48" s="11"/>
      <c r="O48" s="11">
        <f t="shared" si="0"/>
        <v>59487</v>
      </c>
      <c r="P48" s="11">
        <f t="shared" si="1"/>
        <v>0</v>
      </c>
      <c r="Q48" s="11">
        <f t="shared" si="2"/>
        <v>23794.800000000003</v>
      </c>
      <c r="R48" s="11">
        <f t="shared" si="3"/>
        <v>0</v>
      </c>
    </row>
    <row r="49" spans="1:18" ht="22.5" customHeight="1" x14ac:dyDescent="0.15">
      <c r="A49" s="9" t="s">
        <v>138</v>
      </c>
      <c r="B49" s="9"/>
      <c r="C49" s="9"/>
      <c r="D49" s="9"/>
      <c r="E49" s="9"/>
      <c r="F49" s="9"/>
      <c r="G49" s="9"/>
      <c r="H49" s="9"/>
      <c r="I49" s="24">
        <f>SUM(I2:I48)</f>
        <v>342072</v>
      </c>
      <c r="J49" s="11">
        <f t="shared" ref="J49:P49" si="4">SUM(J2:J48)</f>
        <v>124758</v>
      </c>
      <c r="K49" s="11">
        <f t="shared" si="4"/>
        <v>256921</v>
      </c>
      <c r="L49" s="11">
        <f t="shared" si="4"/>
        <v>138034</v>
      </c>
      <c r="M49" s="11">
        <f t="shared" si="4"/>
        <v>190743</v>
      </c>
      <c r="N49" s="11">
        <f t="shared" si="4"/>
        <v>72686</v>
      </c>
      <c r="O49" s="11">
        <f t="shared" si="4"/>
        <v>789736</v>
      </c>
      <c r="P49" s="11">
        <f t="shared" si="4"/>
        <v>335478</v>
      </c>
      <c r="Q49" s="11">
        <f t="shared" si="2"/>
        <v>315894.40000000002</v>
      </c>
      <c r="R49" s="11">
        <f t="shared" si="3"/>
        <v>134191.20000000001</v>
      </c>
    </row>
    <row r="50" spans="1:18" ht="22.5" x14ac:dyDescent="0.15">
      <c r="A50" s="13" t="s">
        <v>141</v>
      </c>
      <c r="B50" s="9"/>
      <c r="C50" s="9"/>
      <c r="D50" s="9"/>
      <c r="E50" s="9"/>
      <c r="F50" s="9"/>
      <c r="G50" s="9"/>
      <c r="H50" s="9"/>
      <c r="I50" s="23"/>
      <c r="J50" s="23"/>
      <c r="K50" s="23"/>
      <c r="L50" s="23"/>
      <c r="M50" s="23"/>
      <c r="N50" s="23"/>
      <c r="O50" s="9"/>
      <c r="P50" s="9"/>
      <c r="Q50" s="11">
        <v>400000</v>
      </c>
      <c r="R50" s="11">
        <v>150000</v>
      </c>
    </row>
  </sheetData>
  <autoFilter ref="A1:N48"/>
  <sortState ref="B4:L55">
    <sortCondition ref="B4:B55"/>
  </sortState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Locaties en Verbruik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Spierings, Ron (CD)</dc:creator>
  <cp:lastModifiedBy>Schouten, Peter (CD)</cp:lastModifiedBy>
  <dcterms:created xsi:type="dcterms:W3CDTF">2020-10-25T12:06:29Z</dcterms:created>
  <dcterms:modified xsi:type="dcterms:W3CDTF">2021-03-29T08:32:57Z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10 Diesel en Propaan Overzicht Afleverpunten.xlsx</vt:lpwstr>
  </property>
</Properties>
</file>