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17 Medisch\Eric\2017-18 Mechanisch hecht\NVI\"/>
    </mc:Choice>
  </mc:AlternateContent>
  <bookViews>
    <workbookView xWindow="240" yWindow="150" windowWidth="24915" windowHeight="10545" tabRatio="712" firstSheet="1" activeTab="1"/>
  </bookViews>
  <sheets>
    <sheet name="stoplicht kwaliteit" sheetId="2" r:id="rId1"/>
    <sheet name="Wensen-Stapling" sheetId="12" r:id="rId2"/>
  </sheets>
  <definedNames>
    <definedName name="_xlnm.Print_Area" localSheetId="0">'stoplicht kwaliteit'!$A$1:$J$14</definedName>
  </definedNames>
  <calcPr calcId="162913"/>
</workbook>
</file>

<file path=xl/calcChain.xml><?xml version="1.0" encoding="utf-8"?>
<calcChain xmlns="http://schemas.openxmlformats.org/spreadsheetml/2006/main">
  <c r="I12" i="12" l="1"/>
  <c r="C26" i="12" l="1"/>
  <c r="I19" i="12" l="1"/>
  <c r="I18" i="12"/>
  <c r="G12" i="12" l="1"/>
  <c r="I25" i="12"/>
  <c r="I24" i="12"/>
  <c r="I23" i="12"/>
  <c r="I22" i="12"/>
  <c r="I21" i="12"/>
  <c r="I20" i="12"/>
  <c r="I16" i="12"/>
  <c r="I15" i="12"/>
  <c r="I14" i="12"/>
  <c r="G25" i="12" l="1"/>
  <c r="G24" i="12"/>
  <c r="G23" i="12"/>
  <c r="G22" i="12"/>
  <c r="G21" i="12"/>
  <c r="G20" i="12"/>
  <c r="G19" i="12"/>
  <c r="G18" i="12"/>
  <c r="G16" i="12" l="1"/>
  <c r="G15" i="12"/>
  <c r="G14" i="12"/>
  <c r="G26" i="12" s="1"/>
  <c r="H4" i="2"/>
  <c r="J4" i="2"/>
  <c r="I4" i="2"/>
  <c r="A15" i="12" l="1"/>
  <c r="A16" i="12" s="1"/>
  <c r="A19" i="12" s="1"/>
  <c r="A20" i="12" s="1"/>
  <c r="A21" i="12" s="1"/>
  <c r="A22" i="12" s="1"/>
  <c r="A23" i="12" s="1"/>
  <c r="A24" i="12" s="1"/>
  <c r="A25" i="12" s="1"/>
  <c r="J12" i="2" l="1"/>
  <c r="H12" i="2" s="1"/>
  <c r="J10" i="2"/>
  <c r="H10" i="2" s="1"/>
  <c r="I10" i="2" s="1"/>
  <c r="J8" i="2"/>
  <c r="H8" i="2" s="1"/>
  <c r="I8" i="2" s="1"/>
  <c r="J6" i="2"/>
  <c r="H6" i="2" s="1"/>
  <c r="I6" i="2" s="1"/>
  <c r="H14" i="2"/>
  <c r="H13" i="2" l="1"/>
  <c r="J13" i="2"/>
  <c r="G13" i="2" l="1"/>
  <c r="G14" i="2" l="1"/>
</calcChain>
</file>

<file path=xl/sharedStrings.xml><?xml version="1.0" encoding="utf-8"?>
<sst xmlns="http://schemas.openxmlformats.org/spreadsheetml/2006/main" count="81" uniqueCount="67">
  <si>
    <t>slecht</t>
  </si>
  <si>
    <t>onvoldoende</t>
  </si>
  <si>
    <t>Beoordeling</t>
  </si>
  <si>
    <t xml:space="preserve">Bepalen zwaarte van individuele punten, of allemaal even zwaar? </t>
  </si>
  <si>
    <t>Weging/punten</t>
  </si>
  <si>
    <t>Kwaliteit</t>
  </si>
  <si>
    <t>Score</t>
  </si>
  <si>
    <t>Wens 1: Product beoordeling</t>
  </si>
  <si>
    <t>Gunningscriteria kwaliteit</t>
  </si>
  <si>
    <t>Maximaal aantal punten</t>
  </si>
  <si>
    <t>voorbeeld</t>
  </si>
  <si>
    <t>Percentage</t>
  </si>
  <si>
    <t>Haalbaarheid</t>
  </si>
  <si>
    <t xml:space="preserve">Concreet </t>
  </si>
  <si>
    <t>SMART formulering</t>
  </si>
  <si>
    <t>Samenwerking</t>
  </si>
  <si>
    <t>Zorgvuldigheid</t>
  </si>
  <si>
    <t>Ambitie</t>
  </si>
  <si>
    <t>Omgevingsbewustzijn</t>
  </si>
  <si>
    <t>Bij de beoordeling van de gunningscriteria toetst de beoordelingscommissie de inhoud met name aan de volgende aspecten:</t>
  </si>
  <si>
    <t>Max. aantal punten</t>
  </si>
  <si>
    <t>Uitmuntend 
(maximale meerwaarde)</t>
  </si>
  <si>
    <t>Voldoende 
(noemenswaardige meerwaarde)</t>
  </si>
  <si>
    <t>Gemiddelde o.b.v. van scoringsformulieren</t>
  </si>
  <si>
    <t>Wens 3: Implementatieplan</t>
  </si>
  <si>
    <t>Wens 4: Toekomst</t>
  </si>
  <si>
    <t>Wens 2: Naadlekkages</t>
  </si>
  <si>
    <t xml:space="preserve">Omschrijf in 1 A4'tje (lettertype 10) hoe uw product en educatie programma bijdraagt aan het reduceren van het aantal naadlekkages, bloedingen en andere complicaties.
</t>
  </si>
  <si>
    <t xml:space="preserve">Omschrijf in max. 2 A4'tjes (lettertype 10) uw toegevoegde waarde gedurende de looptijd van de Raamovereenkomst. Ga daarbij in ieder geval in op:
 Bijdrage aan een verbeterde efficiency 
 potentiele besparingsvoorstellen inzichtelijk maken.
 Educatieve bijdrage aan de doorontwikkeling van afdeling en personeel.
 Ondersteuning bij de harmonisatie van de procedures tijdens contractduur.
 Omgang met wijzigingen gedurende contractduur als gevolg: 
1. lateralisatie fase tussen AMC en VUmc, 
2. focus van UMC’s op steeds complexere procedures 
3. door UMC gewenste productwijzigingen binnen stapling pakket / opgegeven procedures
4. product innovaties in het algemeen binnen de markt, bijvoorbeeld als gevolg van baanbrekende ontwikkelingen 
5. Meer of minder afname van producten, bijvoorbeeld meer procedures met een powered stapler,
6. Het kwaliteit-prijsniveau van de Prestatie ten opzichte van vergelijkbare prestaties niet langer marktconform is.
</t>
  </si>
  <si>
    <t>Punten</t>
  </si>
  <si>
    <t>Totaal</t>
  </si>
  <si>
    <t>nr.</t>
  </si>
  <si>
    <t xml:space="preserve">Omschrijf in max. 1 A4'tje (lettertype 10) op welke wijze u de implementatie gaat uitvoeren. Ga daarbij in ieder geval in op:
 Planning: Fasering van acties in dagen.
 Begeleiding d.m.v. personele inzet
 Communicatie &amp; communicatiemethoden voor alle betrokkenen. 
 Inrichting klachtenprocedure en terugkoppeling.
 Training: Op welke wijze wordt de training opgezet en uitgevoerd.
</t>
  </si>
  <si>
    <t xml:space="preserve">Planning: fasering van acties over de twee umc’s. </t>
  </si>
  <si>
    <t>Motivatie voor score</t>
  </si>
  <si>
    <t>Wens 2: Naadlekkage</t>
  </si>
  <si>
    <t>Wens</t>
  </si>
  <si>
    <t>Beschrijf uw educatieve bijdrage aan de doorontwikkeling van de chirurgie afdeling en personeel.</t>
  </si>
  <si>
    <t xml:space="preserve">Hoe draagt u bij aan de verbeterde efficiency en significante kostenbeheersing bij procedures met mechanische stapeling? </t>
  </si>
  <si>
    <t xml:space="preserve">Training en begeleiding d.m.v. personele inzet: op welke wijze wordt de training opgezet en uitgevoerd. </t>
  </si>
  <si>
    <t>Communicatie &amp; communicatiemethoden voor alle betrokkenen. 
Inclusief inrichting klachtenprocedure en terugkoppeling van klachten.</t>
  </si>
  <si>
    <t xml:space="preserve">De focus van UMC’s op steeds complexere procedures. </t>
  </si>
  <si>
    <t xml:space="preserve">Product innovaties in het algemeen binnen de markt, bijvoorbeeld als gevolg van baanbrekende ontwikkelingen. </t>
  </si>
  <si>
    <t>Uw omgang met wijzigingen als gevolg van de lateralisatie fase tussen AMC en VUmc.</t>
  </si>
  <si>
    <t>Uw omgang met door UMC gewenste productwijzigingen binnen stapling pakket en opgegeven procedures.</t>
  </si>
  <si>
    <t>Uw omgang met meer of minder afname van producten, bijvoorbeeld meer procedures met een powered stapler.</t>
  </si>
  <si>
    <t xml:space="preserve">Bijlage 5 Programma van Wensen-Stapling  </t>
  </si>
  <si>
    <t xml:space="preserve">Toegekend Percentage door beoordelingscommissie </t>
  </si>
  <si>
    <t>Aldus naar waarheid ingevuld:</t>
  </si>
  <si>
    <t>Op:</t>
  </si>
  <si>
    <t>te:</t>
  </si>
  <si>
    <t>door:(rechtsgeldig vertegenwoordiger)</t>
  </si>
  <si>
    <t>van (bedrijfsnaam):</t>
  </si>
  <si>
    <t>handtekening:</t>
  </si>
  <si>
    <t>Check max. tekens</t>
  </si>
  <si>
    <t xml:space="preserve">Wens 1: Product beoordeling </t>
  </si>
  <si>
    <t>N.v.t.</t>
  </si>
  <si>
    <t>Toekenning punten via producten test o.b.v. Scoringsformulier volgens paragraaf 5.7 Beoordleingssystematiek Wensen van Inschrijvingsleidraad.</t>
  </si>
  <si>
    <r>
      <t xml:space="preserve">Toelichting Inschrijver 
</t>
    </r>
    <r>
      <rPr>
        <sz val="10"/>
        <color theme="1"/>
        <rFont val="Calibri"/>
        <family val="2"/>
        <scheme val="minor"/>
      </rPr>
      <t xml:space="preserve">Vul hier antwoord op de wens in.
• Let op max. </t>
    </r>
    <r>
      <rPr>
        <sz val="10"/>
        <color rgb="FFFF0000"/>
        <rFont val="Calibri"/>
        <family val="2"/>
        <scheme val="minor"/>
      </rPr>
      <t>2.400 tekens</t>
    </r>
    <r>
      <rPr>
        <sz val="10"/>
        <color theme="1"/>
        <rFont val="Calibri"/>
        <family val="2"/>
        <scheme val="minor"/>
      </rPr>
      <t xml:space="preserve"> (lettertype Calibri 10). Het tekstgedeelte dat meer is dan de voorgeschreven maximale lengte wordt niet gelezen en dus niet beoordeeld;
Ook verwijzingen maken naar andere documenten, zullen niet in de beoordeling worden meegenomen.</t>
    </r>
  </si>
  <si>
    <r>
      <t xml:space="preserve">Toekenning punten:
Uitmuntend: </t>
    </r>
    <r>
      <rPr>
        <sz val="10"/>
        <color indexed="8"/>
        <rFont val="Calibri"/>
        <family val="2"/>
        <scheme val="minor"/>
      </rPr>
      <t xml:space="preserve">Aangeboden toelichting door de Inschrijver biedt naar het oordeel van de beoordelingscommissie duidelijk veel toegevoegde waarde: 100% van de punten; 
</t>
    </r>
    <r>
      <rPr>
        <b/>
        <sz val="10"/>
        <color indexed="8"/>
        <rFont val="Calibri"/>
        <family val="2"/>
        <scheme val="minor"/>
      </rPr>
      <t>Voldoende:</t>
    </r>
    <r>
      <rPr>
        <sz val="10"/>
        <color indexed="8"/>
        <rFont val="Calibri"/>
        <family val="2"/>
        <scheme val="minor"/>
      </rPr>
      <t xml:space="preserve"> Aangeboden toelichting door de Inschrijver biedt naar het oordeel van de beoordelingscommissie noemenswaardige toegevoegde waarde: 60% van de punten (onder noemenswaardige toegevoegde waarde wordt verstaan: minder dan 'duidelijk veel' maar meer dan 'beperkte' toegevoegde waarde);
</t>
    </r>
    <r>
      <rPr>
        <b/>
        <sz val="10"/>
        <color indexed="8"/>
        <rFont val="Calibri"/>
        <family val="2"/>
        <scheme val="minor"/>
      </rPr>
      <t xml:space="preserve">Onvoldoende: </t>
    </r>
    <r>
      <rPr>
        <sz val="10"/>
        <color indexed="8"/>
        <rFont val="Calibri"/>
        <family val="2"/>
        <scheme val="minor"/>
      </rPr>
      <t xml:space="preserve">Aangeboden toelichting door de Inschrijver biedt naar het oordeel van de beoordelingscommissie slechts in beperkte mate toegevoegde waarde 30% van de punten.
</t>
    </r>
    <r>
      <rPr>
        <b/>
        <sz val="10"/>
        <color indexed="8"/>
        <rFont val="Calibri"/>
        <family val="2"/>
        <scheme val="minor"/>
      </rPr>
      <t>Geen:</t>
    </r>
    <r>
      <rPr>
        <sz val="10"/>
        <color indexed="8"/>
        <rFont val="Calibri"/>
        <family val="2"/>
        <scheme val="minor"/>
      </rPr>
      <t xml:space="preserve"> Aangeboden toelichting door de Inschrijver biedt naar het oordeel van de beoordelingscommissie geen toegevoegde waarde: 0% van de punten.
</t>
    </r>
  </si>
  <si>
    <t xml:space="preserve">Voor deze beoordeling dient Inschrijver de diverse producten die hij heeft opgenomen in zijn Prijzenblad (en Instrumentenlijst) kosteloos ter beschikking te stellen voor de periode van minimaal 4 weken zodat de beoordelingscommissie in staat wordt gesteld een fysieke beoordeling van de materialen uit te voeren. 
</t>
  </si>
  <si>
    <t xml:space="preserve">Omschrijf hoe uw product en educatie programma mogelijk bijdraagt aan het reduceren van het aantal naadlekkages na een darmoperatie en indien van toepassing andere procedures binnen de omvang van deze opdracht.
</t>
  </si>
  <si>
    <r>
      <t xml:space="preserve">Wens 3: Implementatieplan
</t>
    </r>
    <r>
      <rPr>
        <sz val="10"/>
        <color indexed="8"/>
        <rFont val="Calibri"/>
        <family val="2"/>
        <scheme val="minor"/>
      </rPr>
      <t xml:space="preserve">Omschrijf specifiek op welke wijze u de implementatie gaat uitvoeren na gunning. 
Uitgangspunt: umc’s wensen na gunning gelijktijdig en in een betrekkelijke korte periode over te gaan op gegund pakket.
Ga daarbij specifiek in op onderstaande wensen. 
</t>
    </r>
    <r>
      <rPr>
        <b/>
        <sz val="10"/>
        <color indexed="8"/>
        <rFont val="Calibri"/>
        <family val="2"/>
        <scheme val="minor"/>
      </rPr>
      <t xml:space="preserve">
</t>
    </r>
    <r>
      <rPr>
        <sz val="10"/>
        <color indexed="8"/>
        <rFont val="LucidaSansEF"/>
      </rPr>
      <t/>
    </r>
  </si>
  <si>
    <t xml:space="preserve">Uitmuntend     = 100% van de punten
Voldoende      =   60% van de punten
Onvoldoende  =   30% van de punten
Geen             =     0% van de punten
</t>
  </si>
  <si>
    <r>
      <t>Wens 4: Toekomst</t>
    </r>
    <r>
      <rPr>
        <sz val="10"/>
        <color indexed="8"/>
        <rFont val="Calibri"/>
        <family val="2"/>
        <scheme val="minor"/>
      </rPr>
      <t xml:space="preserve">
Omschrijf uw toegevoegde waarde gedurende de looptijd van de Raamovereenkomst en hoe u omgaat en bijdraagt aan gewenste wijzigingen gedurende contractduur. Ga daarbij specifiek in op onderstaande wensen.
</t>
    </r>
  </si>
  <si>
    <t xml:space="preserve">Beschrijf uw actieve bijdrage aan een constante leverbetrouwbaarheid op het juiste niveau.
Juiste niveau is levering binnen 48 uur na ontvangst bestelorder, zie concept Raamovereenkomst.
</t>
  </si>
  <si>
    <r>
      <t xml:space="preserve">• Inschrijver dient enkel de blanco velden te beantwoorden dan wel in te vullen. 
• Inschrijver geeft per wens aan of hij wel of niet voldoet door te beantwoorden met “ja” of “nee”.  
• Daar waar in dit document aangegeven wordt Inschrijver om een toelichting gevraagd (= eis). 
• Inschrijver wordt verzocht zoveel mogelijk zijn toelichting kort en bondig in dit document op te nemen. max. </t>
    </r>
    <r>
      <rPr>
        <sz val="10"/>
        <color rgb="FFFF0000"/>
        <rFont val="Calibri"/>
        <family val="2"/>
        <scheme val="minor"/>
      </rPr>
      <t>2.400</t>
    </r>
    <r>
      <rPr>
        <sz val="10"/>
        <color theme="1"/>
        <rFont val="Calibri"/>
        <family val="2"/>
        <scheme val="minor"/>
      </rPr>
      <t xml:space="preserve"> tekens (lettertype Calibri 10). 
• De tekst van dit document mag niet worden overgetypt, aangevuld noch gewijzigd.
• Inschrijver dient document te ondertekenen.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</si>
</sst>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1"/>
      <color theme="1"/>
      <name val="LucidaSansEF"/>
    </font>
    <font>
      <sz val="11"/>
      <color rgb="FFFF0000"/>
      <name val="LucidaSansEF"/>
    </font>
    <font>
      <sz val="10"/>
      <color theme="1"/>
      <name val="Calibri"/>
      <family val="2"/>
      <scheme val="minor"/>
    </font>
    <font>
      <sz val="10"/>
      <color indexed="8"/>
      <name val="LucidaSansEF"/>
    </font>
    <font>
      <strike/>
      <sz val="11"/>
      <color theme="1"/>
      <name val="Calibri"/>
      <family val="2"/>
      <scheme val="minor"/>
    </font>
    <font>
      <b/>
      <strike/>
      <sz val="11"/>
      <color theme="3"/>
      <name val="LucidaSansEF"/>
    </font>
    <font>
      <b/>
      <strike/>
      <sz val="11"/>
      <color theme="1"/>
      <name val="Calibri"/>
      <family val="2"/>
      <scheme val="minor"/>
    </font>
    <font>
      <strike/>
      <sz val="11"/>
      <color theme="1"/>
      <name val="LucidaSansEF"/>
    </font>
    <font>
      <strike/>
      <sz val="11"/>
      <color rgb="FF000000"/>
      <name val="Calibri"/>
      <family val="2"/>
    </font>
    <font>
      <i/>
      <strike/>
      <sz val="11"/>
      <color rgb="FF000000"/>
      <name val="Calibri"/>
      <family val="2"/>
    </font>
    <font>
      <b/>
      <sz val="10"/>
      <color theme="1"/>
      <name val="Calibri"/>
      <family val="2"/>
      <scheme val="minor"/>
    </font>
    <font>
      <sz val="10"/>
      <color rgb="FF0070C0"/>
      <name val="Calibri"/>
      <family val="2"/>
      <scheme val="minor"/>
    </font>
    <font>
      <sz val="10"/>
      <color indexed="8"/>
      <name val="Calibri"/>
      <family val="2"/>
      <scheme val="minor"/>
    </font>
    <font>
      <b/>
      <sz val="10"/>
      <color indexed="8"/>
      <name val="Calibri"/>
      <family val="2"/>
      <scheme val="minor"/>
    </font>
    <font>
      <b/>
      <sz val="10"/>
      <color rgb="FF0070C0"/>
      <name val="Calibri"/>
      <family val="2"/>
      <scheme val="minor"/>
    </font>
    <font>
      <sz val="10"/>
      <name val="Calibri"/>
      <family val="2"/>
      <scheme val="minor"/>
    </font>
    <font>
      <i/>
      <sz val="10"/>
      <name val="Calibri"/>
      <family val="2"/>
      <scheme val="minor"/>
    </font>
    <font>
      <sz val="10"/>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3"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76">
    <xf numFmtId="0" fontId="0" fillId="0" borderId="0" xfId="0"/>
    <xf numFmtId="0" fontId="2" fillId="2" borderId="0" xfId="0" applyFont="1" applyFill="1" applyBorder="1" applyAlignment="1">
      <alignment vertical="center"/>
    </xf>
    <xf numFmtId="0" fontId="3" fillId="0" borderId="0" xfId="0" applyFont="1" applyAlignment="1">
      <alignment vertical="center"/>
    </xf>
    <xf numFmtId="0" fontId="0" fillId="0" borderId="0" xfId="0" applyFont="1"/>
    <xf numFmtId="0" fontId="0" fillId="0" borderId="0" xfId="0" applyFont="1" applyAlignment="1">
      <alignment horizontal="left"/>
    </xf>
    <xf numFmtId="0" fontId="0" fillId="0" borderId="0" xfId="0" applyFont="1" applyAlignment="1"/>
    <xf numFmtId="1" fontId="0" fillId="0" borderId="0" xfId="0" applyNumberFormat="1" applyFont="1"/>
    <xf numFmtId="0" fontId="3" fillId="0" borderId="0" xfId="0" applyFont="1" applyAlignment="1">
      <alignment horizontal="left" vertical="center" indent="1"/>
    </xf>
    <xf numFmtId="0" fontId="6" fillId="0" borderId="0" xfId="0" applyFont="1" applyAlignment="1">
      <alignment horizontal="left"/>
    </xf>
    <xf numFmtId="0" fontId="7" fillId="0" borderId="0" xfId="0" applyFont="1"/>
    <xf numFmtId="0" fontId="6" fillId="0" borderId="0" xfId="0" applyFont="1"/>
    <xf numFmtId="0" fontId="8" fillId="0" borderId="0" xfId="0" applyFont="1" applyAlignment="1"/>
    <xf numFmtId="0" fontId="9" fillId="3" borderId="2" xfId="0" applyFont="1" applyFill="1" applyBorder="1" applyAlignment="1">
      <alignment horizontal="center" textRotation="41"/>
    </xf>
    <xf numFmtId="0" fontId="9" fillId="4" borderId="2" xfId="0" applyFont="1" applyFill="1" applyBorder="1" applyAlignment="1">
      <alignment horizontal="center" textRotation="41"/>
    </xf>
    <xf numFmtId="0" fontId="9" fillId="2" borderId="2" xfId="0" applyFont="1" applyFill="1" applyBorder="1" applyAlignment="1">
      <alignment horizontal="center" textRotation="41" wrapText="1"/>
    </xf>
    <xf numFmtId="0" fontId="9" fillId="5" borderId="2" xfId="0" applyFont="1" applyFill="1" applyBorder="1" applyAlignment="1">
      <alignment horizontal="center" textRotation="41" wrapText="1"/>
    </xf>
    <xf numFmtId="1" fontId="6" fillId="6" borderId="0" xfId="0" applyNumberFormat="1" applyFont="1" applyFill="1" applyAlignment="1">
      <alignment textRotation="38"/>
    </xf>
    <xf numFmtId="0" fontId="6" fillId="0" borderId="0" xfId="0" applyFont="1" applyAlignment="1"/>
    <xf numFmtId="9" fontId="9" fillId="3" borderId="1" xfId="0" applyNumberFormat="1" applyFont="1" applyFill="1" applyBorder="1" applyAlignment="1">
      <alignment horizontal="center"/>
    </xf>
    <xf numFmtId="9" fontId="9" fillId="4" borderId="1" xfId="0" applyNumberFormat="1" applyFont="1" applyFill="1" applyBorder="1" applyAlignment="1">
      <alignment horizontal="center"/>
    </xf>
    <xf numFmtId="9" fontId="9" fillId="2" borderId="1" xfId="0" applyNumberFormat="1" applyFont="1" applyFill="1" applyBorder="1" applyAlignment="1">
      <alignment horizontal="center"/>
    </xf>
    <xf numFmtId="9" fontId="9" fillId="5" borderId="1" xfId="0" applyNumberFormat="1" applyFont="1" applyFill="1" applyBorder="1" applyAlignment="1">
      <alignment horizontal="center"/>
    </xf>
    <xf numFmtId="1" fontId="6" fillId="6" borderId="1" xfId="0" applyNumberFormat="1" applyFont="1" applyFill="1" applyBorder="1"/>
    <xf numFmtId="0" fontId="6" fillId="0" borderId="0" xfId="0" applyFont="1" applyAlignment="1">
      <alignment horizontal="center"/>
    </xf>
    <xf numFmtId="0" fontId="6" fillId="0" borderId="1" xfId="0" applyFont="1" applyBorder="1" applyAlignment="1">
      <alignment horizontal="left"/>
    </xf>
    <xf numFmtId="0" fontId="10" fillId="0" borderId="3" xfId="0" applyFont="1" applyBorder="1" applyAlignment="1">
      <alignment vertical="top"/>
    </xf>
    <xf numFmtId="9" fontId="6" fillId="0" borderId="1" xfId="1" applyFont="1" applyBorder="1" applyAlignment="1">
      <alignment horizontal="center"/>
    </xf>
    <xf numFmtId="0" fontId="10" fillId="6" borderId="5" xfId="0" applyFont="1" applyFill="1" applyBorder="1" applyAlignment="1">
      <alignment horizontal="center" vertical="top"/>
    </xf>
    <xf numFmtId="9" fontId="6" fillId="0" borderId="0" xfId="1" applyFont="1" applyAlignment="1">
      <alignment horizontal="center"/>
    </xf>
    <xf numFmtId="0" fontId="11" fillId="0" borderId="3" xfId="0" applyFont="1" applyBorder="1" applyAlignment="1">
      <alignment vertical="top"/>
    </xf>
    <xf numFmtId="0" fontId="11" fillId="0" borderId="3" xfId="0" applyFont="1" applyBorder="1" applyAlignment="1">
      <alignment vertical="top" wrapText="1"/>
    </xf>
    <xf numFmtId="0" fontId="10" fillId="0" borderId="3" xfId="0" applyFont="1" applyBorder="1" applyAlignment="1">
      <alignment vertical="top" wrapText="1"/>
    </xf>
    <xf numFmtId="0" fontId="9" fillId="0" borderId="1" xfId="0" applyFont="1" applyBorder="1" applyAlignment="1">
      <alignment vertical="center"/>
    </xf>
    <xf numFmtId="0" fontId="6" fillId="0" borderId="1" xfId="0" applyFont="1" applyBorder="1" applyAlignment="1">
      <alignment horizontal="center"/>
    </xf>
    <xf numFmtId="1" fontId="6" fillId="6" borderId="1" xfId="0" applyNumberFormat="1" applyFont="1" applyFill="1" applyBorder="1" applyAlignment="1">
      <alignment horizontal="center"/>
    </xf>
    <xf numFmtId="1" fontId="8" fillId="6" borderId="3" xfId="0" applyNumberFormat="1" applyFont="1" applyFill="1" applyBorder="1" applyAlignment="1">
      <alignment horizontal="center"/>
    </xf>
    <xf numFmtId="0" fontId="6" fillId="0" borderId="4" xfId="0" applyFont="1" applyFill="1" applyBorder="1" applyAlignment="1">
      <alignment horizontal="center"/>
    </xf>
    <xf numFmtId="0" fontId="6" fillId="0" borderId="0" xfId="0" applyFont="1" applyFill="1" applyBorder="1" applyAlignment="1">
      <alignment horizontal="center"/>
    </xf>
    <xf numFmtId="0" fontId="12" fillId="0" borderId="0" xfId="0" applyFont="1"/>
    <xf numFmtId="0" fontId="12" fillId="10" borderId="1" xfId="0" applyFont="1" applyFill="1" applyBorder="1" applyAlignment="1">
      <alignment horizontal="center" vertical="top" wrapText="1"/>
    </xf>
    <xf numFmtId="0" fontId="12" fillId="10" borderId="1" xfId="0" applyFont="1" applyFill="1" applyBorder="1" applyAlignment="1">
      <alignment horizontal="left" vertical="top" wrapText="1"/>
    </xf>
    <xf numFmtId="0" fontId="15" fillId="7" borderId="1" xfId="0" applyFont="1" applyFill="1" applyBorder="1" applyAlignment="1" applyProtection="1">
      <alignment horizontal="center" vertical="top" wrapText="1"/>
      <protection locked="0"/>
    </xf>
    <xf numFmtId="0" fontId="16" fillId="7" borderId="1" xfId="0" applyFont="1" applyFill="1" applyBorder="1" applyAlignment="1" applyProtection="1">
      <alignment horizontal="center" vertical="top" wrapText="1"/>
      <protection locked="0"/>
    </xf>
    <xf numFmtId="0" fontId="17" fillId="8" borderId="1" xfId="0" applyFont="1" applyFill="1" applyBorder="1" applyAlignment="1" applyProtection="1">
      <alignment horizontal="left" vertical="top" wrapText="1"/>
      <protection locked="0"/>
    </xf>
    <xf numFmtId="0" fontId="18" fillId="8" borderId="1" xfId="0" applyFont="1" applyFill="1" applyBorder="1" applyAlignment="1" applyProtection="1">
      <alignment horizontal="left" vertical="top" wrapText="1"/>
      <protection locked="0"/>
    </xf>
    <xf numFmtId="0" fontId="4" fillId="0" borderId="0" xfId="0" applyFont="1"/>
    <xf numFmtId="0" fontId="4" fillId="0" borderId="0" xfId="0" applyFont="1" applyAlignment="1">
      <alignment horizontal="center"/>
    </xf>
    <xf numFmtId="0" fontId="4" fillId="6" borderId="11" xfId="0" applyFont="1" applyFill="1" applyBorder="1" applyAlignment="1">
      <alignment vertical="top"/>
    </xf>
    <xf numFmtId="0" fontId="4" fillId="6" borderId="13" xfId="0" applyFont="1" applyFill="1" applyBorder="1" applyAlignment="1">
      <alignment vertical="top"/>
    </xf>
    <xf numFmtId="0" fontId="13" fillId="6" borderId="1" xfId="0" applyFont="1" applyFill="1" applyBorder="1" applyAlignment="1" applyProtection="1">
      <alignment horizontal="center" vertical="top" wrapText="1"/>
    </xf>
    <xf numFmtId="0" fontId="13" fillId="6" borderId="1" xfId="0" applyFont="1" applyFill="1" applyBorder="1" applyAlignment="1" applyProtection="1">
      <alignment horizontal="left" vertical="top" wrapText="1"/>
    </xf>
    <xf numFmtId="0" fontId="16" fillId="7" borderId="1" xfId="0" applyFont="1" applyFill="1" applyBorder="1" applyAlignment="1" applyProtection="1">
      <alignment horizontal="center" vertical="top" wrapText="1"/>
    </xf>
    <xf numFmtId="0" fontId="16" fillId="7" borderId="6" xfId="0" applyFont="1" applyFill="1" applyBorder="1" applyAlignment="1" applyProtection="1">
      <alignment horizontal="center" vertical="top" wrapText="1"/>
    </xf>
    <xf numFmtId="0" fontId="16" fillId="7" borderId="1" xfId="0" applyFont="1" applyFill="1" applyBorder="1" applyAlignment="1" applyProtection="1">
      <alignment horizontal="left" vertical="top" wrapText="1"/>
    </xf>
    <xf numFmtId="0" fontId="15" fillId="7" borderId="1" xfId="0" applyFont="1" applyFill="1" applyBorder="1" applyAlignment="1" applyProtection="1">
      <alignment horizontal="center" vertical="top" wrapText="1"/>
    </xf>
    <xf numFmtId="0" fontId="15" fillId="7" borderId="1" xfId="0" applyFont="1" applyFill="1" applyBorder="1" applyAlignment="1" applyProtection="1">
      <alignment horizontal="left" vertical="top" wrapText="1"/>
    </xf>
    <xf numFmtId="0" fontId="4" fillId="9" borderId="1" xfId="0" applyFont="1" applyFill="1" applyBorder="1" applyAlignment="1" applyProtection="1">
      <alignment horizontal="center" vertical="top" wrapText="1"/>
    </xf>
    <xf numFmtId="0" fontId="17" fillId="6" borderId="1" xfId="0" applyFont="1" applyFill="1" applyBorder="1" applyAlignment="1" applyProtection="1">
      <alignment horizontal="left" vertical="top" wrapText="1"/>
    </xf>
    <xf numFmtId="0" fontId="17" fillId="6" borderId="1" xfId="0" applyFont="1" applyFill="1" applyBorder="1" applyAlignment="1" applyProtection="1">
      <alignment horizontal="center" vertical="top" wrapText="1"/>
    </xf>
    <xf numFmtId="0" fontId="18" fillId="6" borderId="1" xfId="0" applyFont="1" applyFill="1" applyBorder="1" applyAlignment="1" applyProtection="1">
      <alignment horizontal="left" vertical="top" wrapText="1"/>
    </xf>
    <xf numFmtId="9" fontId="13" fillId="6" borderId="1" xfId="0" applyNumberFormat="1" applyFont="1" applyFill="1" applyBorder="1" applyAlignment="1" applyProtection="1">
      <alignment horizontal="center" vertical="top"/>
    </xf>
    <xf numFmtId="0" fontId="16" fillId="10" borderId="1" xfId="0" applyFont="1" applyFill="1" applyBorder="1" applyAlignment="1">
      <alignment horizontal="center" vertical="top" wrapText="1"/>
    </xf>
    <xf numFmtId="0" fontId="14" fillId="7" borderId="1" xfId="0" applyFont="1" applyFill="1" applyBorder="1" applyAlignment="1" applyProtection="1">
      <alignment horizontal="left" vertical="top" wrapText="1"/>
    </xf>
    <xf numFmtId="0" fontId="4" fillId="8" borderId="14" xfId="0" applyFont="1" applyFill="1" applyBorder="1" applyAlignment="1" applyProtection="1">
      <alignment vertical="top" wrapText="1"/>
      <protection locked="0"/>
    </xf>
    <xf numFmtId="0" fontId="4" fillId="8" borderId="5" xfId="0" applyFont="1" applyFill="1" applyBorder="1" applyAlignment="1" applyProtection="1">
      <alignment vertical="top" wrapText="1"/>
      <protection locked="0"/>
    </xf>
    <xf numFmtId="0" fontId="4" fillId="7" borderId="0" xfId="0" applyFont="1" applyFill="1" applyAlignment="1">
      <alignment vertical="top" wrapText="1"/>
    </xf>
    <xf numFmtId="0" fontId="4" fillId="0" borderId="0" xfId="0" applyFont="1" applyAlignment="1">
      <alignment vertical="top"/>
    </xf>
    <xf numFmtId="0" fontId="4" fillId="0" borderId="9" xfId="0" applyFont="1" applyBorder="1" applyAlignment="1">
      <alignment vertical="top"/>
    </xf>
    <xf numFmtId="0" fontId="12" fillId="2" borderId="15" xfId="0" applyFont="1" applyFill="1" applyBorder="1" applyAlignment="1">
      <alignment horizontal="center" wrapText="1"/>
    </xf>
    <xf numFmtId="0" fontId="12" fillId="2" borderId="16" xfId="0" applyFont="1" applyFill="1" applyBorder="1" applyAlignment="1">
      <alignment horizontal="center" wrapText="1"/>
    </xf>
    <xf numFmtId="0" fontId="0" fillId="0" borderId="17" xfId="0" applyBorder="1" applyAlignment="1">
      <alignment horizontal="center"/>
    </xf>
    <xf numFmtId="0" fontId="12" fillId="7" borderId="7" xfId="0" applyFont="1" applyFill="1" applyBorder="1" applyAlignment="1">
      <alignment vertical="top"/>
    </xf>
    <xf numFmtId="0" fontId="4" fillId="7" borderId="10" xfId="0" applyFont="1" applyFill="1" applyBorder="1" applyAlignment="1">
      <alignment vertical="top"/>
    </xf>
    <xf numFmtId="0" fontId="4" fillId="7" borderId="8" xfId="0" applyFont="1" applyFill="1" applyBorder="1" applyAlignment="1">
      <alignment vertical="top"/>
    </xf>
    <xf numFmtId="0" fontId="4" fillId="8" borderId="0" xfId="0" applyFont="1" applyFill="1" applyBorder="1" applyAlignment="1" applyProtection="1">
      <alignment vertical="top" wrapText="1"/>
      <protection locked="0"/>
    </xf>
    <xf numFmtId="0" fontId="4" fillId="8" borderId="12" xfId="0" applyFont="1" applyFill="1" applyBorder="1" applyAlignment="1" applyProtection="1">
      <alignment vertical="top" wrapText="1"/>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workbookViewId="0">
      <selection activeCell="N11" sqref="N11"/>
    </sheetView>
  </sheetViews>
  <sheetFormatPr defaultRowHeight="15" x14ac:dyDescent="0.25"/>
  <cols>
    <col min="1" max="1" width="3.42578125" style="4" customWidth="1"/>
    <col min="2" max="2" width="70.140625" style="5" customWidth="1"/>
    <col min="3" max="6" width="13" style="3" customWidth="1"/>
    <col min="7" max="7" width="15.7109375" style="3" customWidth="1"/>
    <col min="8" max="9" width="11" style="3" customWidth="1"/>
    <col min="10" max="10" width="4" style="3" bestFit="1" customWidth="1"/>
    <col min="11" max="16384" width="9.140625" style="3"/>
  </cols>
  <sheetData>
    <row r="1" spans="1:12" x14ac:dyDescent="0.25">
      <c r="A1" s="8"/>
      <c r="B1" s="9"/>
      <c r="C1" s="10"/>
      <c r="D1" s="10"/>
      <c r="E1" s="10"/>
      <c r="F1" s="10"/>
      <c r="G1" s="10"/>
      <c r="H1" s="10"/>
      <c r="I1" s="10"/>
      <c r="J1" s="10"/>
      <c r="K1" s="10"/>
      <c r="L1" s="10"/>
    </row>
    <row r="2" spans="1:12" ht="79.5" customHeight="1" x14ac:dyDescent="0.25">
      <c r="A2" s="8"/>
      <c r="B2" s="11" t="s">
        <v>8</v>
      </c>
      <c r="C2" s="12" t="s">
        <v>0</v>
      </c>
      <c r="D2" s="13" t="s">
        <v>1</v>
      </c>
      <c r="E2" s="14" t="s">
        <v>22</v>
      </c>
      <c r="F2" s="15" t="s">
        <v>21</v>
      </c>
      <c r="G2" s="16" t="s">
        <v>20</v>
      </c>
      <c r="H2" s="10" t="s">
        <v>10</v>
      </c>
      <c r="I2" s="10"/>
      <c r="J2" s="10"/>
      <c r="K2" s="10"/>
      <c r="L2" s="10"/>
    </row>
    <row r="3" spans="1:12" x14ac:dyDescent="0.25">
      <c r="A3" s="8"/>
      <c r="B3" s="17"/>
      <c r="C3" s="18">
        <v>0</v>
      </c>
      <c r="D3" s="19">
        <v>0.3</v>
      </c>
      <c r="E3" s="20">
        <v>0.6</v>
      </c>
      <c r="F3" s="21">
        <v>1</v>
      </c>
      <c r="G3" s="22" t="s">
        <v>4</v>
      </c>
      <c r="H3" s="23" t="s">
        <v>6</v>
      </c>
      <c r="I3" s="23" t="s">
        <v>11</v>
      </c>
      <c r="J3" s="10"/>
      <c r="K3" s="10"/>
      <c r="L3" s="10"/>
    </row>
    <row r="4" spans="1:12" ht="15.75" thickBot="1" x14ac:dyDescent="0.3">
      <c r="A4" s="24">
        <v>1</v>
      </c>
      <c r="B4" s="25" t="s">
        <v>7</v>
      </c>
      <c r="C4" s="26"/>
      <c r="D4" s="26">
        <v>0</v>
      </c>
      <c r="E4" s="26">
        <v>0.6</v>
      </c>
      <c r="F4" s="26"/>
      <c r="G4" s="27">
        <v>500</v>
      </c>
      <c r="H4" s="23">
        <f>G4*J4</f>
        <v>300</v>
      </c>
      <c r="I4" s="28">
        <f>H4/G4</f>
        <v>0.6</v>
      </c>
      <c r="J4" s="10">
        <f>SUM(C4:F4)</f>
        <v>0.6</v>
      </c>
      <c r="K4" s="10"/>
      <c r="L4" s="10"/>
    </row>
    <row r="5" spans="1:12" ht="15.75" thickBot="1" x14ac:dyDescent="0.3">
      <c r="A5" s="24"/>
      <c r="B5" s="29" t="s">
        <v>23</v>
      </c>
      <c r="C5" s="26"/>
      <c r="D5" s="26"/>
      <c r="E5" s="26"/>
      <c r="F5" s="26"/>
      <c r="G5" s="27"/>
      <c r="H5" s="23"/>
      <c r="I5" s="23"/>
      <c r="J5" s="10"/>
      <c r="K5" s="10"/>
      <c r="L5" s="10"/>
    </row>
    <row r="6" spans="1:12" ht="15.75" thickBot="1" x14ac:dyDescent="0.3">
      <c r="A6" s="24">
        <v>2</v>
      </c>
      <c r="B6" s="25" t="s">
        <v>26</v>
      </c>
      <c r="C6" s="26"/>
      <c r="D6" s="26"/>
      <c r="E6" s="26">
        <v>0.6</v>
      </c>
      <c r="F6" s="26"/>
      <c r="G6" s="27">
        <v>50</v>
      </c>
      <c r="H6" s="23">
        <f>G6*J6</f>
        <v>30</v>
      </c>
      <c r="I6" s="28">
        <f>H6/G6</f>
        <v>0.6</v>
      </c>
      <c r="J6" s="10">
        <f t="shared" ref="J6:J12" si="0">SUM(C6:F6)</f>
        <v>0.6</v>
      </c>
      <c r="K6" s="10"/>
      <c r="L6" s="10"/>
    </row>
    <row r="7" spans="1:12" ht="60.75" thickBot="1" x14ac:dyDescent="0.3">
      <c r="A7" s="24"/>
      <c r="B7" s="30" t="s">
        <v>27</v>
      </c>
      <c r="C7" s="26"/>
      <c r="D7" s="26"/>
      <c r="E7" s="26"/>
      <c r="F7" s="26"/>
      <c r="G7" s="27"/>
      <c r="H7" s="23"/>
      <c r="I7" s="23"/>
      <c r="J7" s="10"/>
      <c r="K7" s="10"/>
      <c r="L7" s="10"/>
    </row>
    <row r="8" spans="1:12" ht="15.75" thickBot="1" x14ac:dyDescent="0.3">
      <c r="A8" s="24">
        <v>3</v>
      </c>
      <c r="B8" s="25" t="s">
        <v>24</v>
      </c>
      <c r="C8" s="26"/>
      <c r="D8" s="26"/>
      <c r="E8" s="26">
        <v>0.6</v>
      </c>
      <c r="F8" s="26"/>
      <c r="G8" s="27">
        <v>50</v>
      </c>
      <c r="H8" s="23">
        <f t="shared" ref="H8:H12" si="1">G8*J8</f>
        <v>30</v>
      </c>
      <c r="I8" s="28">
        <f>H8/G8</f>
        <v>0.6</v>
      </c>
      <c r="J8" s="10">
        <f t="shared" si="0"/>
        <v>0.6</v>
      </c>
      <c r="K8" s="10"/>
      <c r="L8" s="10"/>
    </row>
    <row r="9" spans="1:12" ht="120.75" thickBot="1" x14ac:dyDescent="0.3">
      <c r="A9" s="24"/>
      <c r="B9" s="31" t="s">
        <v>32</v>
      </c>
      <c r="C9" s="26"/>
      <c r="D9" s="26"/>
      <c r="E9" s="26"/>
      <c r="F9" s="26"/>
      <c r="G9" s="27"/>
      <c r="H9" s="23"/>
      <c r="I9" s="23"/>
      <c r="J9" s="10"/>
      <c r="K9" s="10"/>
      <c r="L9" s="10"/>
    </row>
    <row r="10" spans="1:12" ht="15.75" thickBot="1" x14ac:dyDescent="0.3">
      <c r="A10" s="24">
        <v>4</v>
      </c>
      <c r="B10" s="25" t="s">
        <v>25</v>
      </c>
      <c r="C10" s="26"/>
      <c r="D10" s="26"/>
      <c r="E10" s="26">
        <v>0.6</v>
      </c>
      <c r="F10" s="26"/>
      <c r="G10" s="27">
        <v>50</v>
      </c>
      <c r="H10" s="23">
        <f t="shared" si="1"/>
        <v>30</v>
      </c>
      <c r="I10" s="28">
        <f>H10/G10</f>
        <v>0.6</v>
      </c>
      <c r="J10" s="10">
        <f t="shared" si="0"/>
        <v>0.6</v>
      </c>
      <c r="K10" s="10"/>
      <c r="L10" s="10"/>
    </row>
    <row r="11" spans="1:12" ht="285.75" thickBot="1" x14ac:dyDescent="0.3">
      <c r="A11" s="24"/>
      <c r="B11" s="30" t="s">
        <v>28</v>
      </c>
      <c r="C11" s="26"/>
      <c r="D11" s="26"/>
      <c r="E11" s="26"/>
      <c r="F11" s="26"/>
      <c r="G11" s="27"/>
      <c r="H11" s="23"/>
      <c r="I11" s="23"/>
      <c r="J11" s="10"/>
      <c r="K11" s="10"/>
      <c r="L11" s="10"/>
    </row>
    <row r="12" spans="1:12" ht="15.75" thickBot="1" x14ac:dyDescent="0.3">
      <c r="A12" s="24">
        <v>6</v>
      </c>
      <c r="B12" s="32"/>
      <c r="C12" s="33"/>
      <c r="D12" s="33"/>
      <c r="E12" s="33"/>
      <c r="F12" s="33"/>
      <c r="G12" s="34"/>
      <c r="H12" s="23">
        <f t="shared" si="1"/>
        <v>0</v>
      </c>
      <c r="I12" s="23"/>
      <c r="J12" s="10">
        <f t="shared" si="0"/>
        <v>0</v>
      </c>
      <c r="K12" s="10"/>
      <c r="L12" s="10"/>
    </row>
    <row r="13" spans="1:12" ht="15.75" thickBot="1" x14ac:dyDescent="0.3">
      <c r="A13" s="8"/>
      <c r="B13" s="17"/>
      <c r="C13" s="10"/>
      <c r="D13" s="10"/>
      <c r="E13" s="10"/>
      <c r="F13" s="10"/>
      <c r="G13" s="35">
        <f>SUM(G4:G12)</f>
        <v>650</v>
      </c>
      <c r="H13" s="36">
        <f>SUM(H4:H12)</f>
        <v>390</v>
      </c>
      <c r="I13" s="37"/>
      <c r="J13" s="10">
        <f>SUM(J4:J12)</f>
        <v>2.4</v>
      </c>
      <c r="K13" s="10"/>
      <c r="L13" s="10"/>
    </row>
    <row r="14" spans="1:12" x14ac:dyDescent="0.25">
      <c r="B14" s="1" t="s">
        <v>3</v>
      </c>
      <c r="G14" s="6">
        <f>SUM(C4:F12)/7</f>
        <v>0.34285714285714286</v>
      </c>
      <c r="H14" s="3">
        <f>SUM(C4:F12)</f>
        <v>2.4</v>
      </c>
    </row>
    <row r="17" spans="2:2" x14ac:dyDescent="0.25">
      <c r="B17" s="2" t="s">
        <v>19</v>
      </c>
    </row>
    <row r="18" spans="2:2" x14ac:dyDescent="0.25">
      <c r="B18" s="7" t="s">
        <v>12</v>
      </c>
    </row>
    <row r="19" spans="2:2" x14ac:dyDescent="0.25">
      <c r="B19" s="7" t="s">
        <v>13</v>
      </c>
    </row>
    <row r="20" spans="2:2" x14ac:dyDescent="0.25">
      <c r="B20" s="7" t="s">
        <v>14</v>
      </c>
    </row>
    <row r="21" spans="2:2" x14ac:dyDescent="0.25">
      <c r="B21" s="7" t="s">
        <v>15</v>
      </c>
    </row>
    <row r="22" spans="2:2" x14ac:dyDescent="0.25">
      <c r="B22" s="7" t="s">
        <v>5</v>
      </c>
    </row>
    <row r="23" spans="2:2" x14ac:dyDescent="0.25">
      <c r="B23" s="7" t="s">
        <v>16</v>
      </c>
    </row>
    <row r="24" spans="2:2" x14ac:dyDescent="0.25">
      <c r="B24" s="7" t="s">
        <v>17</v>
      </c>
    </row>
    <row r="25" spans="2:2" x14ac:dyDescent="0.25">
      <c r="B25" s="7" t="s">
        <v>18</v>
      </c>
    </row>
  </sheetData>
  <pageMargins left="0" right="0" top="0" bottom="0" header="0.31496062992125984" footer="0.31496062992125984"/>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abSelected="1" zoomScale="90" zoomScaleNormal="90" workbookViewId="0">
      <pane ySplit="8" topLeftCell="A9" activePane="bottomLeft" state="frozen"/>
      <selection pane="bottomLeft" activeCell="D8" sqref="D8"/>
    </sheetView>
  </sheetViews>
  <sheetFormatPr defaultRowHeight="12.75" x14ac:dyDescent="0.2"/>
  <cols>
    <col min="1" max="1" width="3.5703125" style="46" bestFit="1" customWidth="1"/>
    <col min="2" max="2" width="61.28515625" style="45" customWidth="1"/>
    <col min="3" max="3" width="13.140625" style="45" customWidth="1"/>
    <col min="4" max="4" width="91" style="45" customWidth="1"/>
    <col min="5" max="5" width="62" style="45" customWidth="1"/>
    <col min="6" max="6" width="13.140625" style="45" customWidth="1"/>
    <col min="7" max="7" width="9.140625" style="45"/>
    <col min="8" max="8" width="21.7109375" style="45" hidden="1" customWidth="1"/>
    <col min="9" max="9" width="9.140625" style="46"/>
    <col min="10" max="16384" width="9.140625" style="45"/>
  </cols>
  <sheetData>
    <row r="1" spans="1:9" x14ac:dyDescent="0.2">
      <c r="A1" s="38" t="s">
        <v>46</v>
      </c>
    </row>
    <row r="2" spans="1:9" x14ac:dyDescent="0.2">
      <c r="A2" s="65" t="s">
        <v>66</v>
      </c>
      <c r="B2" s="66"/>
      <c r="C2" s="66"/>
      <c r="D2" s="66"/>
      <c r="E2" s="66"/>
    </row>
    <row r="3" spans="1:9" x14ac:dyDescent="0.2">
      <c r="A3" s="66"/>
      <c r="B3" s="66"/>
      <c r="C3" s="66"/>
      <c r="D3" s="66"/>
      <c r="E3" s="66"/>
    </row>
    <row r="4" spans="1:9" x14ac:dyDescent="0.2">
      <c r="A4" s="66"/>
      <c r="B4" s="66"/>
      <c r="C4" s="66"/>
      <c r="D4" s="66"/>
      <c r="E4" s="66"/>
    </row>
    <row r="5" spans="1:9" x14ac:dyDescent="0.2">
      <c r="A5" s="66"/>
      <c r="B5" s="66"/>
      <c r="C5" s="66"/>
      <c r="D5" s="66"/>
      <c r="E5" s="66"/>
    </row>
    <row r="6" spans="1:9" x14ac:dyDescent="0.2">
      <c r="A6" s="66"/>
      <c r="B6" s="66"/>
      <c r="C6" s="66"/>
      <c r="D6" s="66"/>
      <c r="E6" s="66"/>
    </row>
    <row r="7" spans="1:9" ht="15" x14ac:dyDescent="0.25">
      <c r="A7" s="67"/>
      <c r="B7" s="67"/>
      <c r="C7" s="67"/>
      <c r="D7" s="67"/>
      <c r="E7" s="67"/>
      <c r="F7" s="68" t="s">
        <v>2</v>
      </c>
      <c r="G7" s="69"/>
      <c r="H7" s="69"/>
      <c r="I7" s="70"/>
    </row>
    <row r="8" spans="1:9" ht="162.75" customHeight="1" x14ac:dyDescent="0.2">
      <c r="A8" s="39" t="s">
        <v>31</v>
      </c>
      <c r="B8" s="39" t="s">
        <v>36</v>
      </c>
      <c r="C8" s="39" t="s">
        <v>9</v>
      </c>
      <c r="D8" s="40" t="s">
        <v>59</v>
      </c>
      <c r="E8" s="40" t="s">
        <v>58</v>
      </c>
      <c r="F8" s="61" t="s">
        <v>47</v>
      </c>
      <c r="G8" s="61" t="s">
        <v>6</v>
      </c>
      <c r="H8" s="61" t="s">
        <v>34</v>
      </c>
      <c r="I8" s="61" t="s">
        <v>54</v>
      </c>
    </row>
    <row r="9" spans="1:9" x14ac:dyDescent="0.2">
      <c r="A9" s="54"/>
      <c r="B9" s="55" t="s">
        <v>55</v>
      </c>
      <c r="C9" s="54" t="s">
        <v>29</v>
      </c>
      <c r="D9" s="54"/>
      <c r="E9" s="41"/>
      <c r="F9" s="42"/>
      <c r="G9" s="42"/>
      <c r="H9" s="42"/>
      <c r="I9" s="42"/>
    </row>
    <row r="10" spans="1:9" ht="76.5" x14ac:dyDescent="0.2">
      <c r="A10" s="56">
        <v>1</v>
      </c>
      <c r="B10" s="57" t="s">
        <v>60</v>
      </c>
      <c r="C10" s="58">
        <v>500</v>
      </c>
      <c r="D10" s="59" t="s">
        <v>57</v>
      </c>
      <c r="E10" s="59" t="s">
        <v>56</v>
      </c>
      <c r="F10" s="60"/>
      <c r="G10" s="49"/>
      <c r="H10" s="50"/>
      <c r="I10" s="49"/>
    </row>
    <row r="11" spans="1:9" x14ac:dyDescent="0.2">
      <c r="A11" s="54"/>
      <c r="B11" s="55" t="s">
        <v>35</v>
      </c>
      <c r="C11" s="54" t="s">
        <v>29</v>
      </c>
      <c r="D11" s="54"/>
      <c r="E11" s="54"/>
      <c r="F11" s="42"/>
      <c r="G11" s="42"/>
      <c r="H11" s="42"/>
      <c r="I11" s="42"/>
    </row>
    <row r="12" spans="1:9" ht="63.75" x14ac:dyDescent="0.2">
      <c r="A12" s="56">
        <v>2</v>
      </c>
      <c r="B12" s="57" t="s">
        <v>61</v>
      </c>
      <c r="C12" s="58">
        <v>50</v>
      </c>
      <c r="D12" s="59" t="s">
        <v>63</v>
      </c>
      <c r="E12" s="43"/>
      <c r="F12" s="60">
        <v>1</v>
      </c>
      <c r="G12" s="49">
        <f>F12*C12</f>
        <v>50</v>
      </c>
      <c r="H12" s="50"/>
      <c r="I12" s="49">
        <f>LEN(E12)</f>
        <v>0</v>
      </c>
    </row>
    <row r="13" spans="1:9" ht="102" x14ac:dyDescent="0.2">
      <c r="A13" s="54"/>
      <c r="B13" s="55" t="s">
        <v>62</v>
      </c>
      <c r="C13" s="54"/>
      <c r="D13" s="55"/>
      <c r="E13" s="62"/>
      <c r="F13" s="53"/>
      <c r="G13" s="51"/>
      <c r="H13" s="52"/>
      <c r="I13" s="52"/>
    </row>
    <row r="14" spans="1:9" ht="63.75" x14ac:dyDescent="0.2">
      <c r="A14" s="56">
        <v>3</v>
      </c>
      <c r="B14" s="57" t="s">
        <v>33</v>
      </c>
      <c r="C14" s="58">
        <v>10</v>
      </c>
      <c r="D14" s="59" t="s">
        <v>63</v>
      </c>
      <c r="E14" s="44"/>
      <c r="F14" s="60">
        <v>1</v>
      </c>
      <c r="G14" s="49">
        <f t="shared" ref="G14:G16" si="0">F14*C14</f>
        <v>10</v>
      </c>
      <c r="H14" s="50"/>
      <c r="I14" s="49">
        <f t="shared" ref="I14:I16" si="1">LEN(E14)</f>
        <v>0</v>
      </c>
    </row>
    <row r="15" spans="1:9" ht="63.75" x14ac:dyDescent="0.2">
      <c r="A15" s="56">
        <f t="shared" ref="A15:A16" si="2">A14+1</f>
        <v>4</v>
      </c>
      <c r="B15" s="57" t="s">
        <v>40</v>
      </c>
      <c r="C15" s="58">
        <v>10</v>
      </c>
      <c r="D15" s="59" t="s">
        <v>63</v>
      </c>
      <c r="E15" s="44"/>
      <c r="F15" s="60">
        <v>1</v>
      </c>
      <c r="G15" s="49">
        <f t="shared" si="0"/>
        <v>10</v>
      </c>
      <c r="H15" s="50"/>
      <c r="I15" s="49">
        <f t="shared" si="1"/>
        <v>0</v>
      </c>
    </row>
    <row r="16" spans="1:9" ht="63.75" x14ac:dyDescent="0.2">
      <c r="A16" s="56">
        <f t="shared" si="2"/>
        <v>5</v>
      </c>
      <c r="B16" s="57" t="s">
        <v>39</v>
      </c>
      <c r="C16" s="58">
        <v>10</v>
      </c>
      <c r="D16" s="59" t="s">
        <v>63</v>
      </c>
      <c r="E16" s="44"/>
      <c r="F16" s="60">
        <v>1</v>
      </c>
      <c r="G16" s="49">
        <f t="shared" si="0"/>
        <v>10</v>
      </c>
      <c r="H16" s="50"/>
      <c r="I16" s="49">
        <f t="shared" si="1"/>
        <v>0</v>
      </c>
    </row>
    <row r="17" spans="1:9" ht="76.5" x14ac:dyDescent="0.2">
      <c r="A17" s="54"/>
      <c r="B17" s="55" t="s">
        <v>64</v>
      </c>
      <c r="C17" s="54"/>
      <c r="D17" s="54"/>
      <c r="E17" s="62"/>
      <c r="F17" s="51"/>
      <c r="G17" s="51"/>
      <c r="H17" s="51"/>
      <c r="I17" s="51"/>
    </row>
    <row r="18" spans="1:9" ht="76.5" x14ac:dyDescent="0.2">
      <c r="A18" s="56">
        <v>6</v>
      </c>
      <c r="B18" s="57" t="s">
        <v>65</v>
      </c>
      <c r="C18" s="58">
        <v>10</v>
      </c>
      <c r="D18" s="59" t="s">
        <v>63</v>
      </c>
      <c r="E18" s="44"/>
      <c r="F18" s="60">
        <v>1</v>
      </c>
      <c r="G18" s="49">
        <f t="shared" ref="G18:G25" si="3">F18*C18</f>
        <v>10</v>
      </c>
      <c r="H18" s="50"/>
      <c r="I18" s="49">
        <f t="shared" ref="I18:I25" si="4">LEN(E18)</f>
        <v>0</v>
      </c>
    </row>
    <row r="19" spans="1:9" ht="63.75" x14ac:dyDescent="0.2">
      <c r="A19" s="56">
        <f>A18+1</f>
        <v>7</v>
      </c>
      <c r="B19" s="57" t="s">
        <v>37</v>
      </c>
      <c r="C19" s="58">
        <v>10</v>
      </c>
      <c r="D19" s="59" t="s">
        <v>63</v>
      </c>
      <c r="E19" s="44"/>
      <c r="F19" s="60">
        <v>1</v>
      </c>
      <c r="G19" s="49">
        <f t="shared" si="3"/>
        <v>10</v>
      </c>
      <c r="H19" s="50"/>
      <c r="I19" s="49">
        <f t="shared" si="4"/>
        <v>0</v>
      </c>
    </row>
    <row r="20" spans="1:9" ht="63.75" x14ac:dyDescent="0.2">
      <c r="A20" s="56">
        <f t="shared" ref="A20:A24" si="5">A19+1</f>
        <v>8</v>
      </c>
      <c r="B20" s="57" t="s">
        <v>38</v>
      </c>
      <c r="C20" s="58">
        <v>8</v>
      </c>
      <c r="D20" s="59" t="s">
        <v>63</v>
      </c>
      <c r="E20" s="44"/>
      <c r="F20" s="60">
        <v>1</v>
      </c>
      <c r="G20" s="49">
        <f t="shared" si="3"/>
        <v>8</v>
      </c>
      <c r="H20" s="50"/>
      <c r="I20" s="49">
        <f t="shared" si="4"/>
        <v>0</v>
      </c>
    </row>
    <row r="21" spans="1:9" ht="63.75" x14ac:dyDescent="0.2">
      <c r="A21" s="56">
        <f t="shared" si="5"/>
        <v>9</v>
      </c>
      <c r="B21" s="57" t="s">
        <v>43</v>
      </c>
      <c r="C21" s="58">
        <v>8</v>
      </c>
      <c r="D21" s="59" t="s">
        <v>63</v>
      </c>
      <c r="E21" s="44"/>
      <c r="F21" s="60">
        <v>1</v>
      </c>
      <c r="G21" s="49">
        <f t="shared" si="3"/>
        <v>8</v>
      </c>
      <c r="H21" s="50"/>
      <c r="I21" s="49">
        <f t="shared" si="4"/>
        <v>0</v>
      </c>
    </row>
    <row r="22" spans="1:9" ht="63.75" x14ac:dyDescent="0.2">
      <c r="A22" s="56">
        <f t="shared" si="5"/>
        <v>10</v>
      </c>
      <c r="B22" s="57" t="s">
        <v>41</v>
      </c>
      <c r="C22" s="58">
        <v>8</v>
      </c>
      <c r="D22" s="59" t="s">
        <v>63</v>
      </c>
      <c r="E22" s="44"/>
      <c r="F22" s="60">
        <v>1</v>
      </c>
      <c r="G22" s="49">
        <f t="shared" si="3"/>
        <v>8</v>
      </c>
      <c r="H22" s="50"/>
      <c r="I22" s="49">
        <f t="shared" si="4"/>
        <v>0</v>
      </c>
    </row>
    <row r="23" spans="1:9" ht="63.75" x14ac:dyDescent="0.2">
      <c r="A23" s="56">
        <f t="shared" si="5"/>
        <v>11</v>
      </c>
      <c r="B23" s="57" t="s">
        <v>44</v>
      </c>
      <c r="C23" s="58">
        <v>8</v>
      </c>
      <c r="D23" s="59" t="s">
        <v>63</v>
      </c>
      <c r="E23" s="44"/>
      <c r="F23" s="60">
        <v>1</v>
      </c>
      <c r="G23" s="49">
        <f t="shared" si="3"/>
        <v>8</v>
      </c>
      <c r="H23" s="50"/>
      <c r="I23" s="49">
        <f t="shared" si="4"/>
        <v>0</v>
      </c>
    </row>
    <row r="24" spans="1:9" ht="63.75" x14ac:dyDescent="0.2">
      <c r="A24" s="56">
        <f t="shared" si="5"/>
        <v>12</v>
      </c>
      <c r="B24" s="57" t="s">
        <v>42</v>
      </c>
      <c r="C24" s="58">
        <v>8</v>
      </c>
      <c r="D24" s="59" t="s">
        <v>63</v>
      </c>
      <c r="E24" s="44"/>
      <c r="F24" s="60">
        <v>1</v>
      </c>
      <c r="G24" s="49">
        <f t="shared" si="3"/>
        <v>8</v>
      </c>
      <c r="H24" s="50"/>
      <c r="I24" s="49">
        <f t="shared" si="4"/>
        <v>0</v>
      </c>
    </row>
    <row r="25" spans="1:9" ht="63.75" x14ac:dyDescent="0.2">
      <c r="A25" s="56">
        <f>A24+1</f>
        <v>13</v>
      </c>
      <c r="B25" s="57" t="s">
        <v>45</v>
      </c>
      <c r="C25" s="58">
        <v>10</v>
      </c>
      <c r="D25" s="59" t="s">
        <v>63</v>
      </c>
      <c r="E25" s="44"/>
      <c r="F25" s="60">
        <v>1</v>
      </c>
      <c r="G25" s="49">
        <f t="shared" si="3"/>
        <v>10</v>
      </c>
      <c r="H25" s="50"/>
      <c r="I25" s="49">
        <f t="shared" si="4"/>
        <v>0</v>
      </c>
    </row>
    <row r="26" spans="1:9" x14ac:dyDescent="0.2">
      <c r="A26" s="54"/>
      <c r="B26" s="55" t="s">
        <v>30</v>
      </c>
      <c r="C26" s="54">
        <f>SUM(C10:C25)</f>
        <v>650</v>
      </c>
      <c r="D26" s="55" t="s">
        <v>30</v>
      </c>
      <c r="E26" s="55"/>
      <c r="F26" s="51"/>
      <c r="G26" s="51">
        <f>SUM(G12:G25)</f>
        <v>150</v>
      </c>
      <c r="H26" s="53"/>
      <c r="I26" s="51"/>
    </row>
    <row r="28" spans="1:9" ht="13.5" thickBot="1" x14ac:dyDescent="0.25"/>
    <row r="29" spans="1:9" ht="15" customHeight="1" x14ac:dyDescent="0.2">
      <c r="B29" s="71" t="s">
        <v>48</v>
      </c>
      <c r="C29" s="72"/>
      <c r="D29" s="73"/>
    </row>
    <row r="30" spans="1:9" x14ac:dyDescent="0.2">
      <c r="B30" s="47" t="s">
        <v>49</v>
      </c>
      <c r="C30" s="74"/>
      <c r="D30" s="75"/>
    </row>
    <row r="31" spans="1:9" x14ac:dyDescent="0.2">
      <c r="B31" s="47" t="s">
        <v>50</v>
      </c>
      <c r="C31" s="74"/>
      <c r="D31" s="75"/>
    </row>
    <row r="32" spans="1:9" x14ac:dyDescent="0.2">
      <c r="B32" s="47" t="s">
        <v>51</v>
      </c>
      <c r="C32" s="74"/>
      <c r="D32" s="75"/>
    </row>
    <row r="33" spans="2:4" x14ac:dyDescent="0.2">
      <c r="B33" s="47" t="s">
        <v>52</v>
      </c>
      <c r="C33" s="74"/>
      <c r="D33" s="75"/>
    </row>
    <row r="34" spans="2:4" ht="13.5" thickBot="1" x14ac:dyDescent="0.25">
      <c r="B34" s="48" t="s">
        <v>53</v>
      </c>
      <c r="C34" s="63"/>
      <c r="D34" s="64"/>
    </row>
  </sheetData>
  <mergeCells count="8">
    <mergeCell ref="C34:D34"/>
    <mergeCell ref="A2:E7"/>
    <mergeCell ref="F7:I7"/>
    <mergeCell ref="B29:D29"/>
    <mergeCell ref="C30:D30"/>
    <mergeCell ref="C31:D31"/>
    <mergeCell ref="C32:D32"/>
    <mergeCell ref="C33:D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stoplicht kwaliteit</vt:lpstr>
      <vt:lpstr>Wensen-Stapling</vt:lpstr>
      <vt:lpstr>'stoplicht kwaliteit'!Afdrukbereik</vt:lpstr>
    </vt:vector>
  </TitlesOfParts>
  <Company>VU medisch centrum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Kalmijn, RA</dc:creator>
  <cp:lastModifiedBy>Dupont, EC</cp:lastModifiedBy>
  <cp:lastPrinted>2019-07-05T15:10:01Z</cp:lastPrinted>
  <dcterms:created xsi:type="dcterms:W3CDTF">2015-06-19T14:13:51Z</dcterms:created>
  <dcterms:modified xsi:type="dcterms:W3CDTF">2019-11-11T13:53:14Z</dcterms:modified>
</cp:coreProperties>
</file>