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yril\Documents\Telecom Visie\Aloysius\EA 2021 versie 2\Documenten geplaatst\"/>
    </mc:Choice>
  </mc:AlternateContent>
  <xr:revisionPtr revIDLastSave="0" documentId="8_{666DADB1-63C7-4602-9994-0DDBEE18E806}" xr6:coauthVersionLast="46" xr6:coauthVersionMax="46" xr10:uidLastSave="{00000000-0000-0000-0000-000000000000}"/>
  <bookViews>
    <workbookView xWindow="-120" yWindow="-120" windowWidth="24240" windowHeight="13140" tabRatio="852" xr2:uid="{00000000-000D-0000-FFFF-FFFF00000000}"/>
  </bookViews>
  <sheets>
    <sheet name="Dashboard totale kosten" sheetId="32" r:id="rId1"/>
    <sheet name="Invulformulier mobiel" sheetId="17" r:id="rId2"/>
    <sheet name="Invulformulier vast" sheetId="11" r:id="rId3"/>
    <sheet name="Invulformulier telefonie funct." sheetId="3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1" l="1"/>
  <c r="F21" i="17" l="1"/>
  <c r="H21" i="17" s="1"/>
  <c r="F17" i="30" l="1"/>
  <c r="H17" i="30" s="1"/>
  <c r="J27" i="30" l="1"/>
  <c r="L27" i="30" s="1"/>
  <c r="F27" i="30"/>
  <c r="H27" i="30" s="1"/>
  <c r="J26" i="30"/>
  <c r="L26" i="30" s="1"/>
  <c r="F26" i="30"/>
  <c r="H26" i="30" s="1"/>
  <c r="J25" i="30"/>
  <c r="L25" i="30" s="1"/>
  <c r="F25" i="30"/>
  <c r="H25" i="30" s="1"/>
  <c r="J10" i="30"/>
  <c r="L10" i="30" s="1"/>
  <c r="F10" i="30"/>
  <c r="H10" i="30" s="1"/>
  <c r="F22" i="30"/>
  <c r="H22" i="30" s="1"/>
  <c r="H28" i="17" l="1"/>
  <c r="H24" i="11"/>
  <c r="H6" i="11"/>
  <c r="H7" i="11"/>
  <c r="H8" i="11"/>
  <c r="H9" i="11"/>
  <c r="H5" i="11"/>
  <c r="D29" i="17"/>
  <c r="J11" i="30" l="1"/>
  <c r="L11" i="30" s="1"/>
  <c r="F11" i="30"/>
  <c r="H11" i="30" s="1"/>
  <c r="B6" i="32"/>
  <c r="F20" i="30" l="1"/>
  <c r="F16" i="11" l="1"/>
  <c r="H16" i="11" s="1"/>
  <c r="J22" i="30" l="1"/>
  <c r="H25" i="11"/>
  <c r="H5" i="17" l="1"/>
  <c r="H13" i="17"/>
  <c r="H12" i="17"/>
  <c r="H11" i="17"/>
  <c r="H10" i="17"/>
  <c r="H9" i="17"/>
  <c r="H6" i="17"/>
  <c r="H7" i="17"/>
  <c r="H8" i="17"/>
  <c r="F8" i="30" l="1"/>
  <c r="H8" i="30" s="1"/>
  <c r="F7" i="30"/>
  <c r="H7" i="30" s="1"/>
  <c r="F9" i="30"/>
  <c r="H9" i="30" s="1"/>
  <c r="F13" i="30"/>
  <c r="H13" i="30" s="1"/>
  <c r="F15" i="30"/>
  <c r="H15" i="30" s="1"/>
  <c r="F16" i="30"/>
  <c r="H16" i="30" s="1"/>
  <c r="F18" i="30"/>
  <c r="H18" i="30" s="1"/>
  <c r="H20" i="30"/>
  <c r="F24" i="30"/>
  <c r="H24" i="30" s="1"/>
  <c r="J8" i="30"/>
  <c r="L8" i="30" s="1"/>
  <c r="J7" i="30"/>
  <c r="L7" i="30" s="1"/>
  <c r="J9" i="30"/>
  <c r="L9" i="30" s="1"/>
  <c r="J13" i="30"/>
  <c r="L13" i="30" s="1"/>
  <c r="L22" i="30"/>
  <c r="J24" i="30"/>
  <c r="L24" i="30" s="1"/>
  <c r="F19" i="17"/>
  <c r="H19" i="17" s="1"/>
  <c r="F20" i="17"/>
  <c r="H20" i="17" s="1"/>
  <c r="C8" i="32"/>
  <c r="F18" i="11"/>
  <c r="H18" i="11" s="1"/>
  <c r="F17" i="11"/>
  <c r="H17" i="11" s="1"/>
  <c r="F15" i="11"/>
  <c r="H15" i="11" s="1"/>
  <c r="H29" i="17"/>
  <c r="H22" i="17" l="1"/>
  <c r="H19" i="11"/>
  <c r="L29" i="30"/>
  <c r="D7" i="32" s="1"/>
  <c r="C7" i="32" l="1"/>
  <c r="H27" i="11"/>
  <c r="H29" i="30"/>
  <c r="B7" i="32"/>
  <c r="H31" i="17"/>
  <c r="H24" i="17"/>
  <c r="H10" i="11"/>
  <c r="B8" i="32"/>
  <c r="H31" i="30" l="1"/>
  <c r="D8" i="32"/>
  <c r="D9" i="32" s="1"/>
  <c r="C6" i="32"/>
  <c r="C9" i="32" s="1"/>
  <c r="B9" i="32"/>
  <c r="B11" i="32" l="1"/>
</calcChain>
</file>

<file path=xl/sharedStrings.xml><?xml version="1.0" encoding="utf-8"?>
<sst xmlns="http://schemas.openxmlformats.org/spreadsheetml/2006/main" count="237" uniqueCount="109">
  <si>
    <t>Gesprekskosten</t>
  </si>
  <si>
    <t>A. Gesprekskosten:</t>
  </si>
  <si>
    <t>Aantal</t>
  </si>
  <si>
    <t xml:space="preserve">Gespreks duur (min/MB) </t>
  </si>
  <si>
    <t>Start tarief</t>
  </si>
  <si>
    <t>Minuut/MB  tarief</t>
  </si>
  <si>
    <t>Totaal bruto per jaar</t>
  </si>
  <si>
    <t>Korting %</t>
  </si>
  <si>
    <t>Totaal netto per jaar</t>
  </si>
  <si>
    <t>Totaal vaste kosten</t>
  </si>
  <si>
    <t>Gespreks duur (min)</t>
  </si>
  <si>
    <t>Minuut tarief</t>
  </si>
  <si>
    <t>Per maand</t>
  </si>
  <si>
    <t>Totaal netto Investering</t>
  </si>
  <si>
    <t>Totaal</t>
  </si>
  <si>
    <t>Apparatuur 
/ Software</t>
  </si>
  <si>
    <t>Installatie/
Configuratie</t>
  </si>
  <si>
    <t>Totaal bruto Investering</t>
  </si>
  <si>
    <t>Maandelijkse kosten per eenheid</t>
  </si>
  <si>
    <t>Eenheid / uren</t>
  </si>
  <si>
    <t>licentie</t>
  </si>
  <si>
    <t>2. Apparatuur &amp; programmatuur</t>
  </si>
  <si>
    <t>3. Documentatie &amp; training</t>
  </si>
  <si>
    <t>Beheerdocumentatie platform (nederlands)</t>
  </si>
  <si>
    <t>hardkopie</t>
  </si>
  <si>
    <t>Handleiding functioneel beheer (nederlands)</t>
  </si>
  <si>
    <t>4. Projectkosten</t>
  </si>
  <si>
    <t>5. Operationele support kosten</t>
  </si>
  <si>
    <t>6. Overige kosten (te specificeren)</t>
  </si>
  <si>
    <t>B. Vaste kosten:</t>
  </si>
  <si>
    <t>Mobiel</t>
  </si>
  <si>
    <t>Vast</t>
  </si>
  <si>
    <t>Vaste Kosten (operationeel)</t>
  </si>
  <si>
    <t>Eenmalige kosten / investeringskosten</t>
  </si>
  <si>
    <t>Kosten</t>
  </si>
  <si>
    <t>Eerste nummerblok 1000-tal</t>
  </si>
  <si>
    <t>Volgend nummberblok 100-tal</t>
  </si>
  <si>
    <t>Training functioneel beheer en changemanagement</t>
  </si>
  <si>
    <t>Totale kosten over 4 jaar per onderdeel</t>
  </si>
  <si>
    <t>Indien van toepassing door leverancier in te vullen</t>
  </si>
  <si>
    <t>Totale eenmalige inrichtingskosten</t>
  </si>
  <si>
    <t>Totale gesprekskosten</t>
  </si>
  <si>
    <t>Totale kosten mobiele telefonie</t>
  </si>
  <si>
    <t>Totale kosten voor 4 jaar  (voor direct vergelijk)</t>
  </si>
  <si>
    <t>Totale kosten</t>
  </si>
  <si>
    <t>N.v.t.</t>
  </si>
  <si>
    <t xml:space="preserve">N.v.t. </t>
  </si>
  <si>
    <t>Totale kosten vaste telefonie</t>
  </si>
  <si>
    <t>Bellen naar Service nummers (buiten scope)</t>
  </si>
  <si>
    <t>Kostensoort</t>
  </si>
  <si>
    <t>Totale kosten over 4 jaar</t>
  </si>
  <si>
    <t>Bovenstaande lijst aan te vullen door inschrijver naar aanleiding van gunningscriteria</t>
  </si>
  <si>
    <t>Toelichting op prijs 
(per medewerker/totaal/eenmalig/maandelijks)</t>
  </si>
  <si>
    <t>Conform SLA</t>
  </si>
  <si>
    <t>Conform Pakket van eisen</t>
  </si>
  <si>
    <t xml:space="preserve">Totaal netto eenmalig </t>
  </si>
  <si>
    <t>Totaal netto eenmalig</t>
  </si>
  <si>
    <t>Totaal bruto eenmalig</t>
  </si>
  <si>
    <t>C. Eenmalige inrichtingskosten:</t>
  </si>
  <si>
    <t>Exploitatie (per jaar)</t>
  </si>
  <si>
    <t>Investering (eenmalig)</t>
  </si>
  <si>
    <t>Aanvulling door leverancier</t>
  </si>
  <si>
    <t>Graag de gele cellen in te vullen in de invulformulieren. De prijstabel rekent alle totalen automatisch door.</t>
  </si>
  <si>
    <t>Graag kolommen aanvullen indien zaken ontbreken die wel onderdeel uitmaken van uw inschrijving</t>
  </si>
  <si>
    <t xml:space="preserve">Alle genoemde prijzen zijn exclusief BTW. </t>
  </si>
  <si>
    <t>Opmerkingen:</t>
  </si>
  <si>
    <t>Beschikbaarheid oplossing conform SLA (inclusief gevraagde helpdesk)</t>
  </si>
  <si>
    <t xml:space="preserve">Afhankelijk van de soort inschrijving, kan het zijn dat bepaalde onderdelen in de invulformulieren niet van toepassing zijn. Inschrijver wordt dan verzocht om deze velden leeg te laten. </t>
  </si>
  <si>
    <t>Implementatie totale aangeboden bereikbaarheidsoplossing</t>
  </si>
  <si>
    <t>Flatfee</t>
  </si>
  <si>
    <t>Bellen naar vaste nummers</t>
  </si>
  <si>
    <t>Bellen naar mobiele nummers</t>
  </si>
  <si>
    <t>Bellen naar het buitenland EU</t>
  </si>
  <si>
    <t>Gesprekken ontvangen in buitenland EU</t>
  </si>
  <si>
    <t>SMS Nederland</t>
  </si>
  <si>
    <t>SMS buiten Nederland EU met uitzondering van betaaldiensten</t>
  </si>
  <si>
    <t>Data nationaal</t>
  </si>
  <si>
    <t xml:space="preserve">Data roaming EU </t>
  </si>
  <si>
    <t>Voicemail</t>
  </si>
  <si>
    <t>Bellen naar nationale nummers</t>
  </si>
  <si>
    <t>Bellen naar regionale nummers</t>
  </si>
  <si>
    <r>
      <t>1. Profielen  op basis van persona's</t>
    </r>
    <r>
      <rPr>
        <b/>
        <sz val="14"/>
        <color rgb="FFFF0000"/>
        <rFont val="Arial"/>
        <family val="2"/>
      </rPr>
      <t xml:space="preserve"> (zie PVE)</t>
    </r>
  </si>
  <si>
    <t>Wensen (vanuit gunningscriteria) zonder afnameverplichting</t>
  </si>
  <si>
    <t>Data addon (groepsbundel, minimaal 5 Gb per gebruiker)</t>
  </si>
  <si>
    <t>Data only (groepsbundel, minimaal 5 Gb per gebruiker)</t>
  </si>
  <si>
    <t>SIP Trunk/connectiviteit locatie A</t>
  </si>
  <si>
    <t>SIP Trunk/connectiviteit locatie B</t>
  </si>
  <si>
    <t>Mobiele data 10 Gb per gebruiker (in groepsbundel)</t>
  </si>
  <si>
    <t>Mobiele data 15 Gb per gebruiker (in groepsbundel)</t>
  </si>
  <si>
    <t>Functionele vast-mobiel integratie</t>
  </si>
  <si>
    <t>Training medewerkers en receptie</t>
  </si>
  <si>
    <t>Profiel 1: Vaste gebruiker</t>
  </si>
  <si>
    <t>Profiel 2: Mobiele gebruiker</t>
  </si>
  <si>
    <t>Profiel 3: Mobiele gebruiker met vaste telefonie functionaliteiten</t>
  </si>
  <si>
    <t>Profiel 4: Receptie</t>
  </si>
  <si>
    <t>Spraak abonnement</t>
  </si>
  <si>
    <t>Telefonie functionaliteit</t>
  </si>
  <si>
    <t>Totale kosten telefonie functionaliteit</t>
  </si>
  <si>
    <t>Graag in het invulformulier "telefonie functionaliteit" bij gunninscriteria de gevraagde zaken in de witte velden invullen. Deze maken geen onderdeel uit van de totale kosten waarop uw inschrijving wordt beoordeeld.</t>
  </si>
  <si>
    <t>Profiel 5: Beheerder / administrator</t>
  </si>
  <si>
    <t>Mobiele data 20 Gb per gebruiker (in groepsbundel)</t>
  </si>
  <si>
    <t>Dashboard totale kosten Aloysius</t>
  </si>
  <si>
    <t>Prijs per maand</t>
  </si>
  <si>
    <t>Ondertekening tekenbevoegde</t>
  </si>
  <si>
    <t>Naam:</t>
  </si>
  <si>
    <t>Functie:</t>
  </si>
  <si>
    <t>Plaats:</t>
  </si>
  <si>
    <t xml:space="preserve"> 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</si>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</sst>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* #,##0.00_);_(&quot;€&quot;* \(#,##0.00\);_(&quot;€&quot;* &quot;-&quot;??_);_(@_)"/>
    <numFmt numFmtId="165" formatCode="_-&quot;€&quot;\ * #,##0.00_-;_-&quot;€&quot;\ * #,##0.00\-;_-&quot;€&quot;\ * &quot;-&quot;??_-;_-@_-"/>
    <numFmt numFmtId="166" formatCode="&quot;€&quot;\ #,##0.00"/>
    <numFmt numFmtId="167" formatCode="_ * #,##0_ ;_ * \-#,##0_ ;_ * &quot;-&quot;??_ ;_ @_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Calibri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theme="2" tint="-0.89999084444715716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 tint="4.9989318521683403E-2"/>
      <name val="Arial"/>
      <family val="2"/>
    </font>
    <font>
      <b/>
      <sz val="9"/>
      <color indexed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2" tint="-0.89999084444715716"/>
      <name val="Arial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9"/>
      <color theme="2" tint="-0.89999084444715716"/>
      <name val="Arial"/>
      <family val="2"/>
    </font>
    <font>
      <b/>
      <sz val="14"/>
      <color rgb="FFFF0000"/>
      <name val="Arial"/>
      <family val="2"/>
    </font>
    <font>
      <sz val="9"/>
      <color theme="0" tint="-0.34998626667073579"/>
      <name val="Arial"/>
      <family val="2"/>
    </font>
    <font>
      <sz val="9"/>
      <color theme="1" tint="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9" fontId="2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3" fontId="6" fillId="0" borderId="1" xfId="0" applyNumberFormat="1" applyFont="1" applyBorder="1" applyAlignment="1">
      <alignment horizontal="right" vertical="center"/>
    </xf>
    <xf numFmtId="9" fontId="6" fillId="2" borderId="1" xfId="1" applyFont="1" applyFill="1" applyBorder="1" applyAlignment="1">
      <alignment vertical="center"/>
    </xf>
    <xf numFmtId="0" fontId="6" fillId="0" borderId="1" xfId="0" quotePrefix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66" fontId="5" fillId="3" borderId="1" xfId="0" applyNumberFormat="1" applyFont="1" applyFill="1" applyBorder="1" applyAlignment="1">
      <alignment vertical="center"/>
    </xf>
    <xf numFmtId="166" fontId="8" fillId="5" borderId="1" xfId="0" applyNumberFormat="1" applyFont="1" applyFill="1" applyBorder="1" applyAlignment="1">
      <alignment horizontal="right" vertical="center"/>
    </xf>
    <xf numFmtId="9" fontId="6" fillId="2" borderId="1" xfId="1" applyFont="1" applyFill="1" applyBorder="1" applyAlignment="1" applyProtection="1">
      <alignment vertical="center"/>
      <protection locked="0"/>
    </xf>
    <xf numFmtId="164" fontId="6" fillId="2" borderId="1" xfId="2" applyFont="1" applyFill="1" applyBorder="1" applyAlignment="1" applyProtection="1">
      <alignment horizontal="right" vertical="center"/>
      <protection locked="0"/>
    </xf>
    <xf numFmtId="164" fontId="6" fillId="0" borderId="1" xfId="2" applyFont="1" applyFill="1" applyBorder="1" applyAlignment="1">
      <alignment horizontal="right" vertical="center"/>
    </xf>
    <xf numFmtId="164" fontId="6" fillId="0" borderId="1" xfId="2" applyFont="1" applyFill="1" applyBorder="1" applyAlignment="1">
      <alignment vertical="center"/>
    </xf>
    <xf numFmtId="164" fontId="6" fillId="2" borderId="1" xfId="2" applyFont="1" applyFill="1" applyBorder="1" applyAlignment="1" applyProtection="1">
      <alignment vertical="center"/>
      <protection locked="0"/>
    </xf>
    <xf numFmtId="0" fontId="6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7" fillId="0" borderId="1" xfId="0" applyFont="1" applyBorder="1" applyAlignment="1">
      <alignment horizontal="left"/>
    </xf>
    <xf numFmtId="44" fontId="0" fillId="0" borderId="0" xfId="0" applyNumberFormat="1"/>
    <xf numFmtId="0" fontId="5" fillId="4" borderId="6" xfId="0" applyFont="1" applyFill="1" applyBorder="1" applyAlignment="1">
      <alignment horizontal="center" vertical="center" wrapText="1"/>
    </xf>
    <xf numFmtId="44" fontId="9" fillId="0" borderId="0" xfId="0" applyNumberFormat="1" applyFont="1"/>
    <xf numFmtId="44" fontId="3" fillId="0" borderId="0" xfId="0" applyNumberFormat="1" applyFont="1"/>
    <xf numFmtId="44" fontId="5" fillId="0" borderId="1" xfId="2" applyNumberFormat="1" applyFont="1" applyFill="1" applyBorder="1" applyAlignment="1">
      <alignment horizontal="right" vertical="center"/>
    </xf>
    <xf numFmtId="44" fontId="6" fillId="3" borderId="1" xfId="2" applyNumberFormat="1" applyFont="1" applyFill="1" applyBorder="1" applyAlignment="1">
      <alignment vertical="center"/>
    </xf>
    <xf numFmtId="44" fontId="8" fillId="5" borderId="1" xfId="2" applyNumberFormat="1" applyFont="1" applyFill="1" applyBorder="1" applyAlignment="1">
      <alignment horizontal="right" vertical="center"/>
    </xf>
    <xf numFmtId="44" fontId="8" fillId="0" borderId="0" xfId="0" applyNumberFormat="1" applyFont="1" applyFill="1" applyBorder="1" applyAlignment="1">
      <alignment horizontal="right" vertical="center"/>
    </xf>
    <xf numFmtId="44" fontId="5" fillId="3" borderId="1" xfId="2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NumberFormat="1" applyFont="1" applyBorder="1"/>
    <xf numFmtId="1" fontId="12" fillId="0" borderId="0" xfId="52" applyNumberFormat="1"/>
    <xf numFmtId="0" fontId="12" fillId="0" borderId="0" xfId="52"/>
    <xf numFmtId="0" fontId="6" fillId="0" borderId="0" xfId="0" applyFont="1" applyBorder="1"/>
    <xf numFmtId="0" fontId="0" fillId="0" borderId="0" xfId="0" applyFill="1" applyAlignment="1">
      <alignment horizontal="left"/>
    </xf>
    <xf numFmtId="165" fontId="0" fillId="0" borderId="0" xfId="0" applyNumberFormat="1" applyFill="1"/>
    <xf numFmtId="43" fontId="0" fillId="0" borderId="0" xfId="51" applyFont="1" applyFill="1"/>
    <xf numFmtId="164" fontId="6" fillId="0" borderId="1" xfId="2" applyFont="1" applyFill="1" applyBorder="1" applyAlignment="1">
      <alignment horizontal="left" vertical="center"/>
    </xf>
    <xf numFmtId="0" fontId="0" fillId="0" borderId="0" xfId="0" applyFill="1"/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7" fontId="6" fillId="0" borderId="1" xfId="51" applyNumberFormat="1" applyFont="1" applyBorder="1"/>
    <xf numFmtId="167" fontId="0" fillId="0" borderId="0" xfId="0" applyNumberFormat="1"/>
    <xf numFmtId="167" fontId="9" fillId="0" borderId="0" xfId="0" applyNumberFormat="1" applyFont="1" applyAlignment="1">
      <alignment horizontal="left"/>
    </xf>
    <xf numFmtId="44" fontId="0" fillId="0" borderId="0" xfId="0" applyNumberFormat="1" applyFill="1" applyBorder="1"/>
    <xf numFmtId="167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6" xfId="2" applyNumberFormat="1" applyFont="1" applyFill="1" applyBorder="1" applyAlignment="1">
      <alignment horizontal="right" vertical="center"/>
    </xf>
    <xf numFmtId="0" fontId="14" fillId="0" borderId="0" xfId="0" applyFont="1" applyAlignme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Fill="1" applyAlignment="1" applyProtection="1">
      <alignment horizontal="center"/>
      <protection locked="0"/>
    </xf>
    <xf numFmtId="164" fontId="16" fillId="0" borderId="0" xfId="2" applyFont="1" applyProtection="1">
      <protection locked="0"/>
    </xf>
    <xf numFmtId="0" fontId="16" fillId="0" borderId="0" xfId="0" applyFont="1" applyProtection="1">
      <protection locked="0"/>
    </xf>
    <xf numFmtId="0" fontId="17" fillId="0" borderId="12" xfId="0" applyFont="1" applyFill="1" applyBorder="1" applyAlignment="1" applyProtection="1">
      <protection locked="0"/>
    </xf>
    <xf numFmtId="0" fontId="18" fillId="0" borderId="12" xfId="0" applyFont="1" applyFill="1" applyBorder="1" applyProtection="1">
      <protection locked="0"/>
    </xf>
    <xf numFmtId="0" fontId="19" fillId="0" borderId="12" xfId="0" applyFont="1" applyFill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21" fillId="4" borderId="8" xfId="0" applyFont="1" applyFill="1" applyBorder="1" applyAlignment="1" applyProtection="1">
      <alignment horizontal="center" vertical="center"/>
      <protection locked="0"/>
    </xf>
    <xf numFmtId="0" fontId="21" fillId="4" borderId="14" xfId="0" applyFont="1" applyFill="1" applyBorder="1" applyAlignment="1" applyProtection="1">
      <alignment horizontal="center" vertical="center"/>
      <protection locked="0"/>
    </xf>
    <xf numFmtId="0" fontId="21" fillId="4" borderId="11" xfId="0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vertical="center"/>
      <protection locked="0"/>
    </xf>
    <xf numFmtId="0" fontId="21" fillId="4" borderId="3" xfId="0" applyFont="1" applyFill="1" applyBorder="1" applyAlignment="1" applyProtection="1">
      <alignment horizontal="center" vertical="center"/>
      <protection locked="0"/>
    </xf>
    <xf numFmtId="164" fontId="21" fillId="4" borderId="29" xfId="2" applyFont="1" applyFill="1" applyBorder="1" applyAlignment="1" applyProtection="1">
      <alignment vertical="center"/>
      <protection locked="0"/>
    </xf>
    <xf numFmtId="164" fontId="21" fillId="4" borderId="3" xfId="2" applyFont="1" applyFill="1" applyBorder="1" applyAlignment="1" applyProtection="1">
      <alignment vertical="center"/>
      <protection locked="0"/>
    </xf>
    <xf numFmtId="0" fontId="21" fillId="4" borderId="3" xfId="0" applyFont="1" applyFill="1" applyBorder="1" applyAlignment="1" applyProtection="1">
      <alignment vertical="center"/>
      <protection locked="0"/>
    </xf>
    <xf numFmtId="164" fontId="21" fillId="4" borderId="30" xfId="2" applyFont="1" applyFill="1" applyBorder="1" applyAlignment="1" applyProtection="1">
      <alignment vertical="center"/>
      <protection locked="0"/>
    </xf>
    <xf numFmtId="3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23" fillId="6" borderId="16" xfId="2" applyFont="1" applyFill="1" applyBorder="1" applyAlignment="1" applyProtection="1">
      <alignment vertical="center"/>
      <protection locked="0"/>
    </xf>
    <xf numFmtId="164" fontId="23" fillId="6" borderId="1" xfId="2" applyFont="1" applyFill="1" applyBorder="1" applyAlignment="1" applyProtection="1">
      <alignment vertical="center"/>
      <protection locked="0"/>
    </xf>
    <xf numFmtId="164" fontId="23" fillId="0" borderId="1" xfId="2" applyFont="1" applyFill="1" applyBorder="1" applyAlignment="1" applyProtection="1">
      <alignment vertical="center"/>
    </xf>
    <xf numFmtId="9" fontId="23" fillId="6" borderId="1" xfId="53" applyFont="1" applyFill="1" applyBorder="1" applyAlignment="1" applyProtection="1">
      <alignment vertical="center"/>
      <protection locked="0"/>
    </xf>
    <xf numFmtId="164" fontId="23" fillId="0" borderId="25" xfId="2" applyFont="1" applyFill="1" applyBorder="1" applyAlignment="1" applyProtection="1">
      <alignment vertical="center"/>
    </xf>
    <xf numFmtId="0" fontId="21" fillId="4" borderId="11" xfId="0" applyFont="1" applyFill="1" applyBorder="1" applyAlignment="1" applyProtection="1">
      <alignment vertical="center"/>
      <protection locked="0"/>
    </xf>
    <xf numFmtId="0" fontId="13" fillId="4" borderId="12" xfId="0" applyFont="1" applyFill="1" applyBorder="1" applyAlignment="1" applyProtection="1">
      <alignment vertical="center"/>
      <protection locked="0"/>
    </xf>
    <xf numFmtId="0" fontId="21" fillId="4" borderId="12" xfId="0" applyFont="1" applyFill="1" applyBorder="1" applyAlignment="1" applyProtection="1">
      <alignment horizontal="center" vertical="center"/>
      <protection locked="0"/>
    </xf>
    <xf numFmtId="164" fontId="21" fillId="4" borderId="31" xfId="2" applyFont="1" applyFill="1" applyBorder="1" applyAlignment="1" applyProtection="1">
      <alignment vertical="center"/>
      <protection locked="0"/>
    </xf>
    <xf numFmtId="164" fontId="21" fillId="4" borderId="12" xfId="2" applyFont="1" applyFill="1" applyBorder="1" applyAlignment="1" applyProtection="1">
      <alignment vertical="center"/>
      <protection locked="0"/>
    </xf>
    <xf numFmtId="164" fontId="21" fillId="4" borderId="12" xfId="2" applyFont="1" applyFill="1" applyBorder="1" applyAlignment="1" applyProtection="1">
      <alignment vertical="center"/>
    </xf>
    <xf numFmtId="9" fontId="21" fillId="4" borderId="12" xfId="53" applyFont="1" applyFill="1" applyBorder="1" applyAlignment="1" applyProtection="1">
      <alignment vertical="center"/>
      <protection locked="0"/>
    </xf>
    <xf numFmtId="164" fontId="21" fillId="4" borderId="32" xfId="2" applyFont="1" applyFill="1" applyBorder="1" applyAlignment="1" applyProtection="1">
      <alignment vertical="center"/>
    </xf>
    <xf numFmtId="3" fontId="7" fillId="0" borderId="1" xfId="0" quotePrefix="1" applyNumberFormat="1" applyFont="1" applyFill="1" applyBorder="1" applyAlignment="1" applyProtection="1">
      <alignment horizontal="center" vertical="center"/>
    </xf>
    <xf numFmtId="0" fontId="23" fillId="0" borderId="1" xfId="0" quotePrefix="1" applyFont="1" applyBorder="1" applyAlignment="1" applyProtection="1">
      <alignment vertical="center"/>
      <protection locked="0"/>
    </xf>
    <xf numFmtId="164" fontId="23" fillId="0" borderId="4" xfId="2" applyFont="1" applyFill="1" applyBorder="1" applyAlignment="1" applyProtection="1">
      <alignment vertical="center"/>
    </xf>
    <xf numFmtId="164" fontId="21" fillId="4" borderId="3" xfId="2" applyFont="1" applyFill="1" applyBorder="1" applyAlignment="1" applyProtection="1">
      <alignment vertical="center"/>
    </xf>
    <xf numFmtId="164" fontId="21" fillId="4" borderId="30" xfId="2" applyFont="1" applyFill="1" applyBorder="1" applyAlignment="1" applyProtection="1">
      <alignment vertical="center"/>
    </xf>
    <xf numFmtId="9" fontId="21" fillId="4" borderId="3" xfId="53" applyFont="1" applyFill="1" applyBorder="1" applyAlignment="1" applyProtection="1">
      <alignment vertical="center"/>
      <protection locked="0"/>
    </xf>
    <xf numFmtId="0" fontId="23" fillId="0" borderId="5" xfId="0" quotePrefix="1" applyFont="1" applyBorder="1" applyAlignment="1" applyProtection="1">
      <alignment vertical="center"/>
      <protection locked="0"/>
    </xf>
    <xf numFmtId="3" fontId="7" fillId="0" borderId="5" xfId="0" quotePrefix="1" applyNumberFormat="1" applyFont="1" applyFill="1" applyBorder="1" applyAlignment="1" applyProtection="1">
      <alignment horizontal="center" vertical="center"/>
      <protection locked="0"/>
    </xf>
    <xf numFmtId="3" fontId="23" fillId="0" borderId="11" xfId="0" quotePrefix="1" applyNumberFormat="1" applyFont="1" applyBorder="1" applyAlignment="1" applyProtection="1">
      <alignment horizontal="center" vertical="center"/>
      <protection locked="0"/>
    </xf>
    <xf numFmtId="164" fontId="23" fillId="0" borderId="5" xfId="2" applyFont="1" applyFill="1" applyBorder="1" applyAlignment="1" applyProtection="1">
      <alignment vertical="center"/>
    </xf>
    <xf numFmtId="164" fontId="23" fillId="4" borderId="16" xfId="2" applyFont="1" applyFill="1" applyBorder="1" applyAlignment="1" applyProtection="1">
      <alignment vertical="center"/>
      <protection locked="0"/>
    </xf>
    <xf numFmtId="164" fontId="23" fillId="4" borderId="4" xfId="2" applyFont="1" applyFill="1" applyBorder="1" applyAlignment="1" applyProtection="1">
      <alignment vertical="center"/>
    </xf>
    <xf numFmtId="9" fontId="23" fillId="4" borderId="1" xfId="53" applyFont="1" applyFill="1" applyBorder="1" applyAlignment="1" applyProtection="1">
      <alignment vertical="center"/>
      <protection locked="0"/>
    </xf>
    <xf numFmtId="3" fontId="7" fillId="0" borderId="1" xfId="0" quotePrefix="1" applyNumberFormat="1" applyFont="1" applyFill="1" applyBorder="1" applyAlignment="1" applyProtection="1">
      <alignment horizontal="center" vertical="center"/>
      <protection locked="0"/>
    </xf>
    <xf numFmtId="3" fontId="23" fillId="0" borderId="2" xfId="0" quotePrefix="1" applyNumberFormat="1" applyFont="1" applyBorder="1" applyAlignment="1" applyProtection="1">
      <alignment horizontal="center" vertical="center"/>
      <protection locked="0"/>
    </xf>
    <xf numFmtId="3" fontId="23" fillId="0" borderId="2" xfId="0" quotePrefix="1" applyNumberFormat="1" applyFont="1" applyFill="1" applyBorder="1" applyAlignment="1" applyProtection="1">
      <alignment horizontal="center" vertical="center"/>
      <protection locked="0"/>
    </xf>
    <xf numFmtId="164" fontId="23" fillId="4" borderId="16" xfId="2" applyFont="1" applyFill="1" applyBorder="1" applyAlignment="1" applyProtection="1">
      <alignment horizontal="right" vertical="center"/>
      <protection locked="0"/>
    </xf>
    <xf numFmtId="9" fontId="24" fillId="4" borderId="3" xfId="53" applyFont="1" applyFill="1" applyBorder="1" applyAlignment="1" applyProtection="1">
      <alignment vertical="center"/>
      <protection locked="0"/>
    </xf>
    <xf numFmtId="164" fontId="23" fillId="4" borderId="17" xfId="2" applyFont="1" applyFill="1" applyBorder="1" applyAlignment="1" applyProtection="1">
      <alignment horizontal="right" vertical="center"/>
      <protection locked="0"/>
    </xf>
    <xf numFmtId="0" fontId="23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0" fillId="0" borderId="0" xfId="0" applyProtection="1">
      <protection locked="0"/>
    </xf>
    <xf numFmtId="0" fontId="23" fillId="6" borderId="5" xfId="0" quotePrefix="1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164" fontId="21" fillId="0" borderId="0" xfId="2" applyFont="1" applyFill="1" applyBorder="1" applyAlignment="1" applyProtection="1">
      <alignment vertical="center"/>
      <protection locked="0"/>
    </xf>
    <xf numFmtId="164" fontId="21" fillId="0" borderId="0" xfId="2" applyFont="1" applyFill="1" applyBorder="1" applyAlignment="1" applyProtection="1">
      <alignment vertical="center"/>
    </xf>
    <xf numFmtId="166" fontId="21" fillId="0" borderId="0" xfId="0" applyNumberFormat="1" applyFont="1" applyFill="1" applyBorder="1" applyAlignment="1" applyProtection="1">
      <alignment vertical="center"/>
    </xf>
    <xf numFmtId="0" fontId="26" fillId="4" borderId="1" xfId="0" applyFont="1" applyFill="1" applyBorder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vertic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164" fontId="21" fillId="4" borderId="1" xfId="2" applyFont="1" applyFill="1" applyBorder="1" applyAlignment="1" applyProtection="1">
      <alignment vertical="center"/>
    </xf>
    <xf numFmtId="164" fontId="21" fillId="4" borderId="1" xfId="2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164" fontId="27" fillId="0" borderId="0" xfId="2" applyFont="1" applyFill="1" applyBorder="1" applyAlignment="1" applyProtection="1">
      <alignment vertical="center"/>
      <protection locked="0"/>
    </xf>
    <xf numFmtId="164" fontId="27" fillId="0" borderId="0" xfId="2" applyFont="1" applyFill="1" applyBorder="1" applyAlignment="1" applyProtection="1">
      <alignment horizontal="right" vertical="center"/>
      <protection locked="0"/>
    </xf>
    <xf numFmtId="166" fontId="27" fillId="0" borderId="0" xfId="0" applyNumberFormat="1" applyFont="1" applyFill="1" applyBorder="1" applyAlignment="1" applyProtection="1">
      <alignment horizontal="right" vertical="center"/>
      <protection locked="0"/>
    </xf>
    <xf numFmtId="164" fontId="23" fillId="0" borderId="0" xfId="2" applyFont="1" applyProtection="1">
      <protection locked="0"/>
    </xf>
    <xf numFmtId="0" fontId="7" fillId="0" borderId="1" xfId="0" quotePrefix="1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164" fontId="19" fillId="0" borderId="0" xfId="2" applyFont="1" applyProtection="1">
      <protection locked="0"/>
    </xf>
    <xf numFmtId="164" fontId="23" fillId="6" borderId="4" xfId="2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left"/>
    </xf>
    <xf numFmtId="0" fontId="0" fillId="0" borderId="1" xfId="0" applyBorder="1"/>
    <xf numFmtId="44" fontId="5" fillId="0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23" fillId="0" borderId="25" xfId="0" quotePrefix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vertical="center"/>
    </xf>
    <xf numFmtId="164" fontId="5" fillId="0" borderId="1" xfId="2" applyFont="1" applyFill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166" fontId="6" fillId="7" borderId="1" xfId="0" applyNumberFormat="1" applyFont="1" applyFill="1" applyBorder="1" applyAlignment="1">
      <alignment vertical="center"/>
    </xf>
    <xf numFmtId="0" fontId="22" fillId="0" borderId="1" xfId="0" quotePrefix="1" applyFont="1" applyFill="1" applyBorder="1" applyAlignment="1" applyProtection="1">
      <alignment vertical="center" wrapText="1"/>
      <protection locked="0"/>
    </xf>
    <xf numFmtId="3" fontId="23" fillId="0" borderId="2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/>
    <xf numFmtId="44" fontId="3" fillId="0" borderId="0" xfId="0" applyNumberFormat="1" applyFont="1" applyFill="1"/>
    <xf numFmtId="3" fontId="6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0" fontId="23" fillId="3" borderId="1" xfId="0" quotePrefix="1" applyFont="1" applyFill="1" applyBorder="1" applyAlignment="1" applyProtection="1">
      <alignment vertical="center"/>
      <protection locked="0"/>
    </xf>
    <xf numFmtId="0" fontId="28" fillId="4" borderId="34" xfId="0" applyFont="1" applyFill="1" applyBorder="1" applyAlignment="1" applyProtection="1">
      <alignment vertical="center"/>
    </xf>
    <xf numFmtId="0" fontId="29" fillId="0" borderId="31" xfId="0" applyFont="1" applyBorder="1" applyProtection="1"/>
    <xf numFmtId="0" fontId="29" fillId="0" borderId="29" xfId="0" applyFont="1" applyBorder="1" applyProtection="1"/>
    <xf numFmtId="0" fontId="30" fillId="4" borderId="34" xfId="0" applyFont="1" applyFill="1" applyBorder="1" applyAlignment="1" applyProtection="1">
      <alignment horizontal="left" vertical="center"/>
    </xf>
    <xf numFmtId="44" fontId="30" fillId="4" borderId="18" xfId="54" applyFont="1" applyFill="1" applyBorder="1" applyAlignment="1" applyProtection="1">
      <alignment horizontal="left" vertical="center"/>
    </xf>
    <xf numFmtId="44" fontId="30" fillId="4" borderId="19" xfId="54" applyFont="1" applyFill="1" applyBorder="1" applyAlignment="1" applyProtection="1">
      <alignment horizontal="left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0" fillId="0" borderId="0" xfId="0" applyFont="1" applyFill="1" applyBorder="1" applyAlignment="1" applyProtection="1">
      <alignment horizontal="left" vertical="center"/>
    </xf>
    <xf numFmtId="44" fontId="30" fillId="0" borderId="0" xfId="54" applyFont="1" applyFill="1" applyBorder="1" applyAlignment="1" applyProtection="1">
      <alignment horizontal="left" vertical="center"/>
    </xf>
    <xf numFmtId="0" fontId="8" fillId="5" borderId="8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44" fontId="8" fillId="5" borderId="6" xfId="2" applyNumberFormat="1" applyFont="1" applyFill="1" applyBorder="1" applyAlignment="1">
      <alignment horizontal="right" vertical="center"/>
    </xf>
    <xf numFmtId="164" fontId="8" fillId="5" borderId="6" xfId="2" applyFont="1" applyFill="1" applyBorder="1" applyAlignment="1">
      <alignment horizontal="center" vertical="center"/>
    </xf>
    <xf numFmtId="166" fontId="8" fillId="5" borderId="6" xfId="0" applyNumberFormat="1" applyFont="1" applyFill="1" applyBorder="1" applyAlignment="1">
      <alignment vertical="center"/>
    </xf>
    <xf numFmtId="166" fontId="8" fillId="5" borderId="6" xfId="0" applyNumberFormat="1" applyFont="1" applyFill="1" applyBorder="1" applyAlignment="1">
      <alignment horizontal="right" vertical="center"/>
    </xf>
    <xf numFmtId="0" fontId="21" fillId="4" borderId="2" xfId="0" applyFont="1" applyFill="1" applyBorder="1" applyAlignment="1" applyProtection="1">
      <alignment vertical="center"/>
      <protection locked="0"/>
    </xf>
    <xf numFmtId="0" fontId="21" fillId="4" borderId="3" xfId="0" applyFont="1" applyFill="1" applyBorder="1" applyAlignment="1" applyProtection="1">
      <alignment vertical="center"/>
      <protection locked="0"/>
    </xf>
    <xf numFmtId="164" fontId="27" fillId="5" borderId="6" xfId="2" applyFont="1" applyFill="1" applyBorder="1" applyAlignment="1" applyProtection="1">
      <alignment horizontal="right" vertical="center"/>
    </xf>
    <xf numFmtId="0" fontId="34" fillId="0" borderId="0" xfId="0" applyFont="1"/>
    <xf numFmtId="0" fontId="35" fillId="0" borderId="0" xfId="0" applyFont="1"/>
    <xf numFmtId="164" fontId="21" fillId="4" borderId="4" xfId="2" applyFont="1" applyFill="1" applyBorder="1" applyAlignment="1" applyProtection="1">
      <alignment vertical="center"/>
      <protection locked="0"/>
    </xf>
    <xf numFmtId="164" fontId="21" fillId="4" borderId="13" xfId="2" applyFont="1" applyFill="1" applyBorder="1" applyAlignment="1" applyProtection="1">
      <alignment vertical="center"/>
    </xf>
    <xf numFmtId="164" fontId="21" fillId="4" borderId="4" xfId="2" applyFont="1" applyFill="1" applyBorder="1" applyAlignment="1" applyProtection="1">
      <alignment vertical="center"/>
    </xf>
    <xf numFmtId="164" fontId="23" fillId="4" borderId="1" xfId="2" applyFont="1" applyFill="1" applyBorder="1" applyAlignment="1" applyProtection="1">
      <alignment vertical="center"/>
    </xf>
    <xf numFmtId="166" fontId="6" fillId="0" borderId="1" xfId="0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44" fontId="5" fillId="0" borderId="1" xfId="2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9" fontId="6" fillId="0" borderId="1" xfId="1" applyNumberFormat="1" applyFont="1" applyFill="1" applyBorder="1" applyAlignment="1" applyProtection="1">
      <alignment horizontal="center" vertical="center"/>
      <protection locked="0"/>
    </xf>
    <xf numFmtId="167" fontId="6" fillId="0" borderId="1" xfId="5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6" fillId="2" borderId="1" xfId="1" applyFont="1" applyFill="1" applyBorder="1" applyAlignment="1" applyProtection="1">
      <alignment horizontal="right" vertical="center"/>
      <protection locked="0"/>
    </xf>
    <xf numFmtId="0" fontId="8" fillId="5" borderId="6" xfId="0" applyFont="1" applyFill="1" applyBorder="1" applyAlignment="1">
      <alignment horizontal="center" vertical="center"/>
    </xf>
    <xf numFmtId="9" fontId="6" fillId="0" borderId="1" xfId="1" applyFont="1" applyFill="1" applyBorder="1" applyAlignment="1" applyProtection="1">
      <alignment horizontal="center" vertical="center"/>
      <protection locked="0"/>
    </xf>
    <xf numFmtId="9" fontId="6" fillId="0" borderId="1" xfId="1" applyFont="1" applyFill="1" applyBorder="1" applyAlignment="1">
      <alignment vertical="center"/>
    </xf>
    <xf numFmtId="167" fontId="6" fillId="0" borderId="1" xfId="51" applyNumberFormat="1" applyFont="1" applyBorder="1" applyAlignment="1">
      <alignment horizontal="center"/>
    </xf>
    <xf numFmtId="164" fontId="6" fillId="2" borderId="1" xfId="2" applyFont="1" applyFill="1" applyBorder="1" applyAlignment="1">
      <alignment vertical="center"/>
    </xf>
    <xf numFmtId="0" fontId="36" fillId="4" borderId="2" xfId="0" applyFont="1" applyFill="1" applyBorder="1" applyAlignment="1" applyProtection="1">
      <alignment vertical="center"/>
      <protection locked="0"/>
    </xf>
    <xf numFmtId="0" fontId="28" fillId="8" borderId="18" xfId="0" applyFont="1" applyFill="1" applyBorder="1" applyAlignment="1" applyProtection="1">
      <alignment vertical="center"/>
    </xf>
    <xf numFmtId="44" fontId="28" fillId="8" borderId="38" xfId="0" applyNumberFormat="1" applyFont="1" applyFill="1" applyBorder="1" applyAlignment="1">
      <alignment vertical="center"/>
    </xf>
    <xf numFmtId="0" fontId="19" fillId="0" borderId="36" xfId="2" applyNumberFormat="1" applyFont="1" applyBorder="1" applyProtection="1">
      <protection locked="0"/>
    </xf>
    <xf numFmtId="0" fontId="18" fillId="0" borderId="36" xfId="0" applyFont="1" applyBorder="1" applyProtection="1">
      <protection locked="0"/>
    </xf>
    <xf numFmtId="0" fontId="18" fillId="0" borderId="42" xfId="0" applyFont="1" applyBorder="1" applyProtection="1">
      <protection locked="0"/>
    </xf>
    <xf numFmtId="3" fontId="21" fillId="4" borderId="34" xfId="0" applyNumberFormat="1" applyFont="1" applyFill="1" applyBorder="1" applyAlignment="1" applyProtection="1">
      <alignment vertical="center"/>
      <protection locked="0"/>
    </xf>
    <xf numFmtId="0" fontId="21" fillId="4" borderId="35" xfId="2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3" fontId="23" fillId="0" borderId="39" xfId="0" applyNumberFormat="1" applyFont="1" applyBorder="1" applyProtection="1">
      <protection locked="0"/>
    </xf>
    <xf numFmtId="0" fontId="23" fillId="0" borderId="39" xfId="0" applyFont="1" applyBorder="1" applyProtection="1">
      <protection locked="0"/>
    </xf>
    <xf numFmtId="0" fontId="23" fillId="0" borderId="40" xfId="0" applyFont="1" applyBorder="1" applyProtection="1">
      <protection locked="0"/>
    </xf>
    <xf numFmtId="164" fontId="21" fillId="4" borderId="35" xfId="2" applyFont="1" applyFill="1" applyBorder="1" applyAlignment="1" applyProtection="1">
      <alignment horizontal="center" vertical="center" wrapText="1"/>
      <protection locked="0"/>
    </xf>
    <xf numFmtId="0" fontId="7" fillId="0" borderId="5" xfId="0" quotePrefix="1" applyFont="1" applyFill="1" applyBorder="1" applyAlignment="1" applyProtection="1">
      <alignment horizontal="center" vertical="center"/>
      <protection locked="0"/>
    </xf>
    <xf numFmtId="0" fontId="23" fillId="0" borderId="2" xfId="0" quotePrefix="1" applyFont="1" applyFill="1" applyBorder="1" applyAlignment="1" applyProtection="1">
      <alignment horizontal="center" vertical="center"/>
      <protection locked="0"/>
    </xf>
    <xf numFmtId="0" fontId="23" fillId="0" borderId="11" xfId="0" quotePrefix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21" fillId="4" borderId="3" xfId="0" applyNumberFormat="1" applyFont="1" applyFill="1" applyBorder="1" applyAlignment="1" applyProtection="1">
      <alignment vertical="center"/>
      <protection locked="0"/>
    </xf>
    <xf numFmtId="0" fontId="21" fillId="4" borderId="4" xfId="0" applyFont="1" applyFill="1" applyBorder="1" applyAlignment="1" applyProtection="1">
      <alignment horizontal="right" vertical="center"/>
      <protection locked="0"/>
    </xf>
    <xf numFmtId="0" fontId="21" fillId="4" borderId="3" xfId="0" applyFont="1" applyFill="1" applyBorder="1" applyAlignment="1" applyProtection="1">
      <alignment horizontal="right" vertical="center"/>
      <protection locked="0"/>
    </xf>
    <xf numFmtId="0" fontId="28" fillId="4" borderId="18" xfId="0" applyFont="1" applyFill="1" applyBorder="1" applyAlignment="1" applyProtection="1">
      <alignment horizontal="center" vertical="center"/>
    </xf>
    <xf numFmtId="44" fontId="29" fillId="0" borderId="44" xfId="54" applyFont="1" applyBorder="1"/>
    <xf numFmtId="44" fontId="29" fillId="0" borderId="30" xfId="54" applyFont="1" applyBorder="1"/>
    <xf numFmtId="44" fontId="29" fillId="0" borderId="33" xfId="54" applyFont="1" applyBorder="1"/>
    <xf numFmtId="44" fontId="29" fillId="0" borderId="45" xfId="54" applyFont="1" applyBorder="1"/>
    <xf numFmtId="44" fontId="29" fillId="0" borderId="46" xfId="54" applyFont="1" applyBorder="1"/>
    <xf numFmtId="44" fontId="29" fillId="0" borderId="47" xfId="54" applyFont="1" applyBorder="1"/>
    <xf numFmtId="0" fontId="19" fillId="0" borderId="36" xfId="0" applyFont="1" applyFill="1" applyBorder="1" applyProtection="1">
      <protection locked="0"/>
    </xf>
    <xf numFmtId="0" fontId="19" fillId="0" borderId="36" xfId="0" applyFont="1" applyFill="1" applyBorder="1" applyAlignment="1" applyProtection="1">
      <alignment horizontal="center"/>
      <protection locked="0"/>
    </xf>
    <xf numFmtId="0" fontId="19" fillId="0" borderId="42" xfId="0" applyFont="1" applyFill="1" applyBorder="1" applyAlignment="1" applyProtection="1">
      <alignment horizontal="center"/>
      <protection locked="0"/>
    </xf>
    <xf numFmtId="164" fontId="38" fillId="0" borderId="1" xfId="2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right" vertical="center"/>
      <protection locked="0"/>
    </xf>
    <xf numFmtId="0" fontId="19" fillId="0" borderId="39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19" fillId="0" borderId="36" xfId="0" applyFont="1" applyFill="1" applyBorder="1" applyAlignment="1" applyProtection="1">
      <alignment horizontal="center"/>
      <protection locked="0"/>
    </xf>
    <xf numFmtId="0" fontId="39" fillId="0" borderId="1" xfId="0" applyNumberFormat="1" applyFont="1" applyFill="1" applyBorder="1"/>
    <xf numFmtId="0" fontId="41" fillId="0" borderId="1" xfId="0" applyFont="1" applyBorder="1" applyProtection="1">
      <protection locked="0"/>
    </xf>
    <xf numFmtId="0" fontId="42" fillId="0" borderId="1" xfId="0" applyFont="1" applyBorder="1" applyAlignment="1" applyProtection="1">
      <protection locked="0"/>
    </xf>
    <xf numFmtId="0" fontId="41" fillId="0" borderId="5" xfId="0" applyFont="1" applyBorder="1" applyProtection="1">
      <protection locked="0"/>
    </xf>
    <xf numFmtId="0" fontId="42" fillId="0" borderId="5" xfId="0" applyFont="1" applyBorder="1" applyAlignment="1" applyProtection="1">
      <protection locked="0"/>
    </xf>
    <xf numFmtId="0" fontId="40" fillId="4" borderId="2" xfId="0" applyFont="1" applyFill="1" applyBorder="1" applyProtection="1">
      <protection locked="0"/>
    </xf>
    <xf numFmtId="0" fontId="40" fillId="4" borderId="3" xfId="0" applyFont="1" applyFill="1" applyBorder="1" applyProtection="1">
      <protection locked="0"/>
    </xf>
    <xf numFmtId="0" fontId="40" fillId="4" borderId="4" xfId="0" applyFont="1" applyFill="1" applyBorder="1" applyProtection="1">
      <protection locked="0"/>
    </xf>
    <xf numFmtId="0" fontId="42" fillId="0" borderId="1" xfId="0" applyFont="1" applyBorder="1" applyProtection="1">
      <protection locked="0"/>
    </xf>
    <xf numFmtId="44" fontId="5" fillId="4" borderId="6" xfId="0" applyNumberFormat="1" applyFont="1" applyFill="1" applyBorder="1" applyAlignment="1">
      <alignment horizontal="center" vertical="center" wrapText="1"/>
    </xf>
    <xf numFmtId="44" fontId="5" fillId="4" borderId="7" xfId="0" applyNumberFormat="1" applyFont="1" applyFill="1" applyBorder="1" applyAlignment="1">
      <alignment horizontal="center" vertical="center" wrapText="1"/>
    </xf>
    <xf numFmtId="44" fontId="5" fillId="4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4" fontId="5" fillId="0" borderId="0" xfId="0" applyNumberFormat="1" applyFont="1" applyFill="1" applyBorder="1" applyAlignment="1">
      <alignment horizontal="center" vertical="center" wrapText="1"/>
    </xf>
    <xf numFmtId="0" fontId="40" fillId="4" borderId="2" xfId="0" applyFont="1" applyFill="1" applyBorder="1" applyAlignment="1" applyProtection="1">
      <alignment horizontal="left"/>
      <protection locked="0"/>
    </xf>
    <xf numFmtId="0" fontId="40" fillId="4" borderId="3" xfId="0" applyFont="1" applyFill="1" applyBorder="1" applyAlignment="1" applyProtection="1">
      <alignment horizontal="left"/>
      <protection locked="0"/>
    </xf>
    <xf numFmtId="0" fontId="40" fillId="4" borderId="4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21" fillId="4" borderId="2" xfId="0" applyFont="1" applyFill="1" applyBorder="1" applyAlignment="1" applyProtection="1">
      <alignment horizontal="center" vertical="center"/>
    </xf>
    <xf numFmtId="0" fontId="21" fillId="4" borderId="3" xfId="0" applyFont="1" applyFill="1" applyBorder="1" applyAlignment="1" applyProtection="1">
      <alignment horizontal="center" vertical="center"/>
    </xf>
    <xf numFmtId="0" fontId="21" fillId="4" borderId="4" xfId="0" applyFont="1" applyFill="1" applyBorder="1" applyAlignment="1" applyProtection="1">
      <alignment horizontal="center" vertical="center"/>
    </xf>
    <xf numFmtId="0" fontId="20" fillId="4" borderId="26" xfId="0" applyFont="1" applyFill="1" applyBorder="1" applyAlignment="1" applyProtection="1">
      <alignment horizontal="center" vertical="center"/>
      <protection locked="0"/>
    </xf>
    <xf numFmtId="0" fontId="20" fillId="4" borderId="27" xfId="0" applyFont="1" applyFill="1" applyBorder="1" applyAlignment="1" applyProtection="1">
      <alignment horizontal="center" vertical="center"/>
      <protection locked="0"/>
    </xf>
    <xf numFmtId="0" fontId="20" fillId="4" borderId="28" xfId="0" applyFont="1" applyFill="1" applyBorder="1" applyAlignment="1" applyProtection="1">
      <alignment horizontal="center" vertical="center"/>
      <protection locked="0"/>
    </xf>
    <xf numFmtId="0" fontId="20" fillId="4" borderId="21" xfId="0" applyFont="1" applyFill="1" applyBorder="1" applyAlignment="1" applyProtection="1">
      <alignment horizontal="center" vertical="center"/>
      <protection locked="0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37" xfId="0" applyFont="1" applyFill="1" applyBorder="1" applyAlignment="1" applyProtection="1">
      <alignment horizontal="center" vertical="center"/>
      <protection locked="0"/>
    </xf>
    <xf numFmtId="0" fontId="21" fillId="4" borderId="7" xfId="0" applyFont="1" applyFill="1" applyBorder="1" applyAlignment="1" applyProtection="1">
      <alignment horizontal="center" vertical="center" wrapText="1"/>
      <protection locked="0"/>
    </xf>
    <xf numFmtId="0" fontId="21" fillId="4" borderId="5" xfId="0" applyFont="1" applyFill="1" applyBorder="1" applyAlignment="1" applyProtection="1">
      <alignment horizontal="center" vertical="center" wrapText="1"/>
      <protection locked="0"/>
    </xf>
    <xf numFmtId="164" fontId="21" fillId="4" borderId="24" xfId="2" applyFont="1" applyFill="1" applyBorder="1" applyAlignment="1" applyProtection="1">
      <alignment horizontal="center" vertical="center" wrapText="1"/>
      <protection locked="0"/>
    </xf>
    <xf numFmtId="164" fontId="21" fillId="4" borderId="20" xfId="2" applyFont="1" applyFill="1" applyBorder="1" applyAlignment="1" applyProtection="1">
      <alignment horizontal="center" vertical="center" wrapText="1"/>
      <protection locked="0"/>
    </xf>
    <xf numFmtId="164" fontId="21" fillId="4" borderId="15" xfId="2" applyFont="1" applyFill="1" applyBorder="1" applyAlignment="1" applyProtection="1">
      <alignment horizontal="center" vertical="center" wrapText="1"/>
      <protection locked="0"/>
    </xf>
    <xf numFmtId="164" fontId="21" fillId="4" borderId="23" xfId="2" applyFont="1" applyFill="1" applyBorder="1" applyAlignment="1" applyProtection="1">
      <alignment horizontal="center" vertical="center" wrapText="1"/>
      <protection locked="0"/>
    </xf>
    <xf numFmtId="164" fontId="21" fillId="4" borderId="17" xfId="2" applyFont="1" applyFill="1" applyBorder="1" applyAlignment="1" applyProtection="1">
      <alignment horizontal="center" vertical="center" wrapText="1"/>
      <protection locked="0"/>
    </xf>
    <xf numFmtId="164" fontId="21" fillId="4" borderId="6" xfId="2" applyFont="1" applyFill="1" applyBorder="1" applyAlignment="1" applyProtection="1">
      <alignment horizontal="center" vertical="center" wrapText="1"/>
      <protection locked="0"/>
    </xf>
    <xf numFmtId="164" fontId="21" fillId="4" borderId="7" xfId="2" applyFont="1" applyFill="1" applyBorder="1" applyAlignment="1" applyProtection="1">
      <alignment horizontal="center" vertical="center" wrapText="1"/>
      <protection locked="0"/>
    </xf>
    <xf numFmtId="164" fontId="21" fillId="4" borderId="5" xfId="2" applyFont="1" applyFill="1" applyBorder="1" applyAlignment="1" applyProtection="1">
      <alignment horizontal="center" vertical="center" wrapText="1"/>
      <protection locked="0"/>
    </xf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6" xfId="0" applyFont="1" applyFill="1" applyBorder="1" applyAlignment="1" applyProtection="1">
      <alignment horizontal="left" vertical="center"/>
      <protection locked="0"/>
    </xf>
    <xf numFmtId="0" fontId="21" fillId="4" borderId="7" xfId="0" applyFont="1" applyFill="1" applyBorder="1" applyAlignment="1" applyProtection="1">
      <alignment horizontal="left" vertical="center"/>
      <protection locked="0"/>
    </xf>
    <xf numFmtId="0" fontId="21" fillId="4" borderId="5" xfId="0" applyFont="1" applyFill="1" applyBorder="1" applyAlignment="1" applyProtection="1">
      <alignment horizontal="left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164" fontId="21" fillId="4" borderId="17" xfId="2" applyFont="1" applyFill="1" applyBorder="1" applyAlignment="1" applyProtection="1">
      <alignment horizontal="center" vertical="center"/>
      <protection locked="0"/>
    </xf>
    <xf numFmtId="164" fontId="21" fillId="4" borderId="14" xfId="2" applyFont="1" applyFill="1" applyBorder="1" applyAlignment="1" applyProtection="1">
      <alignment horizontal="center" vertical="center" wrapText="1"/>
      <protection locked="0"/>
    </xf>
    <xf numFmtId="164" fontId="21" fillId="4" borderId="11" xfId="2" applyFont="1" applyFill="1" applyBorder="1" applyAlignment="1" applyProtection="1">
      <alignment horizontal="center" vertical="center" wrapText="1"/>
      <protection locked="0"/>
    </xf>
    <xf numFmtId="164" fontId="19" fillId="0" borderId="39" xfId="2" applyFont="1" applyFill="1" applyBorder="1" applyAlignment="1" applyProtection="1">
      <alignment horizontal="center"/>
      <protection locked="0"/>
    </xf>
    <xf numFmtId="164" fontId="19" fillId="0" borderId="0" xfId="2" applyFont="1" applyFill="1" applyBorder="1" applyAlignment="1" applyProtection="1">
      <alignment horizontal="center"/>
      <protection locked="0"/>
    </xf>
    <xf numFmtId="164" fontId="19" fillId="0" borderId="36" xfId="2" applyFont="1" applyFill="1" applyBorder="1" applyAlignment="1" applyProtection="1">
      <alignment horizontal="center"/>
      <protection locked="0"/>
    </xf>
    <xf numFmtId="164" fontId="19" fillId="0" borderId="40" xfId="2" applyFont="1" applyFill="1" applyBorder="1" applyAlignment="1" applyProtection="1">
      <alignment horizontal="center"/>
      <protection locked="0"/>
    </xf>
    <xf numFmtId="164" fontId="19" fillId="0" borderId="41" xfId="2" applyFont="1" applyFill="1" applyBorder="1" applyAlignment="1" applyProtection="1">
      <alignment horizontal="center"/>
      <protection locked="0"/>
    </xf>
    <xf numFmtId="164" fontId="19" fillId="0" borderId="42" xfId="2" applyFont="1" applyFill="1" applyBorder="1" applyAlignment="1" applyProtection="1">
      <alignment horizontal="center"/>
      <protection locked="0"/>
    </xf>
    <xf numFmtId="0" fontId="27" fillId="5" borderId="8" xfId="0" applyFont="1" applyFill="1" applyBorder="1" applyAlignment="1" applyProtection="1">
      <alignment horizontal="left" vertical="center"/>
      <protection locked="0"/>
    </xf>
    <xf numFmtId="0" fontId="27" fillId="5" borderId="9" xfId="0" applyFont="1" applyFill="1" applyBorder="1" applyAlignment="1" applyProtection="1">
      <alignment horizontal="left" vertical="center"/>
      <protection locked="0"/>
    </xf>
    <xf numFmtId="0" fontId="27" fillId="5" borderId="10" xfId="0" applyFont="1" applyFill="1" applyBorder="1" applyAlignment="1" applyProtection="1">
      <alignment horizontal="left" vertical="center"/>
      <protection locked="0"/>
    </xf>
    <xf numFmtId="164" fontId="21" fillId="8" borderId="34" xfId="2" applyFont="1" applyFill="1" applyBorder="1" applyAlignment="1" applyProtection="1">
      <alignment horizontal="center" vertical="center" wrapText="1"/>
      <protection locked="0"/>
    </xf>
    <xf numFmtId="164" fontId="21" fillId="8" borderId="43" xfId="2" applyFont="1" applyFill="1" applyBorder="1" applyAlignment="1" applyProtection="1">
      <alignment horizontal="center" vertical="center" wrapText="1"/>
      <protection locked="0"/>
    </xf>
    <xf numFmtId="164" fontId="21" fillId="8" borderId="35" xfId="2" applyFont="1" applyFill="1" applyBorder="1" applyAlignment="1" applyProtection="1">
      <alignment horizontal="center" vertical="center" wrapText="1"/>
      <protection locked="0"/>
    </xf>
    <xf numFmtId="0" fontId="19" fillId="0" borderId="39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19" fillId="0" borderId="36" xfId="0" applyFont="1" applyFill="1" applyBorder="1" applyAlignment="1" applyProtection="1">
      <alignment horizontal="center"/>
      <protection locked="0"/>
    </xf>
  </cellXfs>
  <cellStyles count="55">
    <cellStyle name="Gevolgde hyperlink" xfId="22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50" builtinId="9" hidden="1"/>
    <cellStyle name="Gevolgde hyperlink" xfId="48" builtinId="9" hidden="1"/>
    <cellStyle name="Gevolgde hyperlink" xfId="40" builtinId="9" hidden="1"/>
    <cellStyle name="Gevolgde hyperlink" xfId="32" builtinId="9" hidden="1"/>
    <cellStyle name="Gevolgde hyperlink" xfId="24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6" builtinId="9" hidden="1"/>
    <cellStyle name="Gevolgde hyperlink" xfId="10" builtinId="9" hidden="1"/>
    <cellStyle name="Gevolgde hyperlink" xfId="8" builtinId="9" hidden="1"/>
    <cellStyle name="Gevolgde hyperlink" xfId="4" builtinId="9" hidden="1"/>
    <cellStyle name="Hyperlink" xfId="39" builtinId="8" hidden="1"/>
    <cellStyle name="Hyperlink" xfId="41" builtinId="8" hidden="1"/>
    <cellStyle name="Hyperlink" xfId="43" builtinId="8" hidden="1"/>
    <cellStyle name="Hyperlink" xfId="47" builtinId="8" hidden="1"/>
    <cellStyle name="Hyperlink" xfId="49" builtinId="8" hidden="1"/>
    <cellStyle name="Hyperlink" xfId="45" builtinId="8" hidden="1"/>
    <cellStyle name="Hyperlink" xfId="37" builtinId="8" hidden="1"/>
    <cellStyle name="Hyperlink" xfId="17" builtinId="8" hidden="1"/>
    <cellStyle name="Hyperlink" xfId="19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2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5" builtinId="8" hidden="1"/>
    <cellStyle name="Hyperlink" xfId="7" builtinId="8" hidden="1"/>
    <cellStyle name="Hyperlink" xfId="3" builtinId="8" hidden="1"/>
    <cellStyle name="Komma" xfId="51" builtinId="3"/>
    <cellStyle name="Procent" xfId="1" builtinId="5"/>
    <cellStyle name="Procent 2" xfId="53" xr:uid="{00000000-0005-0000-0000-000032000000}"/>
    <cellStyle name="Standaard" xfId="0" builtinId="0"/>
    <cellStyle name="Standaard_euphony" xfId="52" xr:uid="{00000000-0005-0000-0000-000034000000}"/>
    <cellStyle name="Valuta" xfId="2" builtinId="4"/>
    <cellStyle name="Valuta 2" xfId="54" xr:uid="{00000000-0005-0000-0000-00003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2689411</xdr:colOff>
      <xdr:row>12</xdr:row>
      <xdr:rowOff>179295</xdr:rowOff>
    </xdr:from>
    <xdr:to>
      <xdr:col>1</xdr:col>
      <xdr:colOff>1616764</xdr:colOff>
      <xdr:row>22</xdr:row>
      <xdr:rowOff>175252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1CFE1B3-E20D-482A-8747-AF407853F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9411" y="4090148"/>
          <a:ext cx="3913971" cy="1956986"/>
        </a:xfrm>
        <a:prstGeom prst="rect">
          <a:avLst/>
        </a:prstGeom>
      </xdr:spPr>
    </xdr:pic>
    <xdr:clientData/>
  </xdr:twoCellAnchor>
  <xdr:twoCellAnchor>
    <xdr:from>
      <xdr:col>0</xdr:col>
      <xdr:colOff>5118846</xdr:colOff>
      <xdr:row>32</xdr:row>
      <xdr:rowOff>0</xdr:rowOff>
    </xdr:from>
    <xdr:to>
      <xdr:col>2</xdr:col>
      <xdr:colOff>1407458</xdr:colOff>
      <xdr:row>36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26582A2D-5DD3-46DD-893C-0BCCCF967754}"/>
            </a:ext>
          </a:extLst>
        </xdr:cNvPr>
        <xdr:cNvSpPr txBox="1"/>
      </xdr:nvSpPr>
      <xdr:spPr>
        <a:xfrm>
          <a:off x="5118846" y="6633882"/>
          <a:ext cx="3083859" cy="717177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34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5252A5-0E81-4D12-AA81-858BEEF17A7D}"/>
            </a:ext>
          </a:extLst>
        </xdr:cNvPr>
        <xdr:cNvSpPr txBox="1"/>
      </xdr:nvSpPr>
      <xdr:spPr>
        <a:xfrm>
          <a:off x="3970021" y="6637020"/>
          <a:ext cx="2560319" cy="731520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30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AEDC19-057A-4C4B-AE0A-6E3EA5614933}"/>
            </a:ext>
          </a:extLst>
        </xdr:cNvPr>
        <xdr:cNvSpPr txBox="1"/>
      </xdr:nvSpPr>
      <xdr:spPr>
        <a:xfrm>
          <a:off x="4015741" y="5844540"/>
          <a:ext cx="2560319" cy="731520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42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EA240B-5A69-43F3-943B-CA552CC8DB44}"/>
            </a:ext>
          </a:extLst>
        </xdr:cNvPr>
        <xdr:cNvSpPr txBox="1"/>
      </xdr:nvSpPr>
      <xdr:spPr>
        <a:xfrm>
          <a:off x="4625341" y="8976360"/>
          <a:ext cx="3619499" cy="731520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5">
    <pageSetUpPr fitToPage="1"/>
  </sheetPr>
  <dimension ref="A2:D36"/>
  <sheetViews>
    <sheetView showGridLines="0" tabSelected="1" zoomScale="85" zoomScaleNormal="85" workbookViewId="0">
      <selection activeCell="D11" sqref="D11"/>
    </sheetView>
  </sheetViews>
  <sheetFormatPr defaultRowHeight="15" x14ac:dyDescent="0.25"/>
  <cols>
    <col min="1" max="1" width="74.7109375" customWidth="1"/>
    <col min="2" max="2" width="24.42578125" customWidth="1"/>
    <col min="3" max="3" width="20.5703125" customWidth="1"/>
    <col min="4" max="4" width="29" bestFit="1" customWidth="1"/>
    <col min="5" max="5" width="19.140625" customWidth="1"/>
    <col min="6" max="6" width="20.7109375" customWidth="1"/>
  </cols>
  <sheetData>
    <row r="2" spans="1:4" ht="31.5" x14ac:dyDescent="0.5">
      <c r="A2" s="159" t="s">
        <v>101</v>
      </c>
      <c r="B2" s="157"/>
      <c r="C2" s="158"/>
    </row>
    <row r="4" spans="1:4" ht="15.75" thickBot="1" x14ac:dyDescent="0.3"/>
    <row r="5" spans="1:4" ht="25.5" customHeight="1" thickBot="1" x14ac:dyDescent="0.3">
      <c r="A5" s="151" t="s">
        <v>38</v>
      </c>
      <c r="B5" s="215" t="s">
        <v>30</v>
      </c>
      <c r="C5" s="215" t="s">
        <v>31</v>
      </c>
      <c r="D5" s="215" t="s">
        <v>96</v>
      </c>
    </row>
    <row r="6" spans="1:4" ht="15.75" x14ac:dyDescent="0.25">
      <c r="A6" s="152" t="s">
        <v>0</v>
      </c>
      <c r="B6" s="219">
        <f>'Invulformulier mobiel'!H14*4</f>
        <v>0</v>
      </c>
      <c r="C6" s="216">
        <f>'Invulformulier vast'!H10*4</f>
        <v>0</v>
      </c>
      <c r="D6" s="216"/>
    </row>
    <row r="7" spans="1:4" ht="15.75" x14ac:dyDescent="0.25">
      <c r="A7" s="153" t="s">
        <v>32</v>
      </c>
      <c r="B7" s="220">
        <f>'Invulformulier mobiel'!H22*4</f>
        <v>0</v>
      </c>
      <c r="C7" s="217">
        <f>'Invulformulier vast'!H19*4</f>
        <v>0</v>
      </c>
      <c r="D7" s="217">
        <f>'Invulformulier telefonie funct.'!L29*4</f>
        <v>0</v>
      </c>
    </row>
    <row r="8" spans="1:4" ht="16.5" thickBot="1" x14ac:dyDescent="0.3">
      <c r="A8" s="153" t="s">
        <v>33</v>
      </c>
      <c r="B8" s="221">
        <f>'Invulformulier mobiel'!H29</f>
        <v>0</v>
      </c>
      <c r="C8" s="218">
        <f>'Invulformulier vast'!H25</f>
        <v>0</v>
      </c>
      <c r="D8" s="218">
        <f>'Invulformulier telefonie funct.'!H29</f>
        <v>0</v>
      </c>
    </row>
    <row r="9" spans="1:4" ht="18.75" customHeight="1" thickBot="1" x14ac:dyDescent="0.3">
      <c r="A9" s="154" t="s">
        <v>38</v>
      </c>
      <c r="B9" s="155">
        <f>SUM(B6:B8)</f>
        <v>0</v>
      </c>
      <c r="C9" s="156">
        <f>SUM(C6:C8)</f>
        <v>0</v>
      </c>
      <c r="D9" s="156">
        <f>SUM(D6:D8)</f>
        <v>0</v>
      </c>
    </row>
    <row r="10" spans="1:4" ht="28.5" customHeight="1" thickBot="1" x14ac:dyDescent="0.3">
      <c r="A10" s="160"/>
      <c r="B10" s="161"/>
      <c r="C10" s="161"/>
      <c r="D10" s="161"/>
    </row>
    <row r="11" spans="1:4" ht="27.75" customHeight="1" thickBot="1" x14ac:dyDescent="0.3">
      <c r="A11" s="196" t="s">
        <v>50</v>
      </c>
      <c r="B11" s="197">
        <f>SUM(B9:D9)</f>
        <v>0</v>
      </c>
    </row>
    <row r="13" spans="1:4" ht="19.5" customHeight="1" x14ac:dyDescent="0.25">
      <c r="B13" s="20"/>
    </row>
    <row r="14" spans="1:4" x14ac:dyDescent="0.25">
      <c r="B14" s="20"/>
    </row>
    <row r="24" spans="1:3" x14ac:dyDescent="0.25">
      <c r="A24" s="173" t="s">
        <v>65</v>
      </c>
    </row>
    <row r="25" spans="1:3" x14ac:dyDescent="0.25">
      <c r="A25" s="172" t="s">
        <v>62</v>
      </c>
    </row>
    <row r="26" spans="1:3" x14ac:dyDescent="0.25">
      <c r="A26" s="172" t="s">
        <v>63</v>
      </c>
    </row>
    <row r="27" spans="1:3" x14ac:dyDescent="0.25">
      <c r="A27" s="172" t="s">
        <v>98</v>
      </c>
    </row>
    <row r="28" spans="1:3" x14ac:dyDescent="0.25">
      <c r="A28" s="172" t="s">
        <v>67</v>
      </c>
    </row>
    <row r="29" spans="1:3" x14ac:dyDescent="0.25">
      <c r="A29" s="172" t="s">
        <v>64</v>
      </c>
    </row>
    <row r="32" spans="1:3" x14ac:dyDescent="0.25">
      <c r="A32" s="235" t="s">
        <v>103</v>
      </c>
      <c r="B32" s="236"/>
      <c r="C32" s="237"/>
    </row>
    <row r="33" spans="1:3" x14ac:dyDescent="0.25">
      <c r="A33" s="231" t="s">
        <v>104</v>
      </c>
      <c r="B33" s="238"/>
      <c r="C33" s="238"/>
    </row>
    <row r="34" spans="1:3" x14ac:dyDescent="0.25">
      <c r="A34" s="231" t="s">
        <v>105</v>
      </c>
      <c r="B34" s="238"/>
      <c r="C34" s="238"/>
    </row>
    <row r="35" spans="1:3" x14ac:dyDescent="0.25">
      <c r="A35" s="231" t="s">
        <v>106</v>
      </c>
      <c r="B35" s="238" t="s">
        <v>107</v>
      </c>
      <c r="C35" s="238"/>
    </row>
    <row r="36" spans="1:3" x14ac:dyDescent="0.25">
      <c r="A36" s="231" t="s">
        <v>108</v>
      </c>
      <c r="B36" s="238"/>
      <c r="C36" s="238"/>
    </row>
  </sheetData>
  <sheetProtection insertHyperlinks="0" sort="0"/>
  <mergeCells count="5">
    <mergeCell ref="A32:C32"/>
    <mergeCell ref="B33:C33"/>
    <mergeCell ref="B34:C34"/>
    <mergeCell ref="B35:C35"/>
    <mergeCell ref="B36:C36"/>
  </mergeCells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N77"/>
  <sheetViews>
    <sheetView showGridLines="0" zoomScale="80" zoomScaleNormal="80" workbookViewId="0">
      <selection activeCell="E23" sqref="E23"/>
    </sheetView>
  </sheetViews>
  <sheetFormatPr defaultColWidth="8.85546875" defaultRowHeight="15" x14ac:dyDescent="0.25"/>
  <cols>
    <col min="1" max="1" width="57.85546875" bestFit="1" customWidth="1"/>
    <col min="2" max="5" width="12.42578125" style="1" customWidth="1"/>
    <col min="6" max="6" width="14.42578125" style="1" customWidth="1"/>
    <col min="7" max="7" width="10.42578125" style="1" customWidth="1"/>
    <col min="8" max="8" width="23.85546875" style="23" customWidth="1"/>
    <col min="9" max="9" width="21.42578125" bestFit="1" customWidth="1"/>
    <col min="10" max="10" width="29.7109375" customWidth="1"/>
    <col min="11" max="11" width="15.28515625" bestFit="1" customWidth="1"/>
    <col min="12" max="12" width="27.5703125" bestFit="1" customWidth="1"/>
    <col min="13" max="13" width="15.85546875" bestFit="1" customWidth="1"/>
    <col min="14" max="14" width="11.140625" bestFit="1" customWidth="1"/>
  </cols>
  <sheetData>
    <row r="1" spans="1:11" s="2" customFormat="1" ht="28.5" customHeight="1" x14ac:dyDescent="0.3">
      <c r="A1" s="181" t="s">
        <v>42</v>
      </c>
      <c r="B1" s="1"/>
      <c r="C1" s="1"/>
      <c r="D1" s="1"/>
      <c r="E1" s="1"/>
      <c r="F1" s="1"/>
      <c r="G1" s="1"/>
      <c r="H1" s="23"/>
    </row>
    <row r="2" spans="1:11" s="2" customFormat="1" ht="15" customHeight="1" x14ac:dyDescent="0.3">
      <c r="A2" s="242" t="s">
        <v>1</v>
      </c>
      <c r="B2" s="245" t="s">
        <v>2</v>
      </c>
      <c r="C2" s="248" t="s">
        <v>3</v>
      </c>
      <c r="D2" s="248" t="s">
        <v>4</v>
      </c>
      <c r="E2" s="248" t="s">
        <v>5</v>
      </c>
      <c r="F2" s="248" t="s">
        <v>6</v>
      </c>
      <c r="G2" s="248" t="s">
        <v>7</v>
      </c>
      <c r="H2" s="239" t="s">
        <v>8</v>
      </c>
    </row>
    <row r="3" spans="1:11" ht="15" customHeight="1" x14ac:dyDescent="0.25">
      <c r="A3" s="243"/>
      <c r="B3" s="246"/>
      <c r="C3" s="249"/>
      <c r="D3" s="249"/>
      <c r="E3" s="249"/>
      <c r="F3" s="249"/>
      <c r="G3" s="249"/>
      <c r="H3" s="240"/>
    </row>
    <row r="4" spans="1:11" ht="15" customHeight="1" x14ac:dyDescent="0.25">
      <c r="A4" s="244"/>
      <c r="B4" s="247"/>
      <c r="C4" s="250"/>
      <c r="D4" s="250"/>
      <c r="E4" s="250"/>
      <c r="F4" s="250"/>
      <c r="G4" s="250"/>
      <c r="H4" s="241"/>
    </row>
    <row r="5" spans="1:11" x14ac:dyDescent="0.25">
      <c r="A5" s="29" t="s">
        <v>70</v>
      </c>
      <c r="B5" s="183" t="s">
        <v>46</v>
      </c>
      <c r="C5" s="183" t="s">
        <v>46</v>
      </c>
      <c r="D5" s="225" t="s">
        <v>69</v>
      </c>
      <c r="E5" s="225" t="s">
        <v>69</v>
      </c>
      <c r="F5" s="14">
        <v>0</v>
      </c>
      <c r="G5" s="182" t="s">
        <v>45</v>
      </c>
      <c r="H5" s="37">
        <f>F5</f>
        <v>0</v>
      </c>
      <c r="I5" s="44"/>
      <c r="J5" s="44"/>
      <c r="K5" s="18"/>
    </row>
    <row r="6" spans="1:11" x14ac:dyDescent="0.25">
      <c r="A6" s="29" t="s">
        <v>71</v>
      </c>
      <c r="B6" s="183" t="s">
        <v>46</v>
      </c>
      <c r="C6" s="183" t="s">
        <v>46</v>
      </c>
      <c r="D6" s="225" t="s">
        <v>69</v>
      </c>
      <c r="E6" s="225" t="s">
        <v>69</v>
      </c>
      <c r="F6" s="14">
        <v>0</v>
      </c>
      <c r="G6" s="182" t="s">
        <v>45</v>
      </c>
      <c r="H6" s="37">
        <f t="shared" ref="H6:H13" si="0">F6</f>
        <v>0</v>
      </c>
      <c r="J6" s="18"/>
      <c r="K6" s="18"/>
    </row>
    <row r="7" spans="1:11" x14ac:dyDescent="0.25">
      <c r="A7" s="29" t="s">
        <v>72</v>
      </c>
      <c r="B7" s="183" t="s">
        <v>46</v>
      </c>
      <c r="C7" s="183" t="s">
        <v>46</v>
      </c>
      <c r="D7" s="225" t="s">
        <v>69</v>
      </c>
      <c r="E7" s="225" t="s">
        <v>69</v>
      </c>
      <c r="F7" s="14">
        <v>0</v>
      </c>
      <c r="G7" s="182" t="s">
        <v>45</v>
      </c>
      <c r="H7" s="37">
        <f t="shared" si="0"/>
        <v>0</v>
      </c>
      <c r="I7" s="34"/>
      <c r="J7" s="34"/>
      <c r="K7" s="35"/>
    </row>
    <row r="8" spans="1:11" x14ac:dyDescent="0.25">
      <c r="A8" s="29" t="s">
        <v>73</v>
      </c>
      <c r="B8" s="183" t="s">
        <v>46</v>
      </c>
      <c r="C8" s="183" t="s">
        <v>46</v>
      </c>
      <c r="D8" s="225" t="s">
        <v>69</v>
      </c>
      <c r="E8" s="225" t="s">
        <v>69</v>
      </c>
      <c r="F8" s="14">
        <v>0</v>
      </c>
      <c r="G8" s="182" t="s">
        <v>45</v>
      </c>
      <c r="H8" s="37">
        <f t="shared" si="0"/>
        <v>0</v>
      </c>
      <c r="I8" s="46"/>
      <c r="J8" s="36"/>
      <c r="K8" s="35"/>
    </row>
    <row r="9" spans="1:11" x14ac:dyDescent="0.25">
      <c r="A9" s="29" t="s">
        <v>74</v>
      </c>
      <c r="B9" s="183" t="s">
        <v>46</v>
      </c>
      <c r="C9" s="183" t="s">
        <v>46</v>
      </c>
      <c r="D9" s="225" t="s">
        <v>69</v>
      </c>
      <c r="E9" s="225" t="s">
        <v>69</v>
      </c>
      <c r="F9" s="14">
        <v>0</v>
      </c>
      <c r="G9" s="182" t="s">
        <v>45</v>
      </c>
      <c r="H9" s="37">
        <f t="shared" si="0"/>
        <v>0</v>
      </c>
      <c r="I9" s="17"/>
      <c r="J9" s="18"/>
      <c r="K9" s="18"/>
    </row>
    <row r="10" spans="1:11" x14ac:dyDescent="0.25">
      <c r="A10" s="29" t="s">
        <v>75</v>
      </c>
      <c r="B10" s="183" t="s">
        <v>46</v>
      </c>
      <c r="C10" s="183" t="s">
        <v>46</v>
      </c>
      <c r="D10" s="225" t="s">
        <v>69</v>
      </c>
      <c r="E10" s="225" t="s">
        <v>69</v>
      </c>
      <c r="F10" s="14">
        <v>0</v>
      </c>
      <c r="G10" s="182" t="s">
        <v>45</v>
      </c>
      <c r="H10" s="37">
        <f t="shared" si="0"/>
        <v>0</v>
      </c>
      <c r="I10" s="3"/>
    </row>
    <row r="11" spans="1:11" x14ac:dyDescent="0.25">
      <c r="A11" s="134" t="s">
        <v>76</v>
      </c>
      <c r="B11" s="183" t="s">
        <v>46</v>
      </c>
      <c r="C11" s="183" t="s">
        <v>46</v>
      </c>
      <c r="D11" s="225" t="s">
        <v>69</v>
      </c>
      <c r="E11" s="225" t="s">
        <v>69</v>
      </c>
      <c r="F11" s="14">
        <v>0</v>
      </c>
      <c r="G11" s="182" t="s">
        <v>45</v>
      </c>
      <c r="H11" s="37">
        <f t="shared" si="0"/>
        <v>0</v>
      </c>
      <c r="I11" s="33"/>
    </row>
    <row r="12" spans="1:11" x14ac:dyDescent="0.25">
      <c r="A12" s="134" t="s">
        <v>77</v>
      </c>
      <c r="B12" s="183" t="s">
        <v>46</v>
      </c>
      <c r="C12" s="183" t="s">
        <v>46</v>
      </c>
      <c r="D12" s="225" t="s">
        <v>69</v>
      </c>
      <c r="E12" s="225" t="s">
        <v>69</v>
      </c>
      <c r="F12" s="14">
        <v>0</v>
      </c>
      <c r="G12" s="182" t="s">
        <v>45</v>
      </c>
      <c r="H12" s="37">
        <f t="shared" si="0"/>
        <v>0</v>
      </c>
      <c r="I12" s="33"/>
    </row>
    <row r="13" spans="1:11" x14ac:dyDescent="0.25">
      <c r="A13" s="134" t="s">
        <v>78</v>
      </c>
      <c r="B13" s="183" t="s">
        <v>46</v>
      </c>
      <c r="C13" s="183" t="s">
        <v>46</v>
      </c>
      <c r="D13" s="225" t="s">
        <v>69</v>
      </c>
      <c r="E13" s="225" t="s">
        <v>69</v>
      </c>
      <c r="F13" s="14">
        <v>0</v>
      </c>
      <c r="G13" s="182" t="s">
        <v>45</v>
      </c>
      <c r="H13" s="37">
        <f t="shared" si="0"/>
        <v>0</v>
      </c>
      <c r="I13" s="33"/>
    </row>
    <row r="14" spans="1:11" x14ac:dyDescent="0.25">
      <c r="A14" s="39" t="s">
        <v>41</v>
      </c>
      <c r="B14" s="41"/>
      <c r="C14" s="41"/>
      <c r="D14" s="41"/>
      <c r="E14" s="41"/>
      <c r="F14" s="41"/>
      <c r="G14" s="40"/>
      <c r="H14" s="180">
        <v>0</v>
      </c>
      <c r="I14" s="33"/>
      <c r="K14" s="18"/>
    </row>
    <row r="15" spans="1:11" x14ac:dyDescent="0.25">
      <c r="A15" s="16"/>
    </row>
    <row r="16" spans="1:11" ht="15" customHeight="1" x14ac:dyDescent="0.25">
      <c r="A16" s="242" t="s">
        <v>29</v>
      </c>
      <c r="B16" s="245" t="s">
        <v>2</v>
      </c>
      <c r="C16" s="245"/>
      <c r="D16" s="248" t="s">
        <v>12</v>
      </c>
      <c r="E16" s="248"/>
      <c r="F16" s="248" t="s">
        <v>6</v>
      </c>
      <c r="G16" s="248" t="s">
        <v>7</v>
      </c>
      <c r="H16" s="239" t="s">
        <v>8</v>
      </c>
      <c r="I16" s="251"/>
      <c r="J16" s="251"/>
    </row>
    <row r="17" spans="1:14" x14ac:dyDescent="0.25">
      <c r="A17" s="243"/>
      <c r="B17" s="246"/>
      <c r="C17" s="246"/>
      <c r="D17" s="249"/>
      <c r="E17" s="249"/>
      <c r="F17" s="249"/>
      <c r="G17" s="249"/>
      <c r="H17" s="240"/>
      <c r="I17" s="251"/>
      <c r="J17" s="251"/>
    </row>
    <row r="18" spans="1:14" ht="15" customHeight="1" x14ac:dyDescent="0.25">
      <c r="A18" s="244"/>
      <c r="B18" s="247"/>
      <c r="C18" s="247"/>
      <c r="D18" s="250"/>
      <c r="E18" s="250"/>
      <c r="F18" s="250"/>
      <c r="G18" s="250"/>
      <c r="H18" s="241"/>
      <c r="I18" s="251"/>
      <c r="J18" s="251"/>
    </row>
    <row r="19" spans="1:14" x14ac:dyDescent="0.25">
      <c r="A19" s="6" t="s">
        <v>95</v>
      </c>
      <c r="B19" s="148">
        <v>1174</v>
      </c>
      <c r="C19" s="137"/>
      <c r="D19" s="15">
        <v>0</v>
      </c>
      <c r="E19" s="178"/>
      <c r="F19" s="13">
        <f t="shared" ref="F19:F20" si="1">D19*12*B19</f>
        <v>0</v>
      </c>
      <c r="G19" s="11">
        <v>0</v>
      </c>
      <c r="H19" s="13">
        <f t="shared" ref="H19:H21" si="2">F19*(1-G19)</f>
        <v>0</v>
      </c>
      <c r="I19" s="45"/>
      <c r="J19" s="3"/>
    </row>
    <row r="20" spans="1:14" x14ac:dyDescent="0.25">
      <c r="A20" s="6" t="s">
        <v>83</v>
      </c>
      <c r="B20" s="4">
        <v>1174</v>
      </c>
      <c r="C20" s="137"/>
      <c r="D20" s="15">
        <v>0</v>
      </c>
      <c r="E20" s="178"/>
      <c r="F20" s="13">
        <f t="shared" si="1"/>
        <v>0</v>
      </c>
      <c r="G20" s="11">
        <v>0</v>
      </c>
      <c r="H20" s="13">
        <f t="shared" si="2"/>
        <v>0</v>
      </c>
      <c r="I20" s="45"/>
      <c r="J20" s="3"/>
    </row>
    <row r="21" spans="1:14" x14ac:dyDescent="0.25">
      <c r="A21" s="6" t="s">
        <v>84</v>
      </c>
      <c r="B21" s="4">
        <v>1</v>
      </c>
      <c r="C21" s="137"/>
      <c r="D21" s="15">
        <v>0</v>
      </c>
      <c r="E21" s="178"/>
      <c r="F21" s="13">
        <f>D21*12*B21</f>
        <v>0</v>
      </c>
      <c r="G21" s="11">
        <v>0</v>
      </c>
      <c r="H21" s="13">
        <f t="shared" si="2"/>
        <v>0</v>
      </c>
    </row>
    <row r="22" spans="1:14" x14ac:dyDescent="0.25">
      <c r="A22" s="39" t="s">
        <v>9</v>
      </c>
      <c r="B22" s="41"/>
      <c r="C22" s="41"/>
      <c r="D22" s="41"/>
      <c r="E22" s="41"/>
      <c r="F22" s="41"/>
      <c r="G22" s="40"/>
      <c r="H22" s="24">
        <f>SUM(H19:H21)</f>
        <v>0</v>
      </c>
      <c r="I22" s="20"/>
    </row>
    <row r="23" spans="1:14" x14ac:dyDescent="0.25">
      <c r="A23" s="16"/>
      <c r="I23" s="20"/>
    </row>
    <row r="24" spans="1:14" x14ac:dyDescent="0.25">
      <c r="A24" s="257" t="s">
        <v>44</v>
      </c>
      <c r="B24" s="258"/>
      <c r="C24" s="258"/>
      <c r="D24" s="258"/>
      <c r="E24" s="10"/>
      <c r="F24" s="10"/>
      <c r="G24" s="10"/>
      <c r="H24" s="26">
        <f>H22+H14</f>
        <v>0</v>
      </c>
      <c r="I24" s="22"/>
    </row>
    <row r="25" spans="1:14" ht="22.5" customHeight="1" x14ac:dyDescent="0.25">
      <c r="A25" s="7"/>
      <c r="B25" s="7"/>
      <c r="C25" s="7"/>
      <c r="D25" s="7"/>
      <c r="E25" s="7"/>
      <c r="F25" s="7"/>
      <c r="G25" s="7"/>
      <c r="H25" s="27"/>
      <c r="I25" s="20"/>
    </row>
    <row r="26" spans="1:14" x14ac:dyDescent="0.25">
      <c r="A26" s="242" t="s">
        <v>58</v>
      </c>
      <c r="B26" s="245"/>
      <c r="C26" s="245"/>
      <c r="D26" s="248" t="s">
        <v>34</v>
      </c>
      <c r="E26" s="248"/>
      <c r="F26" s="21"/>
      <c r="G26" s="248" t="s">
        <v>7</v>
      </c>
      <c r="H26" s="239" t="s">
        <v>55</v>
      </c>
      <c r="I26" s="20"/>
      <c r="J26" s="20"/>
      <c r="K26" s="20"/>
      <c r="L26" s="20"/>
      <c r="M26" s="20"/>
      <c r="N26" s="20"/>
    </row>
    <row r="27" spans="1:14" x14ac:dyDescent="0.25">
      <c r="A27" s="244"/>
      <c r="B27" s="247"/>
      <c r="C27" s="247"/>
      <c r="D27" s="250"/>
      <c r="E27" s="250"/>
      <c r="F27" s="142"/>
      <c r="G27" s="250"/>
      <c r="H27" s="241"/>
      <c r="I27" s="20"/>
      <c r="J27" s="20"/>
      <c r="K27" s="20"/>
      <c r="L27" s="20"/>
      <c r="M27" s="20"/>
    </row>
    <row r="28" spans="1:14" x14ac:dyDescent="0.25">
      <c r="A28" s="179" t="s">
        <v>39</v>
      </c>
      <c r="B28" s="8"/>
      <c r="C28" s="139"/>
      <c r="D28" s="194">
        <v>0</v>
      </c>
      <c r="E28" s="192"/>
      <c r="F28" s="143"/>
      <c r="G28" s="5">
        <v>0</v>
      </c>
      <c r="H28" s="25">
        <f>D28*(1-G28)</f>
        <v>0</v>
      </c>
      <c r="I28" s="20"/>
      <c r="J28" s="20"/>
      <c r="K28" s="20"/>
      <c r="L28" s="20"/>
      <c r="M28" s="20"/>
    </row>
    <row r="29" spans="1:14" ht="15" customHeight="1" x14ac:dyDescent="0.25">
      <c r="A29" s="255" t="s">
        <v>40</v>
      </c>
      <c r="B29" s="256"/>
      <c r="C29" s="140"/>
      <c r="D29" s="141">
        <f>SUM(D28:D28)</f>
        <v>0</v>
      </c>
      <c r="E29" s="140"/>
      <c r="F29" s="140"/>
      <c r="G29" s="140"/>
      <c r="H29" s="28">
        <f>SUM(H28:H28)</f>
        <v>0</v>
      </c>
    </row>
    <row r="30" spans="1:14" x14ac:dyDescent="0.25">
      <c r="A30" s="7"/>
      <c r="B30" s="7"/>
      <c r="C30" s="7"/>
      <c r="D30" s="7"/>
      <c r="E30" s="7"/>
      <c r="F30" s="7"/>
      <c r="G30" s="7"/>
      <c r="H30" s="27"/>
    </row>
    <row r="31" spans="1:14" ht="22.5" customHeight="1" x14ac:dyDescent="0.25">
      <c r="A31" s="162" t="s">
        <v>43</v>
      </c>
      <c r="B31" s="163"/>
      <c r="C31" s="163"/>
      <c r="D31" s="163"/>
      <c r="E31" s="164"/>
      <c r="F31" s="166"/>
      <c r="G31" s="164"/>
      <c r="H31" s="165">
        <f>((H14+H22)*4)+H29</f>
        <v>0</v>
      </c>
    </row>
    <row r="32" spans="1:14" x14ac:dyDescent="0.25">
      <c r="A32" s="38"/>
      <c r="B32" s="146"/>
      <c r="C32" s="146"/>
      <c r="D32" s="146"/>
      <c r="E32" s="146"/>
      <c r="F32" s="146"/>
      <c r="G32" s="146"/>
      <c r="H32" s="147"/>
    </row>
    <row r="33" spans="1:4" x14ac:dyDescent="0.25">
      <c r="A33" s="32"/>
      <c r="B33" s="32"/>
      <c r="C33" s="31"/>
    </row>
    <row r="34" spans="1:4" x14ac:dyDescent="0.25">
      <c r="A34" s="252" t="s">
        <v>103</v>
      </c>
      <c r="B34" s="253"/>
      <c r="C34" s="253"/>
      <c r="D34" s="254"/>
    </row>
    <row r="35" spans="1:4" x14ac:dyDescent="0.25">
      <c r="A35" s="233" t="s">
        <v>104</v>
      </c>
      <c r="B35" s="234"/>
      <c r="C35" s="234"/>
    </row>
    <row r="36" spans="1:4" x14ac:dyDescent="0.25">
      <c r="A36" s="231" t="s">
        <v>105</v>
      </c>
      <c r="B36" s="232"/>
      <c r="C36" s="232"/>
    </row>
    <row r="37" spans="1:4" x14ac:dyDescent="0.25">
      <c r="A37" s="231" t="s">
        <v>106</v>
      </c>
      <c r="B37" s="232" t="s">
        <v>107</v>
      </c>
      <c r="C37" s="232"/>
    </row>
    <row r="38" spans="1:4" x14ac:dyDescent="0.25">
      <c r="A38" s="231" t="s">
        <v>108</v>
      </c>
      <c r="B38" s="232"/>
      <c r="C38" s="232"/>
    </row>
    <row r="39" spans="1:4" x14ac:dyDescent="0.25">
      <c r="A39" s="32"/>
      <c r="B39" s="32"/>
      <c r="C39" s="31"/>
    </row>
    <row r="40" spans="1:4" x14ac:dyDescent="0.25">
      <c r="A40" s="32"/>
      <c r="B40" s="32"/>
      <c r="C40" s="31"/>
    </row>
    <row r="41" spans="1:4" x14ac:dyDescent="0.25">
      <c r="A41" s="32"/>
      <c r="B41" s="32"/>
      <c r="C41" s="31"/>
    </row>
    <row r="42" spans="1:4" x14ac:dyDescent="0.25">
      <c r="A42" s="32"/>
      <c r="B42" s="32"/>
      <c r="C42" s="31"/>
    </row>
    <row r="43" spans="1:4" x14ac:dyDescent="0.25">
      <c r="A43" s="32"/>
      <c r="B43" s="32"/>
      <c r="C43" s="31"/>
    </row>
    <row r="44" spans="1:4" x14ac:dyDescent="0.25">
      <c r="A44" s="32"/>
      <c r="B44" s="32"/>
      <c r="C44" s="31"/>
    </row>
    <row r="45" spans="1:4" x14ac:dyDescent="0.25">
      <c r="A45" s="32"/>
      <c r="B45" s="32"/>
      <c r="C45" s="31"/>
    </row>
    <row r="46" spans="1:4" x14ac:dyDescent="0.25">
      <c r="A46" s="32"/>
      <c r="B46" s="32"/>
      <c r="C46" s="31"/>
    </row>
    <row r="47" spans="1:4" x14ac:dyDescent="0.25">
      <c r="A47" s="32"/>
      <c r="B47" s="32"/>
      <c r="C47" s="31"/>
    </row>
    <row r="48" spans="1:4" x14ac:dyDescent="0.25">
      <c r="A48" s="32"/>
      <c r="B48" s="32"/>
      <c r="C48" s="31"/>
    </row>
    <row r="49" spans="1:3" x14ac:dyDescent="0.25">
      <c r="A49" s="32"/>
      <c r="B49" s="32"/>
      <c r="C49" s="31"/>
    </row>
    <row r="50" spans="1:3" x14ac:dyDescent="0.25">
      <c r="A50" s="32"/>
      <c r="B50" s="32"/>
      <c r="C50" s="31"/>
    </row>
    <row r="51" spans="1:3" x14ac:dyDescent="0.25">
      <c r="A51" s="32"/>
      <c r="B51" s="32"/>
      <c r="C51" s="31"/>
    </row>
    <row r="52" spans="1:3" x14ac:dyDescent="0.25">
      <c r="A52" s="32"/>
      <c r="B52" s="32"/>
      <c r="C52" s="31"/>
    </row>
    <row r="53" spans="1:3" x14ac:dyDescent="0.25">
      <c r="A53" s="32"/>
      <c r="B53" s="32"/>
      <c r="C53" s="31"/>
    </row>
    <row r="54" spans="1:3" x14ac:dyDescent="0.25">
      <c r="A54" s="32"/>
      <c r="B54" s="32"/>
      <c r="C54" s="31"/>
    </row>
    <row r="55" spans="1:3" x14ac:dyDescent="0.25">
      <c r="A55" s="32"/>
      <c r="B55" s="32"/>
      <c r="C55" s="31"/>
    </row>
    <row r="56" spans="1:3" x14ac:dyDescent="0.25">
      <c r="A56" s="32"/>
      <c r="B56" s="32"/>
      <c r="C56" s="31"/>
    </row>
    <row r="57" spans="1:3" x14ac:dyDescent="0.25">
      <c r="A57" s="32"/>
      <c r="B57" s="32"/>
      <c r="C57" s="31"/>
    </row>
    <row r="58" spans="1:3" x14ac:dyDescent="0.25">
      <c r="A58" s="32"/>
      <c r="B58" s="32"/>
      <c r="C58" s="31"/>
    </row>
    <row r="59" spans="1:3" x14ac:dyDescent="0.25">
      <c r="A59" s="32"/>
      <c r="B59" s="32"/>
      <c r="C59" s="31"/>
    </row>
    <row r="60" spans="1:3" x14ac:dyDescent="0.25">
      <c r="A60" s="32"/>
      <c r="B60" s="32"/>
      <c r="C60" s="31"/>
    </row>
    <row r="61" spans="1:3" x14ac:dyDescent="0.25">
      <c r="A61" s="32"/>
      <c r="B61" s="32"/>
      <c r="C61" s="31"/>
    </row>
    <row r="62" spans="1:3" x14ac:dyDescent="0.25">
      <c r="A62" s="32"/>
      <c r="B62" s="32"/>
      <c r="C62" s="31"/>
    </row>
    <row r="63" spans="1:3" x14ac:dyDescent="0.25">
      <c r="A63" s="32"/>
      <c r="B63" s="32"/>
      <c r="C63" s="31"/>
    </row>
    <row r="64" spans="1:3" x14ac:dyDescent="0.25">
      <c r="A64" s="32"/>
      <c r="B64" s="32"/>
      <c r="C64" s="31"/>
    </row>
    <row r="65" spans="1:3" x14ac:dyDescent="0.25">
      <c r="A65" s="32"/>
      <c r="B65" s="32"/>
      <c r="C65" s="31"/>
    </row>
    <row r="66" spans="1:3" x14ac:dyDescent="0.25">
      <c r="A66" s="32"/>
      <c r="B66" s="32"/>
      <c r="C66" s="31"/>
    </row>
    <row r="67" spans="1:3" x14ac:dyDescent="0.25">
      <c r="A67" s="32"/>
      <c r="B67" s="32"/>
      <c r="C67" s="31"/>
    </row>
    <row r="68" spans="1:3" x14ac:dyDescent="0.25">
      <c r="A68" s="32"/>
      <c r="B68" s="32"/>
      <c r="C68" s="31"/>
    </row>
    <row r="69" spans="1:3" x14ac:dyDescent="0.25">
      <c r="A69" s="32"/>
      <c r="B69" s="32"/>
      <c r="C69" s="31"/>
    </row>
    <row r="70" spans="1:3" x14ac:dyDescent="0.25">
      <c r="A70" s="32"/>
      <c r="B70" s="32"/>
      <c r="C70" s="31"/>
    </row>
    <row r="71" spans="1:3" x14ac:dyDescent="0.25">
      <c r="A71" s="32"/>
      <c r="B71" s="32"/>
      <c r="C71" s="31"/>
    </row>
    <row r="72" spans="1:3" x14ac:dyDescent="0.25">
      <c r="A72" s="32"/>
      <c r="B72" s="32"/>
      <c r="C72" s="31"/>
    </row>
    <row r="73" spans="1:3" x14ac:dyDescent="0.25">
      <c r="A73" s="32"/>
      <c r="B73" s="32"/>
      <c r="C73" s="31"/>
    </row>
    <row r="74" spans="1:3" x14ac:dyDescent="0.25">
      <c r="A74" s="32"/>
      <c r="B74" s="32"/>
      <c r="C74" s="31"/>
    </row>
    <row r="75" spans="1:3" x14ac:dyDescent="0.25">
      <c r="A75" s="32"/>
      <c r="B75" s="32"/>
      <c r="C75" s="31"/>
    </row>
    <row r="76" spans="1:3" x14ac:dyDescent="0.25">
      <c r="A76" s="32"/>
      <c r="B76" s="32"/>
      <c r="C76" s="31"/>
    </row>
    <row r="77" spans="1:3" x14ac:dyDescent="0.25">
      <c r="A77" s="32"/>
      <c r="B77" s="32"/>
      <c r="C77" s="31"/>
    </row>
  </sheetData>
  <sortState xmlns:xlrd2="http://schemas.microsoft.com/office/spreadsheetml/2017/richdata2" ref="A5:F20">
    <sortCondition descending="1" ref="C5:C20"/>
  </sortState>
  <mergeCells count="28">
    <mergeCell ref="A34:D34"/>
    <mergeCell ref="A29:B29"/>
    <mergeCell ref="A24:D24"/>
    <mergeCell ref="A26:A27"/>
    <mergeCell ref="B26:B27"/>
    <mergeCell ref="C26:C27"/>
    <mergeCell ref="D26:D27"/>
    <mergeCell ref="I16:I18"/>
    <mergeCell ref="J16:J18"/>
    <mergeCell ref="E26:E27"/>
    <mergeCell ref="H26:H27"/>
    <mergeCell ref="E16:E18"/>
    <mergeCell ref="G26:G27"/>
    <mergeCell ref="F16:F18"/>
    <mergeCell ref="G16:G18"/>
    <mergeCell ref="H16:H18"/>
    <mergeCell ref="H2:H4"/>
    <mergeCell ref="A16:A18"/>
    <mergeCell ref="B16:B18"/>
    <mergeCell ref="F2:F4"/>
    <mergeCell ref="G2:G4"/>
    <mergeCell ref="C16:C18"/>
    <mergeCell ref="D16:D18"/>
    <mergeCell ref="A2:A4"/>
    <mergeCell ref="B2:B4"/>
    <mergeCell ref="C2:C4"/>
    <mergeCell ref="D2:D4"/>
    <mergeCell ref="E2:E4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>
    <pageSetUpPr fitToPage="1"/>
  </sheetPr>
  <dimension ref="A1:J34"/>
  <sheetViews>
    <sheetView showGridLines="0" zoomScale="80" zoomScaleNormal="80" workbookViewId="0">
      <selection activeCell="N18" sqref="N18"/>
    </sheetView>
  </sheetViews>
  <sheetFormatPr defaultColWidth="8.85546875" defaultRowHeight="15" x14ac:dyDescent="0.25"/>
  <cols>
    <col min="1" max="1" width="58.5703125" customWidth="1"/>
    <col min="2" max="5" width="12.42578125" style="1" customWidth="1"/>
    <col min="6" max="6" width="20.28515625" style="1" customWidth="1"/>
    <col min="7" max="7" width="12.7109375" style="184" customWidth="1"/>
    <col min="8" max="8" width="22" style="1" bestFit="1" customWidth="1"/>
    <col min="9" max="9" width="13.140625" bestFit="1" customWidth="1"/>
  </cols>
  <sheetData>
    <row r="1" spans="1:10" s="2" customFormat="1" ht="35.25" customHeight="1" x14ac:dyDescent="0.3">
      <c r="A1" s="181" t="s">
        <v>47</v>
      </c>
      <c r="B1" s="1"/>
      <c r="C1" s="1"/>
      <c r="D1" s="1"/>
      <c r="E1" s="1"/>
      <c r="F1" s="1"/>
      <c r="G1" s="184"/>
      <c r="H1" s="1"/>
    </row>
    <row r="2" spans="1:10" s="2" customFormat="1" ht="15" customHeight="1" x14ac:dyDescent="0.3">
      <c r="A2" s="242" t="s">
        <v>1</v>
      </c>
      <c r="B2" s="245" t="s">
        <v>2</v>
      </c>
      <c r="C2" s="248" t="s">
        <v>10</v>
      </c>
      <c r="D2" s="248" t="s">
        <v>4</v>
      </c>
      <c r="E2" s="248" t="s">
        <v>11</v>
      </c>
      <c r="F2" s="248" t="s">
        <v>6</v>
      </c>
      <c r="G2" s="248" t="s">
        <v>7</v>
      </c>
      <c r="H2" s="248" t="s">
        <v>8</v>
      </c>
    </row>
    <row r="3" spans="1:10" s="2" customFormat="1" ht="15" customHeight="1" x14ac:dyDescent="0.3">
      <c r="A3" s="243"/>
      <c r="B3" s="246"/>
      <c r="C3" s="249"/>
      <c r="D3" s="249"/>
      <c r="E3" s="249"/>
      <c r="F3" s="249"/>
      <c r="G3" s="249"/>
      <c r="H3" s="249"/>
    </row>
    <row r="4" spans="1:10" ht="15" customHeight="1" x14ac:dyDescent="0.25">
      <c r="A4" s="244"/>
      <c r="B4" s="247"/>
      <c r="C4" s="250"/>
      <c r="D4" s="250"/>
      <c r="E4" s="250"/>
      <c r="F4" s="250"/>
      <c r="G4" s="250"/>
      <c r="H4" s="250"/>
      <c r="I4" s="43"/>
      <c r="J4" s="43"/>
    </row>
    <row r="5" spans="1:10" x14ac:dyDescent="0.25">
      <c r="A5" s="29" t="s">
        <v>79</v>
      </c>
      <c r="B5" s="193" t="s">
        <v>45</v>
      </c>
      <c r="C5" s="42"/>
      <c r="D5" s="225" t="s">
        <v>69</v>
      </c>
      <c r="E5" s="225" t="s">
        <v>69</v>
      </c>
      <c r="F5" s="14">
        <v>0</v>
      </c>
      <c r="G5" s="191" t="s">
        <v>45</v>
      </c>
      <c r="H5" s="37">
        <f>F5</f>
        <v>0</v>
      </c>
      <c r="I5" s="43"/>
      <c r="J5" s="43"/>
    </row>
    <row r="6" spans="1:10" x14ac:dyDescent="0.25">
      <c r="A6" s="29" t="s">
        <v>80</v>
      </c>
      <c r="B6" s="193" t="s">
        <v>45</v>
      </c>
      <c r="C6" s="42"/>
      <c r="D6" s="225" t="s">
        <v>69</v>
      </c>
      <c r="E6" s="225" t="s">
        <v>69</v>
      </c>
      <c r="F6" s="14">
        <v>0</v>
      </c>
      <c r="G6" s="191" t="s">
        <v>45</v>
      </c>
      <c r="H6" s="37">
        <f t="shared" ref="H6:H9" si="0">F6</f>
        <v>0</v>
      </c>
      <c r="I6" s="43"/>
      <c r="J6" s="43"/>
    </row>
    <row r="7" spans="1:10" x14ac:dyDescent="0.25">
      <c r="A7" s="29" t="s">
        <v>71</v>
      </c>
      <c r="B7" s="193" t="s">
        <v>45</v>
      </c>
      <c r="C7" s="42"/>
      <c r="D7" s="225" t="s">
        <v>69</v>
      </c>
      <c r="E7" s="225" t="s">
        <v>69</v>
      </c>
      <c r="F7" s="14">
        <v>0</v>
      </c>
      <c r="G7" s="191" t="s">
        <v>45</v>
      </c>
      <c r="H7" s="37">
        <f t="shared" si="0"/>
        <v>0</v>
      </c>
      <c r="I7" s="43"/>
      <c r="J7" s="43"/>
    </row>
    <row r="8" spans="1:10" x14ac:dyDescent="0.25">
      <c r="A8" s="29" t="s">
        <v>48</v>
      </c>
      <c r="B8" s="193" t="s">
        <v>45</v>
      </c>
      <c r="C8" s="42"/>
      <c r="D8" s="225" t="s">
        <v>69</v>
      </c>
      <c r="E8" s="225" t="s">
        <v>69</v>
      </c>
      <c r="F8" s="14">
        <v>0</v>
      </c>
      <c r="G8" s="191" t="s">
        <v>45</v>
      </c>
      <c r="H8" s="37">
        <f t="shared" si="0"/>
        <v>0</v>
      </c>
      <c r="I8" s="43"/>
      <c r="J8" s="43"/>
    </row>
    <row r="9" spans="1:10" x14ac:dyDescent="0.25">
      <c r="A9" s="29" t="s">
        <v>72</v>
      </c>
      <c r="B9" s="193" t="s">
        <v>45</v>
      </c>
      <c r="C9" s="42"/>
      <c r="D9" s="225" t="s">
        <v>69</v>
      </c>
      <c r="E9" s="225" t="s">
        <v>69</v>
      </c>
      <c r="F9" s="14">
        <v>0</v>
      </c>
      <c r="G9" s="191" t="s">
        <v>45</v>
      </c>
      <c r="H9" s="37">
        <f t="shared" si="0"/>
        <v>0</v>
      </c>
      <c r="I9" s="43"/>
      <c r="J9" s="43"/>
    </row>
    <row r="10" spans="1:10" x14ac:dyDescent="0.25">
      <c r="A10" s="48" t="s">
        <v>41</v>
      </c>
      <c r="B10" s="49"/>
      <c r="C10" s="49"/>
      <c r="D10" s="49"/>
      <c r="E10" s="49"/>
      <c r="F10" s="49"/>
      <c r="G10" s="185"/>
      <c r="H10" s="136">
        <f>SUM(H5:H9)</f>
        <v>0</v>
      </c>
      <c r="I10" s="38"/>
    </row>
    <row r="11" spans="1:10" x14ac:dyDescent="0.25">
      <c r="A11" s="16"/>
      <c r="I11" s="38"/>
    </row>
    <row r="12" spans="1:10" ht="15" customHeight="1" x14ac:dyDescent="0.25">
      <c r="A12" s="242" t="s">
        <v>29</v>
      </c>
      <c r="B12" s="245" t="s">
        <v>2</v>
      </c>
      <c r="C12" s="245"/>
      <c r="D12" s="248" t="s">
        <v>12</v>
      </c>
      <c r="E12" s="248"/>
      <c r="F12" s="248" t="s">
        <v>6</v>
      </c>
      <c r="G12" s="248" t="s">
        <v>7</v>
      </c>
      <c r="H12" s="248" t="s">
        <v>8</v>
      </c>
      <c r="I12" s="47"/>
    </row>
    <row r="13" spans="1:10" x14ac:dyDescent="0.25">
      <c r="A13" s="243"/>
      <c r="B13" s="246"/>
      <c r="C13" s="246"/>
      <c r="D13" s="249"/>
      <c r="E13" s="249"/>
      <c r="F13" s="249"/>
      <c r="G13" s="249"/>
      <c r="H13" s="249"/>
      <c r="I13" s="38"/>
    </row>
    <row r="14" spans="1:10" ht="15" customHeight="1" x14ac:dyDescent="0.25">
      <c r="A14" s="244"/>
      <c r="B14" s="247"/>
      <c r="C14" s="247"/>
      <c r="D14" s="250"/>
      <c r="E14" s="250"/>
      <c r="F14" s="250"/>
      <c r="G14" s="249"/>
      <c r="H14" s="249"/>
    </row>
    <row r="15" spans="1:10" x14ac:dyDescent="0.25">
      <c r="A15" s="149" t="s">
        <v>85</v>
      </c>
      <c r="B15" s="30">
        <v>1</v>
      </c>
      <c r="C15" s="135"/>
      <c r="D15" s="12">
        <v>0</v>
      </c>
      <c r="E15" s="178"/>
      <c r="F15" s="13">
        <f t="shared" ref="F15:F18" si="1">B15*D15*12</f>
        <v>0</v>
      </c>
      <c r="G15" s="189">
        <v>0</v>
      </c>
      <c r="H15" s="37">
        <f t="shared" ref="H15:H18" si="2">F15*(1-G15)</f>
        <v>0</v>
      </c>
    </row>
    <row r="16" spans="1:10" x14ac:dyDescent="0.25">
      <c r="A16" s="149" t="s">
        <v>86</v>
      </c>
      <c r="B16" s="30">
        <v>1</v>
      </c>
      <c r="C16" s="135"/>
      <c r="D16" s="12">
        <v>0</v>
      </c>
      <c r="E16" s="178"/>
      <c r="F16" s="13">
        <f t="shared" si="1"/>
        <v>0</v>
      </c>
      <c r="G16" s="189">
        <v>0</v>
      </c>
      <c r="H16" s="37">
        <f t="shared" ref="H16" si="3">F16*(1-G16)</f>
        <v>0</v>
      </c>
    </row>
    <row r="17" spans="1:8" x14ac:dyDescent="0.25">
      <c r="A17" s="19" t="s">
        <v>35</v>
      </c>
      <c r="B17" s="230">
        <v>1</v>
      </c>
      <c r="C17" s="135"/>
      <c r="D17" s="12">
        <v>0</v>
      </c>
      <c r="E17" s="178"/>
      <c r="F17" s="13">
        <f t="shared" si="1"/>
        <v>0</v>
      </c>
      <c r="G17" s="189">
        <v>0</v>
      </c>
      <c r="H17" s="37">
        <f t="shared" si="2"/>
        <v>0</v>
      </c>
    </row>
    <row r="18" spans="1:8" x14ac:dyDescent="0.25">
      <c r="A18" s="19" t="s">
        <v>36</v>
      </c>
      <c r="B18" s="230">
        <v>2</v>
      </c>
      <c r="C18" s="135"/>
      <c r="D18" s="12">
        <v>0</v>
      </c>
      <c r="E18" s="178"/>
      <c r="F18" s="13">
        <f t="shared" si="1"/>
        <v>0</v>
      </c>
      <c r="G18" s="189">
        <v>0</v>
      </c>
      <c r="H18" s="37">
        <f t="shared" si="2"/>
        <v>0</v>
      </c>
    </row>
    <row r="19" spans="1:8" x14ac:dyDescent="0.25">
      <c r="A19" s="51" t="s">
        <v>9</v>
      </c>
      <c r="B19" s="49"/>
      <c r="C19" s="49"/>
      <c r="D19" s="49"/>
      <c r="E19" s="49"/>
      <c r="F19" s="49"/>
      <c r="G19" s="185"/>
      <c r="H19" s="24">
        <f>SUM(H15:H18)</f>
        <v>0</v>
      </c>
    </row>
    <row r="20" spans="1:8" x14ac:dyDescent="0.25">
      <c r="A20" s="52"/>
      <c r="B20" s="53"/>
      <c r="C20" s="53"/>
      <c r="D20" s="53"/>
      <c r="E20" s="53"/>
      <c r="F20" s="53"/>
      <c r="G20" s="186"/>
      <c r="H20" s="54"/>
    </row>
    <row r="21" spans="1:8" x14ac:dyDescent="0.25">
      <c r="A21" s="259" t="s">
        <v>58</v>
      </c>
      <c r="B21" s="245"/>
      <c r="C21" s="245"/>
      <c r="D21" s="245"/>
      <c r="E21" s="245"/>
      <c r="F21" s="248" t="s">
        <v>57</v>
      </c>
      <c r="G21" s="248" t="s">
        <v>7</v>
      </c>
      <c r="H21" s="248" t="s">
        <v>56</v>
      </c>
    </row>
    <row r="22" spans="1:8" x14ac:dyDescent="0.25">
      <c r="A22" s="260"/>
      <c r="B22" s="246"/>
      <c r="C22" s="246"/>
      <c r="D22" s="246"/>
      <c r="E22" s="246"/>
      <c r="F22" s="249"/>
      <c r="G22" s="249"/>
      <c r="H22" s="249"/>
    </row>
    <row r="23" spans="1:8" ht="6" customHeight="1" x14ac:dyDescent="0.25">
      <c r="A23" s="261"/>
      <c r="B23" s="247"/>
      <c r="C23" s="247"/>
      <c r="D23" s="247"/>
      <c r="E23" s="247"/>
      <c r="F23" s="250"/>
      <c r="G23" s="250"/>
      <c r="H23" s="250"/>
    </row>
    <row r="24" spans="1:8" x14ac:dyDescent="0.25">
      <c r="A24" s="179" t="s">
        <v>39</v>
      </c>
      <c r="B24" s="226">
        <v>1</v>
      </c>
      <c r="C24" s="8"/>
      <c r="D24" s="12">
        <v>0</v>
      </c>
      <c r="E24" s="8"/>
      <c r="F24" s="13">
        <f>B24*D24</f>
        <v>0</v>
      </c>
      <c r="G24" s="189">
        <v>0</v>
      </c>
      <c r="H24" s="37">
        <f t="shared" ref="H24" si="4">F24*(1-G24)</f>
        <v>0</v>
      </c>
    </row>
    <row r="25" spans="1:8" x14ac:dyDescent="0.25">
      <c r="A25" s="48" t="s">
        <v>40</v>
      </c>
      <c r="B25" s="49"/>
      <c r="C25" s="49"/>
      <c r="D25" s="49"/>
      <c r="E25" s="50"/>
      <c r="F25" s="9"/>
      <c r="G25" s="187"/>
      <c r="H25" s="9">
        <f>SUM(H24:H24)</f>
        <v>0</v>
      </c>
    </row>
    <row r="27" spans="1:8" ht="27.75" customHeight="1" x14ac:dyDescent="0.25">
      <c r="A27" s="162" t="s">
        <v>43</v>
      </c>
      <c r="B27" s="163"/>
      <c r="C27" s="163"/>
      <c r="D27" s="163"/>
      <c r="E27" s="164"/>
      <c r="F27" s="167"/>
      <c r="G27" s="190"/>
      <c r="H27" s="168">
        <f>((H10+H19)*4)+H25</f>
        <v>0</v>
      </c>
    </row>
    <row r="29" spans="1:8" x14ac:dyDescent="0.25">
      <c r="B29"/>
      <c r="C29"/>
      <c r="D29"/>
      <c r="E29"/>
      <c r="F29"/>
      <c r="G29" s="188"/>
      <c r="H29"/>
    </row>
    <row r="30" spans="1:8" x14ac:dyDescent="0.25">
      <c r="A30" s="252" t="s">
        <v>103</v>
      </c>
      <c r="B30" s="253"/>
      <c r="C30" s="253"/>
      <c r="D30" s="254"/>
    </row>
    <row r="31" spans="1:8" x14ac:dyDescent="0.25">
      <c r="A31" s="233" t="s">
        <v>104</v>
      </c>
      <c r="B31" s="234"/>
      <c r="C31" s="234"/>
    </row>
    <row r="32" spans="1:8" x14ac:dyDescent="0.25">
      <c r="A32" s="231" t="s">
        <v>105</v>
      </c>
      <c r="B32" s="232"/>
      <c r="C32" s="232"/>
    </row>
    <row r="33" spans="1:3" x14ac:dyDescent="0.25">
      <c r="A33" s="231" t="s">
        <v>106</v>
      </c>
      <c r="B33" s="232" t="s">
        <v>107</v>
      </c>
      <c r="C33" s="232"/>
    </row>
    <row r="34" spans="1:3" x14ac:dyDescent="0.25">
      <c r="A34" s="231" t="s">
        <v>108</v>
      </c>
      <c r="B34" s="232"/>
      <c r="C34" s="232"/>
    </row>
  </sheetData>
  <sortState xmlns:xlrd2="http://schemas.microsoft.com/office/spreadsheetml/2017/richdata2" ref="A5:G13">
    <sortCondition descending="1" ref="C5:C13"/>
  </sortState>
  <mergeCells count="25">
    <mergeCell ref="A30:D30"/>
    <mergeCell ref="A12:A14"/>
    <mergeCell ref="B12:B14"/>
    <mergeCell ref="C12:C14"/>
    <mergeCell ref="D12:D14"/>
    <mergeCell ref="A2:A4"/>
    <mergeCell ref="B2:B4"/>
    <mergeCell ref="C2:C4"/>
    <mergeCell ref="D2:D4"/>
    <mergeCell ref="F21:F23"/>
    <mergeCell ref="A21:A23"/>
    <mergeCell ref="B21:B23"/>
    <mergeCell ref="C21:C23"/>
    <mergeCell ref="D21:D23"/>
    <mergeCell ref="E21:E23"/>
    <mergeCell ref="F2:F4"/>
    <mergeCell ref="E2:E4"/>
    <mergeCell ref="E12:E14"/>
    <mergeCell ref="G21:G23"/>
    <mergeCell ref="H21:H23"/>
    <mergeCell ref="G2:G4"/>
    <mergeCell ref="H2:H4"/>
    <mergeCell ref="F12:F14"/>
    <mergeCell ref="G12:G14"/>
    <mergeCell ref="H12:H14"/>
  </mergeCells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">
    <pageSetUpPr fitToPage="1"/>
  </sheetPr>
  <dimension ref="A1:S46"/>
  <sheetViews>
    <sheetView showGridLines="0" zoomScale="70" zoomScaleNormal="70" zoomScalePageLayoutView="90" workbookViewId="0">
      <selection activeCell="C60" sqref="C60"/>
    </sheetView>
  </sheetViews>
  <sheetFormatPr defaultColWidth="9.140625" defaultRowHeight="14.25" x14ac:dyDescent="0.2"/>
  <cols>
    <col min="1" max="1" width="67.42578125" style="63" customWidth="1"/>
    <col min="2" max="2" width="9.42578125" style="130" customWidth="1"/>
    <col min="3" max="3" width="25.42578125" style="131" customWidth="1"/>
    <col min="4" max="4" width="17.85546875" style="132" customWidth="1"/>
    <col min="5" max="5" width="14" style="132" customWidth="1"/>
    <col min="6" max="6" width="15.7109375" style="132" customWidth="1"/>
    <col min="7" max="7" width="13.85546875" style="63" customWidth="1"/>
    <col min="8" max="8" width="16.42578125" style="132" customWidth="1"/>
    <col min="9" max="9" width="14" style="132" customWidth="1"/>
    <col min="10" max="10" width="18.42578125" style="132" customWidth="1"/>
    <col min="11" max="11" width="10.140625" style="63" customWidth="1"/>
    <col min="12" max="12" width="19.28515625" style="132" customWidth="1"/>
    <col min="13" max="13" width="13" style="63" customWidth="1"/>
    <col min="14" max="14" width="19.7109375" style="63" customWidth="1"/>
    <col min="15" max="19" width="13" style="63" customWidth="1"/>
    <col min="20" max="16384" width="9.140625" style="63"/>
  </cols>
  <sheetData>
    <row r="1" spans="1:19" s="59" customFormat="1" ht="18.75" thickBot="1" x14ac:dyDescent="0.3">
      <c r="A1" s="55" t="s">
        <v>97</v>
      </c>
      <c r="B1" s="56"/>
      <c r="C1" s="57"/>
      <c r="D1" s="58"/>
      <c r="E1" s="58"/>
      <c r="F1" s="58"/>
      <c r="H1" s="58"/>
      <c r="I1" s="58"/>
      <c r="J1" s="58"/>
      <c r="L1" s="58"/>
      <c r="M1"/>
      <c r="N1"/>
      <c r="O1"/>
      <c r="P1"/>
      <c r="Q1"/>
      <c r="R1"/>
      <c r="S1"/>
    </row>
    <row r="2" spans="1:19" ht="24" customHeight="1" x14ac:dyDescent="0.3">
      <c r="A2" s="60"/>
      <c r="B2" s="61"/>
      <c r="C2" s="62"/>
      <c r="D2" s="265" t="s">
        <v>60</v>
      </c>
      <c r="E2" s="266"/>
      <c r="F2" s="266"/>
      <c r="G2" s="266"/>
      <c r="H2" s="267"/>
      <c r="I2" s="268" t="s">
        <v>59</v>
      </c>
      <c r="J2" s="269"/>
      <c r="K2" s="269"/>
      <c r="L2" s="270"/>
      <c r="M2"/>
      <c r="N2"/>
      <c r="O2"/>
      <c r="P2"/>
      <c r="Q2"/>
      <c r="R2"/>
      <c r="S2"/>
    </row>
    <row r="3" spans="1:19" ht="24" customHeight="1" x14ac:dyDescent="0.25">
      <c r="A3" s="282" t="s">
        <v>49</v>
      </c>
      <c r="B3" s="285" t="s">
        <v>2</v>
      </c>
      <c r="C3" s="64"/>
      <c r="D3" s="276" t="s">
        <v>15</v>
      </c>
      <c r="E3" s="289" t="s">
        <v>16</v>
      </c>
      <c r="F3" s="279" t="s">
        <v>17</v>
      </c>
      <c r="G3" s="271" t="s">
        <v>7</v>
      </c>
      <c r="H3" s="273" t="s">
        <v>13</v>
      </c>
      <c r="I3" s="275" t="s">
        <v>18</v>
      </c>
      <c r="J3" s="278" t="s">
        <v>6</v>
      </c>
      <c r="K3" s="281" t="s">
        <v>7</v>
      </c>
      <c r="L3" s="278" t="s">
        <v>8</v>
      </c>
      <c r="M3"/>
      <c r="N3"/>
      <c r="O3"/>
      <c r="P3"/>
      <c r="Q3"/>
      <c r="R3"/>
      <c r="S3"/>
    </row>
    <row r="4" spans="1:19" ht="14.25" customHeight="1" x14ac:dyDescent="0.25">
      <c r="A4" s="283"/>
      <c r="B4" s="286"/>
      <c r="C4" s="65" t="s">
        <v>19</v>
      </c>
      <c r="D4" s="276"/>
      <c r="E4" s="289"/>
      <c r="F4" s="279"/>
      <c r="G4" s="271"/>
      <c r="H4" s="273"/>
      <c r="I4" s="276"/>
      <c r="J4" s="279"/>
      <c r="K4" s="271"/>
      <c r="L4" s="279"/>
      <c r="M4"/>
      <c r="N4"/>
      <c r="O4"/>
      <c r="P4"/>
      <c r="Q4"/>
      <c r="R4"/>
      <c r="S4"/>
    </row>
    <row r="5" spans="1:19" ht="15" customHeight="1" x14ac:dyDescent="0.25">
      <c r="A5" s="284"/>
      <c r="B5" s="287"/>
      <c r="C5" s="66"/>
      <c r="D5" s="288"/>
      <c r="E5" s="290"/>
      <c r="F5" s="280"/>
      <c r="G5" s="272"/>
      <c r="H5" s="274"/>
      <c r="I5" s="277"/>
      <c r="J5" s="280"/>
      <c r="K5" s="272"/>
      <c r="L5" s="280"/>
      <c r="M5"/>
      <c r="N5"/>
      <c r="O5"/>
      <c r="P5"/>
      <c r="Q5"/>
      <c r="R5"/>
      <c r="S5"/>
    </row>
    <row r="6" spans="1:19" s="203" customFormat="1" ht="24" customHeight="1" x14ac:dyDescent="0.25">
      <c r="A6" s="195" t="s">
        <v>81</v>
      </c>
      <c r="B6" s="68"/>
      <c r="C6" s="69"/>
      <c r="D6" s="70"/>
      <c r="E6" s="71"/>
      <c r="F6" s="71"/>
      <c r="G6" s="170"/>
      <c r="H6" s="73"/>
      <c r="I6" s="70"/>
      <c r="J6" s="71"/>
      <c r="K6" s="170"/>
      <c r="L6" s="174"/>
      <c r="M6" s="211"/>
      <c r="N6" s="211"/>
      <c r="O6" s="211"/>
      <c r="P6" s="211"/>
      <c r="Q6" s="211"/>
      <c r="R6" s="211"/>
      <c r="S6" s="211"/>
    </row>
    <row r="7" spans="1:19" ht="16.5" customHeight="1" x14ac:dyDescent="0.25">
      <c r="A7" s="144" t="s">
        <v>91</v>
      </c>
      <c r="B7" s="74">
        <v>20</v>
      </c>
      <c r="C7" s="145" t="s">
        <v>20</v>
      </c>
      <c r="D7" s="133">
        <v>0</v>
      </c>
      <c r="E7" s="76">
        <v>0</v>
      </c>
      <c r="F7" s="77">
        <f>(E7*B7)+(B7*D7)</f>
        <v>0</v>
      </c>
      <c r="G7" s="78">
        <v>0</v>
      </c>
      <c r="H7" s="79">
        <f>(1-G7)*F7</f>
        <v>0</v>
      </c>
      <c r="I7" s="75">
        <v>0</v>
      </c>
      <c r="J7" s="77">
        <f>12*B7*I7</f>
        <v>0</v>
      </c>
      <c r="K7" s="78">
        <v>0</v>
      </c>
      <c r="L7" s="77">
        <f>(1-K7)*J7</f>
        <v>0</v>
      </c>
      <c r="M7"/>
      <c r="N7"/>
      <c r="O7"/>
      <c r="P7"/>
      <c r="Q7"/>
      <c r="R7"/>
      <c r="S7"/>
    </row>
    <row r="8" spans="1:19" ht="15" x14ac:dyDescent="0.25">
      <c r="A8" s="144" t="s">
        <v>92</v>
      </c>
      <c r="B8" s="74">
        <v>1173</v>
      </c>
      <c r="C8" s="145" t="s">
        <v>20</v>
      </c>
      <c r="D8" s="133">
        <v>0</v>
      </c>
      <c r="E8" s="76">
        <v>0</v>
      </c>
      <c r="F8" s="77">
        <f t="shared" ref="F8:F11" si="0">(E8*B8)+(B8*D8)</f>
        <v>0</v>
      </c>
      <c r="G8" s="78">
        <v>0</v>
      </c>
      <c r="H8" s="79">
        <f t="shared" ref="H8:H11" si="1">(1-G8)*F8</f>
        <v>0</v>
      </c>
      <c r="I8" s="75">
        <v>0</v>
      </c>
      <c r="J8" s="77">
        <f t="shared" ref="J8:J11" si="2">12*B8*I8</f>
        <v>0</v>
      </c>
      <c r="K8" s="78">
        <v>0</v>
      </c>
      <c r="L8" s="77">
        <f t="shared" ref="L8:L11" si="3">(1-K8)*J8</f>
        <v>0</v>
      </c>
      <c r="M8"/>
      <c r="N8"/>
      <c r="O8"/>
      <c r="P8"/>
      <c r="Q8"/>
      <c r="R8"/>
      <c r="S8"/>
    </row>
    <row r="9" spans="1:19" ht="15" x14ac:dyDescent="0.25">
      <c r="A9" s="144" t="s">
        <v>93</v>
      </c>
      <c r="B9" s="74">
        <v>1</v>
      </c>
      <c r="C9" s="145" t="s">
        <v>20</v>
      </c>
      <c r="D9" s="133">
        <v>0</v>
      </c>
      <c r="E9" s="76">
        <v>0</v>
      </c>
      <c r="F9" s="77">
        <f t="shared" si="0"/>
        <v>0</v>
      </c>
      <c r="G9" s="78">
        <v>0</v>
      </c>
      <c r="H9" s="79">
        <f t="shared" si="1"/>
        <v>0</v>
      </c>
      <c r="I9" s="75">
        <v>0</v>
      </c>
      <c r="J9" s="77">
        <f t="shared" si="2"/>
        <v>0</v>
      </c>
      <c r="K9" s="78">
        <v>0</v>
      </c>
      <c r="L9" s="77">
        <f t="shared" si="3"/>
        <v>0</v>
      </c>
      <c r="M9"/>
      <c r="N9"/>
      <c r="O9"/>
      <c r="P9"/>
      <c r="Q9"/>
      <c r="R9"/>
      <c r="S9"/>
    </row>
    <row r="10" spans="1:19" ht="15" x14ac:dyDescent="0.25">
      <c r="A10" s="144" t="s">
        <v>94</v>
      </c>
      <c r="B10" s="74">
        <v>1</v>
      </c>
      <c r="C10" s="145" t="s">
        <v>20</v>
      </c>
      <c r="D10" s="133">
        <v>0</v>
      </c>
      <c r="E10" s="76">
        <v>0</v>
      </c>
      <c r="F10" s="77">
        <f t="shared" si="0"/>
        <v>0</v>
      </c>
      <c r="G10" s="78">
        <v>0</v>
      </c>
      <c r="H10" s="79">
        <f t="shared" si="1"/>
        <v>0</v>
      </c>
      <c r="I10" s="75">
        <v>0</v>
      </c>
      <c r="J10" s="77">
        <f t="shared" si="2"/>
        <v>0</v>
      </c>
      <c r="K10" s="78">
        <v>0</v>
      </c>
      <c r="L10" s="77">
        <f t="shared" si="3"/>
        <v>0</v>
      </c>
      <c r="M10"/>
      <c r="N10"/>
      <c r="O10"/>
      <c r="P10"/>
      <c r="Q10"/>
      <c r="R10"/>
      <c r="S10"/>
    </row>
    <row r="11" spans="1:19" ht="15" x14ac:dyDescent="0.25">
      <c r="A11" s="144" t="s">
        <v>99</v>
      </c>
      <c r="B11" s="74">
        <v>1</v>
      </c>
      <c r="C11" s="145" t="s">
        <v>20</v>
      </c>
      <c r="D11" s="133">
        <v>0</v>
      </c>
      <c r="E11" s="76">
        <v>0</v>
      </c>
      <c r="F11" s="77">
        <f t="shared" si="0"/>
        <v>0</v>
      </c>
      <c r="G11" s="78">
        <v>0</v>
      </c>
      <c r="H11" s="79">
        <f t="shared" si="1"/>
        <v>0</v>
      </c>
      <c r="I11" s="75">
        <v>0</v>
      </c>
      <c r="J11" s="77">
        <f t="shared" si="2"/>
        <v>0</v>
      </c>
      <c r="K11" s="78">
        <v>0</v>
      </c>
      <c r="L11" s="77">
        <f t="shared" si="3"/>
        <v>0</v>
      </c>
      <c r="M11"/>
      <c r="N11"/>
      <c r="O11"/>
      <c r="P11"/>
      <c r="Q11"/>
      <c r="R11"/>
      <c r="S11"/>
    </row>
    <row r="12" spans="1:19" ht="23.25" customHeight="1" x14ac:dyDescent="0.25">
      <c r="A12" s="80" t="s">
        <v>21</v>
      </c>
      <c r="B12" s="81"/>
      <c r="C12" s="82"/>
      <c r="D12" s="83"/>
      <c r="E12" s="84"/>
      <c r="F12" s="85"/>
      <c r="G12" s="86"/>
      <c r="H12" s="87"/>
      <c r="I12" s="83"/>
      <c r="J12" s="85"/>
      <c r="K12" s="86"/>
      <c r="L12" s="175"/>
      <c r="M12"/>
      <c r="N12"/>
      <c r="O12"/>
      <c r="P12"/>
      <c r="Q12"/>
      <c r="R12"/>
      <c r="S12"/>
    </row>
    <row r="13" spans="1:19" ht="15" customHeight="1" x14ac:dyDescent="0.25">
      <c r="A13" s="89" t="s">
        <v>89</v>
      </c>
      <c r="B13" s="88">
        <v>1</v>
      </c>
      <c r="C13" s="138" t="s">
        <v>54</v>
      </c>
      <c r="D13" s="133">
        <v>0</v>
      </c>
      <c r="E13" s="76">
        <v>0</v>
      </c>
      <c r="F13" s="77">
        <f>B13*D13+B13*E13</f>
        <v>0</v>
      </c>
      <c r="G13" s="78">
        <v>0</v>
      </c>
      <c r="H13" s="79">
        <f t="shared" ref="H13" si="4">(1-G13)*F13</f>
        <v>0</v>
      </c>
      <c r="I13" s="75">
        <v>0</v>
      </c>
      <c r="J13" s="90">
        <f>B13*I13*12</f>
        <v>0</v>
      </c>
      <c r="K13" s="78">
        <v>0</v>
      </c>
      <c r="L13" s="77">
        <f>(1-K13)*J13</f>
        <v>0</v>
      </c>
      <c r="M13"/>
      <c r="N13"/>
      <c r="O13"/>
      <c r="P13"/>
      <c r="Q13"/>
      <c r="R13"/>
      <c r="S13"/>
    </row>
    <row r="14" spans="1:19" ht="21.75" customHeight="1" x14ac:dyDescent="0.25">
      <c r="A14" s="80" t="s">
        <v>22</v>
      </c>
      <c r="B14" s="81"/>
      <c r="C14" s="82"/>
      <c r="D14" s="70"/>
      <c r="E14" s="71"/>
      <c r="F14" s="91"/>
      <c r="G14" s="72"/>
      <c r="H14" s="92"/>
      <c r="I14" s="70"/>
      <c r="J14" s="91"/>
      <c r="K14" s="93"/>
      <c r="L14" s="176"/>
      <c r="M14"/>
      <c r="N14"/>
      <c r="O14"/>
      <c r="P14"/>
      <c r="Q14"/>
      <c r="R14"/>
      <c r="S14"/>
    </row>
    <row r="15" spans="1:19" ht="15" customHeight="1" x14ac:dyDescent="0.2">
      <c r="A15" s="94" t="s">
        <v>23</v>
      </c>
      <c r="B15" s="95">
        <v>1</v>
      </c>
      <c r="C15" s="96" t="s">
        <v>24</v>
      </c>
      <c r="D15" s="75">
        <v>0</v>
      </c>
      <c r="E15" s="76">
        <v>0</v>
      </c>
      <c r="F15" s="97">
        <f>B15*D15+B15*E15</f>
        <v>0</v>
      </c>
      <c r="G15" s="78">
        <v>0</v>
      </c>
      <c r="H15" s="79">
        <f t="shared" ref="H15:H18" si="5">(1-G15)*F15</f>
        <v>0</v>
      </c>
      <c r="I15" s="98"/>
      <c r="J15" s="99"/>
      <c r="K15" s="100"/>
      <c r="L15" s="177"/>
    </row>
    <row r="16" spans="1:19" ht="15" customHeight="1" x14ac:dyDescent="0.2">
      <c r="A16" s="89" t="s">
        <v>25</v>
      </c>
      <c r="B16" s="101">
        <v>1</v>
      </c>
      <c r="C16" s="102" t="s">
        <v>24</v>
      </c>
      <c r="D16" s="75">
        <v>0</v>
      </c>
      <c r="E16" s="76">
        <v>0</v>
      </c>
      <c r="F16" s="77">
        <f>B16*D16+B16*E16</f>
        <v>0</v>
      </c>
      <c r="G16" s="78">
        <v>0</v>
      </c>
      <c r="H16" s="79">
        <f t="shared" si="5"/>
        <v>0</v>
      </c>
      <c r="I16" s="98"/>
      <c r="J16" s="99"/>
      <c r="K16" s="100"/>
      <c r="L16" s="177"/>
    </row>
    <row r="17" spans="1:18" ht="15" customHeight="1" x14ac:dyDescent="0.2">
      <c r="A17" s="89" t="s">
        <v>90</v>
      </c>
      <c r="B17" s="101">
        <v>1</v>
      </c>
      <c r="C17" s="103" t="s">
        <v>54</v>
      </c>
      <c r="D17" s="75">
        <v>0</v>
      </c>
      <c r="E17" s="76">
        <v>0</v>
      </c>
      <c r="F17" s="77">
        <f>B17*D17+B17*E17</f>
        <v>0</v>
      </c>
      <c r="G17" s="78">
        <v>0</v>
      </c>
      <c r="H17" s="79">
        <f t="shared" si="5"/>
        <v>0</v>
      </c>
      <c r="I17" s="98"/>
      <c r="J17" s="99"/>
      <c r="K17" s="100"/>
      <c r="L17" s="177"/>
    </row>
    <row r="18" spans="1:18" x14ac:dyDescent="0.2">
      <c r="A18" s="150" t="s">
        <v>37</v>
      </c>
      <c r="B18" s="101">
        <v>1</v>
      </c>
      <c r="C18" s="103" t="s">
        <v>54</v>
      </c>
      <c r="D18" s="75">
        <v>0</v>
      </c>
      <c r="E18" s="76">
        <v>0</v>
      </c>
      <c r="F18" s="77">
        <f>B18*D18+B18*E18</f>
        <v>0</v>
      </c>
      <c r="G18" s="78">
        <v>0</v>
      </c>
      <c r="H18" s="79">
        <f t="shared" si="5"/>
        <v>0</v>
      </c>
      <c r="I18" s="98"/>
      <c r="J18" s="99"/>
      <c r="K18" s="100"/>
      <c r="L18" s="177"/>
    </row>
    <row r="19" spans="1:18" ht="20.25" customHeight="1" x14ac:dyDescent="0.2">
      <c r="A19" s="67" t="s">
        <v>26</v>
      </c>
      <c r="B19" s="68"/>
      <c r="C19" s="69"/>
      <c r="D19" s="70"/>
      <c r="E19" s="71"/>
      <c r="F19" s="91"/>
      <c r="G19" s="72"/>
      <c r="H19" s="92"/>
      <c r="I19" s="70"/>
      <c r="J19" s="91"/>
      <c r="K19" s="93"/>
      <c r="L19" s="176"/>
    </row>
    <row r="20" spans="1:18" ht="16.5" customHeight="1" x14ac:dyDescent="0.2">
      <c r="A20" s="89" t="s">
        <v>68</v>
      </c>
      <c r="B20" s="129">
        <v>1</v>
      </c>
      <c r="C20" s="209" t="s">
        <v>54</v>
      </c>
      <c r="D20" s="104"/>
      <c r="E20" s="76">
        <v>0</v>
      </c>
      <c r="F20" s="97">
        <f>E20</f>
        <v>0</v>
      </c>
      <c r="G20" s="78">
        <v>0</v>
      </c>
      <c r="H20" s="79">
        <f t="shared" ref="H20:H22" si="6">(1-G20)*F20</f>
        <v>0</v>
      </c>
      <c r="I20" s="98"/>
      <c r="J20" s="99"/>
      <c r="K20" s="100"/>
      <c r="L20" s="177"/>
    </row>
    <row r="21" spans="1:18" ht="21" customHeight="1" x14ac:dyDescent="0.2">
      <c r="A21" s="67" t="s">
        <v>27</v>
      </c>
      <c r="B21" s="68"/>
      <c r="C21" s="69"/>
      <c r="D21" s="70"/>
      <c r="E21" s="71"/>
      <c r="F21" s="91"/>
      <c r="G21" s="72"/>
      <c r="H21" s="92"/>
      <c r="I21" s="70"/>
      <c r="J21" s="91"/>
      <c r="K21" s="105"/>
      <c r="L21" s="176"/>
    </row>
    <row r="22" spans="1:18" ht="15" customHeight="1" x14ac:dyDescent="0.2">
      <c r="A22" s="89" t="s">
        <v>66</v>
      </c>
      <c r="B22" s="129">
        <v>1</v>
      </c>
      <c r="C22" s="209" t="s">
        <v>53</v>
      </c>
      <c r="D22" s="106"/>
      <c r="E22" s="76"/>
      <c r="F22" s="97">
        <f>E22</f>
        <v>0</v>
      </c>
      <c r="G22" s="78">
        <v>0</v>
      </c>
      <c r="H22" s="79">
        <f t="shared" si="6"/>
        <v>0</v>
      </c>
      <c r="I22" s="75">
        <v>0</v>
      </c>
      <c r="J22" s="90">
        <f t="shared" ref="J22" si="7">B22*I22*12</f>
        <v>0</v>
      </c>
      <c r="K22" s="78">
        <v>0</v>
      </c>
      <c r="L22" s="77">
        <f t="shared" ref="L22" si="8">(1-K22)*J22</f>
        <v>0</v>
      </c>
    </row>
    <row r="23" spans="1:18" s="109" customFormat="1" ht="21" customHeight="1" x14ac:dyDescent="0.25">
      <c r="A23" s="67" t="s">
        <v>28</v>
      </c>
      <c r="B23" s="68"/>
      <c r="C23" s="69"/>
      <c r="D23" s="70"/>
      <c r="E23" s="71"/>
      <c r="F23" s="91"/>
      <c r="G23" s="72"/>
      <c r="H23" s="92"/>
      <c r="I23" s="70"/>
      <c r="J23" s="91"/>
      <c r="K23" s="93"/>
      <c r="L23" s="176"/>
      <c r="M23" s="107"/>
      <c r="N23" s="107"/>
      <c r="O23" s="107"/>
      <c r="P23" s="107"/>
      <c r="Q23" s="107"/>
      <c r="R23" s="108"/>
    </row>
    <row r="24" spans="1:18" x14ac:dyDescent="0.2">
      <c r="A24" s="110" t="s">
        <v>61</v>
      </c>
      <c r="B24" s="208">
        <v>1</v>
      </c>
      <c r="C24" s="210" t="s">
        <v>54</v>
      </c>
      <c r="D24" s="75">
        <v>0</v>
      </c>
      <c r="E24" s="76">
        <v>0</v>
      </c>
      <c r="F24" s="97">
        <f t="shared" ref="F24:F27" si="9">B24*D24+B24*E24</f>
        <v>0</v>
      </c>
      <c r="G24" s="78">
        <v>0</v>
      </c>
      <c r="H24" s="79">
        <f t="shared" ref="H24:H27" si="10">(1-G24)*F24</f>
        <v>0</v>
      </c>
      <c r="I24" s="75">
        <v>0</v>
      </c>
      <c r="J24" s="90">
        <f t="shared" ref="J24" si="11">B24*I24*12</f>
        <v>0</v>
      </c>
      <c r="K24" s="78">
        <v>0</v>
      </c>
      <c r="L24" s="77">
        <f t="shared" ref="L24:L27" si="12">(1-K24)*J24</f>
        <v>0</v>
      </c>
      <c r="M24" s="107"/>
      <c r="N24" s="107"/>
      <c r="O24" s="107"/>
      <c r="P24" s="107"/>
      <c r="Q24" s="107"/>
      <c r="R24" s="107"/>
    </row>
    <row r="25" spans="1:18" x14ac:dyDescent="0.2">
      <c r="A25" s="110" t="s">
        <v>61</v>
      </c>
      <c r="B25" s="208">
        <v>1</v>
      </c>
      <c r="C25" s="210" t="s">
        <v>54</v>
      </c>
      <c r="D25" s="75">
        <v>0</v>
      </c>
      <c r="E25" s="76">
        <v>0</v>
      </c>
      <c r="F25" s="97">
        <f t="shared" si="9"/>
        <v>0</v>
      </c>
      <c r="G25" s="78">
        <v>0</v>
      </c>
      <c r="H25" s="79">
        <f t="shared" si="10"/>
        <v>0</v>
      </c>
      <c r="I25" s="75">
        <v>0</v>
      </c>
      <c r="J25" s="90">
        <f t="shared" ref="J25" si="13">B25*I25*12</f>
        <v>0</v>
      </c>
      <c r="K25" s="78">
        <v>0</v>
      </c>
      <c r="L25" s="77">
        <f t="shared" si="12"/>
        <v>0</v>
      </c>
      <c r="M25" s="107"/>
      <c r="N25" s="107"/>
      <c r="O25" s="107"/>
      <c r="P25" s="107"/>
      <c r="Q25" s="107"/>
      <c r="R25" s="107"/>
    </row>
    <row r="26" spans="1:18" x14ac:dyDescent="0.2">
      <c r="A26" s="110" t="s">
        <v>61</v>
      </c>
      <c r="B26" s="208">
        <v>1</v>
      </c>
      <c r="C26" s="210" t="s">
        <v>54</v>
      </c>
      <c r="D26" s="75">
        <v>0</v>
      </c>
      <c r="E26" s="76">
        <v>0</v>
      </c>
      <c r="F26" s="97">
        <f t="shared" si="9"/>
        <v>0</v>
      </c>
      <c r="G26" s="78">
        <v>0</v>
      </c>
      <c r="H26" s="79">
        <f t="shared" si="10"/>
        <v>0</v>
      </c>
      <c r="I26" s="75">
        <v>0</v>
      </c>
      <c r="J26" s="90">
        <f t="shared" ref="J26" si="14">B26*I26*12</f>
        <v>0</v>
      </c>
      <c r="K26" s="78">
        <v>0</v>
      </c>
      <c r="L26" s="77">
        <f t="shared" si="12"/>
        <v>0</v>
      </c>
      <c r="M26" s="107"/>
      <c r="N26" s="107"/>
      <c r="O26" s="107"/>
      <c r="P26" s="107"/>
      <c r="Q26" s="107"/>
      <c r="R26" s="107"/>
    </row>
    <row r="27" spans="1:18" x14ac:dyDescent="0.2">
      <c r="A27" s="110" t="s">
        <v>61</v>
      </c>
      <c r="B27" s="208">
        <v>1</v>
      </c>
      <c r="C27" s="210" t="s">
        <v>54</v>
      </c>
      <c r="D27" s="75">
        <v>0</v>
      </c>
      <c r="E27" s="76">
        <v>0</v>
      </c>
      <c r="F27" s="97">
        <f t="shared" si="9"/>
        <v>0</v>
      </c>
      <c r="G27" s="78">
        <v>0</v>
      </c>
      <c r="H27" s="79">
        <f t="shared" si="10"/>
        <v>0</v>
      </c>
      <c r="I27" s="75">
        <v>0</v>
      </c>
      <c r="J27" s="90">
        <f t="shared" ref="J27" si="15">B27*I27*12</f>
        <v>0</v>
      </c>
      <c r="K27" s="78">
        <v>0</v>
      </c>
      <c r="L27" s="77">
        <f t="shared" si="12"/>
        <v>0</v>
      </c>
      <c r="M27" s="107"/>
      <c r="N27" s="107"/>
      <c r="O27" s="107"/>
      <c r="P27" s="107"/>
      <c r="Q27" s="107"/>
      <c r="R27" s="107"/>
    </row>
    <row r="28" spans="1:18" x14ac:dyDescent="0.2">
      <c r="A28" s="111"/>
      <c r="B28" s="112"/>
      <c r="C28" s="113"/>
      <c r="D28" s="114"/>
      <c r="E28" s="114"/>
      <c r="F28" s="115"/>
      <c r="G28" s="116"/>
      <c r="H28" s="115"/>
      <c r="I28" s="115"/>
      <c r="J28" s="115"/>
      <c r="K28" s="116"/>
      <c r="L28" s="115"/>
      <c r="M28" s="107"/>
      <c r="N28" s="107"/>
      <c r="O28" s="107"/>
      <c r="P28" s="107"/>
      <c r="Q28" s="107"/>
      <c r="R28" s="107"/>
    </row>
    <row r="29" spans="1:18" ht="19.5" customHeight="1" x14ac:dyDescent="0.2">
      <c r="A29" s="117" t="s">
        <v>14</v>
      </c>
      <c r="B29" s="118"/>
      <c r="C29" s="119"/>
      <c r="D29" s="169"/>
      <c r="E29" s="214"/>
      <c r="F29" s="212"/>
      <c r="G29" s="213"/>
      <c r="H29" s="120">
        <f>SUM(H7:H27)</f>
        <v>0</v>
      </c>
      <c r="I29" s="262"/>
      <c r="J29" s="263"/>
      <c r="K29" s="264"/>
      <c r="L29" s="121">
        <f>SUM(L7:L27)</f>
        <v>0</v>
      </c>
    </row>
    <row r="30" spans="1:18" x14ac:dyDescent="0.2">
      <c r="A30" s="122"/>
      <c r="B30" s="123"/>
      <c r="C30" s="124"/>
      <c r="D30" s="125"/>
      <c r="E30" s="125"/>
      <c r="F30" s="125"/>
      <c r="G30" s="122"/>
      <c r="H30" s="125"/>
      <c r="I30" s="125"/>
      <c r="J30" s="126"/>
      <c r="K30" s="127"/>
      <c r="L30" s="126"/>
    </row>
    <row r="31" spans="1:18" s="109" customFormat="1" ht="26.25" customHeight="1" x14ac:dyDescent="0.25">
      <c r="A31" s="297" t="s">
        <v>43</v>
      </c>
      <c r="B31" s="298"/>
      <c r="C31" s="298"/>
      <c r="D31" s="298"/>
      <c r="E31" s="298"/>
      <c r="F31" s="298"/>
      <c r="G31" s="299"/>
      <c r="H31" s="171">
        <f>(4*L29)+H29</f>
        <v>0</v>
      </c>
      <c r="I31" s="128"/>
      <c r="J31" s="128"/>
      <c r="K31" s="107"/>
      <c r="L31" s="128"/>
      <c r="M31" s="107"/>
      <c r="N31" s="107"/>
      <c r="O31" s="107"/>
      <c r="P31" s="107"/>
      <c r="Q31" s="107"/>
      <c r="R31" s="108"/>
    </row>
    <row r="32" spans="1:18" ht="15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.75" thickBot="1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s="203" customFormat="1" ht="33.75" customHeight="1" thickBot="1" x14ac:dyDescent="0.3">
      <c r="A34" s="201" t="s">
        <v>82</v>
      </c>
      <c r="B34" s="202"/>
      <c r="C34" s="207" t="s">
        <v>102</v>
      </c>
      <c r="D34" s="300" t="s">
        <v>52</v>
      </c>
      <c r="E34" s="301"/>
      <c r="F34" s="302"/>
    </row>
    <row r="35" spans="1:12" x14ac:dyDescent="0.2">
      <c r="A35" s="204" t="s">
        <v>87</v>
      </c>
      <c r="B35" s="198"/>
      <c r="C35" s="222"/>
      <c r="D35" s="303"/>
      <c r="E35" s="304"/>
      <c r="F35" s="305"/>
      <c r="H35" s="63"/>
      <c r="I35" s="63"/>
      <c r="J35" s="63"/>
      <c r="L35" s="63"/>
    </row>
    <row r="36" spans="1:12" x14ac:dyDescent="0.2">
      <c r="A36" s="204" t="s">
        <v>88</v>
      </c>
      <c r="B36" s="198"/>
      <c r="C36" s="222"/>
      <c r="D36" s="303"/>
      <c r="E36" s="304"/>
      <c r="F36" s="305"/>
      <c r="H36" s="63"/>
      <c r="I36" s="63"/>
      <c r="J36" s="63"/>
      <c r="L36" s="63"/>
    </row>
    <row r="37" spans="1:12" x14ac:dyDescent="0.2">
      <c r="A37" s="204" t="s">
        <v>100</v>
      </c>
      <c r="B37" s="198"/>
      <c r="C37" s="222"/>
      <c r="D37" s="227"/>
      <c r="E37" s="228"/>
      <c r="F37" s="229"/>
      <c r="H37" s="63"/>
      <c r="I37" s="63"/>
      <c r="J37" s="63"/>
      <c r="L37" s="63"/>
    </row>
    <row r="38" spans="1:12" x14ac:dyDescent="0.2">
      <c r="A38" s="205" t="s">
        <v>51</v>
      </c>
      <c r="B38" s="199"/>
      <c r="C38" s="223"/>
      <c r="D38" s="291"/>
      <c r="E38" s="292"/>
      <c r="F38" s="293"/>
    </row>
    <row r="39" spans="1:12" ht="15.75" customHeight="1" thickBot="1" x14ac:dyDescent="0.25">
      <c r="A39" s="206"/>
      <c r="B39" s="200"/>
      <c r="C39" s="224"/>
      <c r="D39" s="294"/>
      <c r="E39" s="295"/>
      <c r="F39" s="296"/>
    </row>
    <row r="42" spans="1:12" x14ac:dyDescent="0.2">
      <c r="A42" s="252" t="s">
        <v>103</v>
      </c>
      <c r="B42" s="253"/>
      <c r="C42" s="253"/>
      <c r="D42" s="254"/>
    </row>
    <row r="43" spans="1:12" x14ac:dyDescent="0.2">
      <c r="A43" s="233" t="s">
        <v>104</v>
      </c>
      <c r="B43" s="234"/>
      <c r="C43" s="234"/>
      <c r="D43" s="1"/>
    </row>
    <row r="44" spans="1:12" x14ac:dyDescent="0.2">
      <c r="A44" s="231" t="s">
        <v>105</v>
      </c>
      <c r="B44" s="232"/>
      <c r="C44" s="232"/>
      <c r="D44" s="1"/>
    </row>
    <row r="45" spans="1:12" x14ac:dyDescent="0.2">
      <c r="A45" s="231" t="s">
        <v>106</v>
      </c>
      <c r="B45" s="232" t="s">
        <v>107</v>
      </c>
      <c r="C45" s="232"/>
      <c r="D45" s="1"/>
    </row>
    <row r="46" spans="1:12" x14ac:dyDescent="0.2">
      <c r="A46" s="231" t="s">
        <v>108</v>
      </c>
      <c r="B46" s="232"/>
      <c r="C46" s="232"/>
      <c r="D46" s="1"/>
    </row>
  </sheetData>
  <mergeCells count="21">
    <mergeCell ref="A42:D42"/>
    <mergeCell ref="D38:F38"/>
    <mergeCell ref="D39:F39"/>
    <mergeCell ref="A31:G31"/>
    <mergeCell ref="D34:F34"/>
    <mergeCell ref="D35:F35"/>
    <mergeCell ref="D36:F36"/>
    <mergeCell ref="A3:A5"/>
    <mergeCell ref="B3:B5"/>
    <mergeCell ref="D3:D5"/>
    <mergeCell ref="E3:E5"/>
    <mergeCell ref="F3:F5"/>
    <mergeCell ref="I29:K29"/>
    <mergeCell ref="D2:H2"/>
    <mergeCell ref="I2:L2"/>
    <mergeCell ref="G3:G5"/>
    <mergeCell ref="H3:H5"/>
    <mergeCell ref="I3:I5"/>
    <mergeCell ref="J3:J5"/>
    <mergeCell ref="K3:K5"/>
    <mergeCell ref="L3:L5"/>
  </mergeCells>
  <pageMargins left="0.7" right="0.7" top="0.75" bottom="0.75" header="0.3" footer="0.3"/>
  <pageSetup paperSize="9" scale="82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E171477D7C94CA0F3461F8FEE0FDA" ma:contentTypeVersion="2" ma:contentTypeDescription="Een nieuw document maken." ma:contentTypeScope="" ma:versionID="9ee3ff6d6024629ae8426c5b134e991c">
  <xsd:schema xmlns:xsd="http://www.w3.org/2001/XMLSchema" xmlns:xs="http://www.w3.org/2001/XMLSchema" xmlns:p="http://schemas.microsoft.com/office/2006/metadata/properties" xmlns:ns2="93e3f4d3-2d91-4ec2-820f-912097d727e2" targetNamespace="http://schemas.microsoft.com/office/2006/metadata/properties" ma:root="true" ma:fieldsID="c8a2ba821e80c968da926c2df68d6904" ns2:_="">
    <xsd:import namespace="93e3f4d3-2d91-4ec2-820f-912097d72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3f4d3-2d91-4ec2-820f-912097d72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33EF1D-EB0C-4DDB-B857-AA4D983B3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e3f4d3-2d91-4ec2-820f-912097d72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2A314-374F-40B2-9A18-7065F40397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46476E-D93F-4B98-8127-80036614C6C6}">
  <ds:schemaRefs>
    <ds:schemaRef ds:uri="http://schemas.microsoft.com/office/2006/metadata/properties"/>
    <ds:schemaRef ds:uri="http://schemas.microsoft.com/office/2006/documentManagement/types"/>
    <ds:schemaRef ds:uri="966d6b8b-28de-4c2c-a4e4-453309352990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4d310a19-0841-4ee7-8381-c084ba0b04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Dashboard totale kosten</vt:lpstr>
      <vt:lpstr>Invulformulier mobiel</vt:lpstr>
      <vt:lpstr>Invulformulier vast</vt:lpstr>
      <vt:lpstr>Invulformulier telefonie funct.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Patrick Kuipers</dc:creator>
  <cp:keywords/>
  <dc:description/>
  <cp:lastModifiedBy>Cyril</cp:lastModifiedBy>
  <cp:revision/>
  <cp:lastPrinted>2020-07-15T10:42:39Z</cp:lastPrinted>
  <dcterms:created xsi:type="dcterms:W3CDTF">2006-09-16T00:00:00Z</dcterms:created>
  <dcterms:modified xsi:type="dcterms:W3CDTF">2021-02-22T14:22:56Z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0x010100315E171477D7C94CA0F3461F8FEE0FDA</vt:lpwstr>
  </property>
  <property fmtid="{D5CDD505-2E9C-101B-9397-08002B2CF9AE}" pid="3" name="Modified By">
    <vt:lpwstr>i:0#.f|membership|mark@telecomvisie.nl</vt:lpwstr>
  </property>
  <property fmtid="{D5CDD505-2E9C-101B-9397-08002B2CF9AE}" pid="4" name="FileLeafRef">
    <vt:lpwstr>Bijlage x - prijstabel v0.6.xlsx</vt:lpwstr>
  </property>
  <property fmtid="{D5CDD505-2E9C-101B-9397-08002B2CF9AE}" pid="5" name="Created By">
    <vt:lpwstr>i:0#.f|membership|mark@telecomvisie.nl</vt:lpwstr>
  </property>
</Properties>
</file>