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unitedqualitybv.sharepoint.com/klanten/Docs/Spaarnelanden/EA verwerking GHA (842)/Tech bestek/"/>
    </mc:Choice>
  </mc:AlternateContent>
  <xr:revisionPtr revIDLastSave="18" documentId="8_{98899F0A-B5DC-4D96-BAAA-540C01FF7AC7}" xr6:coauthVersionLast="46" xr6:coauthVersionMax="46" xr10:uidLastSave="{5EF6ED21-7BD3-4F9C-BE45-AB1338C671D7}"/>
  <bookViews>
    <workbookView xWindow="-28920" yWindow="-120" windowWidth="29040" windowHeight="15840" tabRatio="766" activeTab="2" xr2:uid="{00000000-000D-0000-FFFF-FFFF00000000}"/>
  </bookViews>
  <sheets>
    <sheet name="T0 Voorblad" sheetId="6" r:id="rId1"/>
    <sheet name="T1 Overzicht gunningscriteria" sheetId="40" r:id="rId2"/>
    <sheet name="T2 KG1 Max. verbranding" sheetId="35" r:id="rId3"/>
    <sheet name="T3 KG2 Verw. brandbaar deel" sheetId="38" r:id="rId4"/>
    <sheet name="T4 Prijsinvulformulier" sheetId="37" r:id="rId5"/>
  </sheets>
  <definedNames>
    <definedName name="_xlnm.Print_Area" localSheetId="0">'T0 Voorblad'!$A$1:$E$12</definedName>
    <definedName name="_xlnm.Print_Area" localSheetId="1">'T1 Overzicht gunningscriteria'!$A$1:$C$6</definedName>
    <definedName name="_xlnm.Print_Area" localSheetId="2">'T2 KG1 Max. verbranding'!$A$1:$F$12</definedName>
    <definedName name="_xlnm.Print_Area" localSheetId="4">'T4 Prijsinvulformulier'!$A$1:$F$30</definedName>
    <definedName name="_xlnm.Print_Titles" localSheetId="3">'T3 KG2 Verw. brandbaar deel'!$1:$1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38" l="1"/>
  <c r="F17" i="38" s="1"/>
  <c r="C4" i="38"/>
  <c r="F12" i="37" l="1"/>
  <c r="E11" i="37"/>
  <c r="F11" i="37" s="1"/>
  <c r="E10" i="37"/>
  <c r="F10" i="37" s="1"/>
  <c r="E24" i="38"/>
  <c r="E23" i="38"/>
  <c r="E16" i="38"/>
  <c r="F16" i="38" s="1"/>
  <c r="D26" i="38"/>
  <c r="F23" i="38" l="1"/>
  <c r="F24" i="38"/>
  <c r="F14" i="37"/>
  <c r="C5" i="40" s="1"/>
  <c r="F28" i="38" l="1"/>
  <c r="F29" i="38" s="1"/>
  <c r="D5" i="35"/>
  <c r="E8" i="35" l="1"/>
  <c r="C3" i="40" s="1"/>
  <c r="C6" i="40" s="1"/>
  <c r="F30" i="38"/>
  <c r="C4"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Oomkens</author>
  </authors>
  <commentList>
    <comment ref="B42" authorId="0" shapeId="0" xr:uid="{9D7D0322-EABD-4D04-A569-3B6037CBAD9B}">
      <text>
        <r>
          <rPr>
            <b/>
            <sz val="9"/>
            <color indexed="81"/>
            <rFont val="Tahoma"/>
            <family val="2"/>
          </rPr>
          <t>Richard Oomkens:</t>
        </r>
        <r>
          <rPr>
            <sz val="9"/>
            <color indexed="81"/>
            <rFont val="Tahoma"/>
            <family val="2"/>
          </rPr>
          <t xml:space="preserve">
</t>
        </r>
      </text>
    </comment>
    <comment ref="E42" authorId="0" shapeId="0" xr:uid="{53A7B91F-16A7-4929-A070-9DF174C17BD4}">
      <text>
        <r>
          <rPr>
            <b/>
            <sz val="9"/>
            <color indexed="81"/>
            <rFont val="Tahoma"/>
            <family val="2"/>
          </rPr>
          <t>Richard Oomkens:</t>
        </r>
        <r>
          <rPr>
            <sz val="9"/>
            <color indexed="81"/>
            <rFont val="Tahoma"/>
            <family val="2"/>
          </rPr>
          <t xml:space="preserve">
is dit (nog) nodig ?</t>
        </r>
      </text>
    </comment>
  </commentList>
</comments>
</file>

<file path=xl/sharedStrings.xml><?xml version="1.0" encoding="utf-8"?>
<sst xmlns="http://schemas.openxmlformats.org/spreadsheetml/2006/main" count="197" uniqueCount="140">
  <si>
    <t>Inhoud:</t>
  </si>
  <si>
    <t>Nr.</t>
  </si>
  <si>
    <t>Tab 1:</t>
  </si>
  <si>
    <t>Tab 2:</t>
  </si>
  <si>
    <t>Tab 3:</t>
  </si>
  <si>
    <t>Tab 4:</t>
  </si>
  <si>
    <t>Naam inschrijver: ….............................</t>
  </si>
  <si>
    <t>ALG</t>
  </si>
  <si>
    <t>Uitgangspunten</t>
  </si>
  <si>
    <t>Toelichting/vormvereisten</t>
  </si>
  <si>
    <t>ALG-1</t>
  </si>
  <si>
    <t>Jaarlijks tonnage</t>
  </si>
  <si>
    <t>ALG-2</t>
  </si>
  <si>
    <t>Maximum hoeveelheid die -conform programma van eisen- verbrand mag worden in een AEC (in gewichtsprocenten)</t>
  </si>
  <si>
    <t>Deel A</t>
  </si>
  <si>
    <t>Maximaal verbrandingspercentage</t>
  </si>
  <si>
    <t>% t.o.v. hoeveelheid GHA</t>
  </si>
  <si>
    <t>Score</t>
  </si>
  <si>
    <t>VERB-1</t>
  </si>
  <si>
    <t>Maximale hoeveelheid GHA (gewichtsprocenten) die jaarlijks verwerkt wordt in een afvalverbrandingsinstallatie (conform programma van eisen in een AEC).</t>
  </si>
  <si>
    <t>Totaal</t>
  </si>
  <si>
    <t>Vormvereisten</t>
  </si>
  <si>
    <r>
      <rPr>
        <b/>
        <sz val="9"/>
        <rFont val="Century Gothic"/>
        <family val="2"/>
      </rPr>
      <t>Algemeen:</t>
    </r>
    <r>
      <rPr>
        <sz val="9"/>
        <rFont val="Century Gothic"/>
        <family val="2"/>
      </rPr>
      <t xml:space="preserve"> Inschrijver past, op straffe van uitsluiting, alleen de geel gearceerde cellen aan. Inschrijver moet alle geel gearceerde cellen correct en ondubbelzinnig invullen. Het onvolledig invullen van deze bijlage leid tot ongeldigverklaring van de inschrijving.
</t>
    </r>
    <r>
      <rPr>
        <b/>
        <sz val="9"/>
        <rFont val="Century Gothic"/>
        <family val="2"/>
      </rPr>
      <t>Som procentuele verdeling:</t>
    </r>
    <r>
      <rPr>
        <sz val="9"/>
        <rFont val="Century Gothic"/>
        <family val="2"/>
      </rPr>
      <t xml:space="preserve"> Inschrijver moet er voor zorgen dat de som 100% is. Inschrijvingen met een afwijkende som worden ongeldig verklaard.</t>
    </r>
  </si>
  <si>
    <t>ALG-3</t>
  </si>
  <si>
    <t>ALG-4</t>
  </si>
  <si>
    <t>Vraagstelling</t>
  </si>
  <si>
    <t>Type vraag en antwoordinstructie</t>
  </si>
  <si>
    <t>Antwoord</t>
  </si>
  <si>
    <t>Toelichting</t>
  </si>
  <si>
    <t>Verwerkingslocatie(s)</t>
  </si>
  <si>
    <t>Vraag A</t>
  </si>
  <si>
    <t>Maakt inschrijver gebruik van meerdere (verschillende) AEC's voor de verwerking van het te verbranden deel van het GHA?</t>
  </si>
  <si>
    <t>Keuze maken uit de antwoord opties.</t>
  </si>
  <si>
    <t>[Invullen]</t>
  </si>
  <si>
    <t>Verwerkingslocatie 1</t>
  </si>
  <si>
    <t>Equivalent impact verwerking</t>
  </si>
  <si>
    <t>Vraag B</t>
  </si>
  <si>
    <t>Volledige naam van de verwerker opgeven.</t>
  </si>
  <si>
    <t>Naam:
Eigenaar:</t>
  </si>
  <si>
    <t>Vraag C</t>
  </si>
  <si>
    <t>Wat is de locatie van de AEC?</t>
  </si>
  <si>
    <t>Locatie van de AEC opgeven</t>
  </si>
  <si>
    <t>Adres:</t>
  </si>
  <si>
    <t>Vraag D</t>
  </si>
  <si>
    <t>Procentuele verdeling van het tonnage t.o.v. het fictieve totale jaarlijkse in een AEC te verwerken tonnage opgeven.</t>
  </si>
  <si>
    <t>Vraag F</t>
  </si>
  <si>
    <t>Is er sprake van energieterugwinning zonder CO2-afvang?</t>
  </si>
  <si>
    <t>Ja. Met R1-waarde AEC: &gt;1,0 - 1,2</t>
  </si>
  <si>
    <t>Is er sprake van energieterugwinning met CO2-afvang?</t>
  </si>
  <si>
    <t>Verwerkingslocatie 2</t>
  </si>
  <si>
    <t>Lijst
Verbergen/verwijderen</t>
  </si>
  <si>
    <t>Formule
Verwijderen/verbergen</t>
  </si>
  <si>
    <t>Antwoord opties vraag F</t>
  </si>
  <si>
    <t>Ja. Met R1-waarde AEC: &lt;0,8</t>
  </si>
  <si>
    <t>Ja, met CO2-afvang Met R1-waarde AEC: &lt;0,8</t>
  </si>
  <si>
    <t>Ja. Met R1-waarde AEC: 0,8 -1,0</t>
  </si>
  <si>
    <t>Ja, met CO2-afvang Met R1-waarde AEC: 0,8-1,0</t>
  </si>
  <si>
    <t>Ja, met CO2-afvang Met R1-waarde AEC: &gt;1,0 - 1,2</t>
  </si>
  <si>
    <t>Ja. Met R1-waarde AEC: &gt;1,2</t>
  </si>
  <si>
    <t>Ja, met CO2-afvang Met R1-waarde AEC: &gt;1,2</t>
  </si>
  <si>
    <t>Maximaal te behalen fictieve korting</t>
  </si>
  <si>
    <t>Inschrijver moet een heel percentage opgeven (zonder decimalen).</t>
  </si>
  <si>
    <t>Toe te kennen fictieve korting per %</t>
  </si>
  <si>
    <r>
      <rPr>
        <b/>
        <sz val="9"/>
        <color theme="1"/>
        <rFont val="Century Gothic"/>
        <family val="2"/>
      </rPr>
      <t>Algemeen</t>
    </r>
    <r>
      <rPr>
        <sz val="9"/>
        <color theme="1"/>
        <rFont val="Century Gothic"/>
        <family val="2"/>
      </rPr>
      <t xml:space="preserve">: Inschrijver past, op straffe van uitsluiting, alleen de geel en groen gearceerde cellen aan. 
</t>
    </r>
    <r>
      <rPr>
        <b/>
        <sz val="9"/>
        <color theme="1"/>
        <rFont val="Century Gothic"/>
        <family val="2"/>
      </rPr>
      <t xml:space="preserve">
Toekennen van de score:</t>
    </r>
    <r>
      <rPr>
        <sz val="9"/>
        <color theme="1"/>
        <rFont val="Century Gothic"/>
        <family val="2"/>
      </rPr>
      <t xml:space="preserve"> Als het opgegeven percentage gelijk is aan het vastgestelde maximaal te verbranden percentage, is de score 0. Als het opgegeven percentage lager is dan het maximale percentage wordt de score conform de volgende formule vastgesteld:
</t>
    </r>
    <r>
      <rPr>
        <i/>
        <sz val="9"/>
        <color theme="1"/>
        <rFont val="Century Gothic"/>
        <family val="2"/>
      </rPr>
      <t>- Maximaal percentage -aangeboden percentage * fictieve korting per % = score, tot de maximaal te behalen fictieve korting.</t>
    </r>
  </si>
  <si>
    <t>Naam inschrijver ….....</t>
  </si>
  <si>
    <t>NR.</t>
  </si>
  <si>
    <t>Omschrijving</t>
  </si>
  <si>
    <t>Eenheid</t>
  </si>
  <si>
    <t>Prijs per eenheid (1)</t>
  </si>
  <si>
    <t>Aantal (2)</t>
  </si>
  <si>
    <t>PR-1</t>
  </si>
  <si>
    <t>Ton</t>
  </si>
  <si>
    <t>PR-2</t>
  </si>
  <si>
    <t>PR-3</t>
  </si>
  <si>
    <t>PR-4</t>
  </si>
  <si>
    <t>Naam verwerkingslocatie/-inrichting</t>
  </si>
  <si>
    <t>Postcode</t>
  </si>
  <si>
    <t>Plaats</t>
  </si>
  <si>
    <t>Eigenaar</t>
  </si>
  <si>
    <t>PR-5</t>
  </si>
  <si>
    <t>PR-6</t>
  </si>
  <si>
    <t>PR-7</t>
  </si>
  <si>
    <t xml:space="preserve">Voorwaarden </t>
  </si>
  <si>
    <t>Voorwaarde</t>
  </si>
  <si>
    <t xml:space="preserve">Inschrijver past, op straffe van uitsluiting, alleen de geel gearceerde cellen aan. Inschrijver moet alle geel gearceerde cellen correct en ondubbelzinnig invullen. Inschrijver moet de geel gearceerde cellen met in achtneming van de overige in dit document opgenomen voorwaarden (en/of eisen) invullen. </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</si>
  <si>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</si>
  <si>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r>
      <t xml:space="preserve">Voor de volledigheid: inschrijver moet een verwerkingsprijs indienen </t>
    </r>
    <r>
      <rPr>
        <b/>
        <sz val="9"/>
        <rFont val="Century Gothic"/>
        <family val="2"/>
      </rPr>
      <t>inclusief</t>
    </r>
    <r>
      <rPr>
        <sz val="9"/>
        <rFont val="Century Gothic"/>
        <family val="2"/>
      </rPr>
      <t xml:space="preserve"> WBM (en alle andere voorwaarden uit eis FP-5 t/m FP-7). De hoogte van de WBM wordt door de rijksoverheid vastgesteld. Inschrijver moet uitgaan van de actuele WBM (zoals die van toepassing is op het moment van inschrijving). Als de WBM door de rijksoverheid wordt gewijzigd wordt de wijziging onverkort doorgevoerd, conform de daarover opgenomen voorwaarden in het programma van eisen.</t>
    </r>
  </si>
  <si>
    <t>Weging: CO2-prijs/kg CO2-eq</t>
  </si>
  <si>
    <t>Beoordelingsmethode: formule voor toekenning kwaliteit waarde (fictieve korting/fictieve opslag op inschrijfprijs)</t>
  </si>
  <si>
    <t>KG CO2-eq./ton HRA</t>
  </si>
  <si>
    <t xml:space="preserve">Som procentuele verdeling te verwerken hoeveelheid HRA over verwerkingslocaties: </t>
  </si>
  <si>
    <t>Tonnage GHA per contractjaar</t>
  </si>
  <si>
    <t>Vraag</t>
  </si>
  <si>
    <t>Bij welke AEC wordt het brandbare deel van het GHA aangeboden?</t>
  </si>
  <si>
    <t>Welk deel van de maximaal te verbranden hoeveelheid GHA wordt bij deze AEC te verwerken aangeboden?</t>
  </si>
  <si>
    <t>Maximaal te verbranden hoeveelheid GHA (per contractjaar)</t>
  </si>
  <si>
    <t>Vraag E</t>
  </si>
  <si>
    <t>Totale CO2-equivalent impact AEC-verwerking:
Negatieve waarde = besparing</t>
  </si>
  <si>
    <t>Nee, inschrijver schrijft voor dit perceel in met één vaste AEC.</t>
  </si>
  <si>
    <t>Ja, van 2 verschillende AEC's.</t>
  </si>
  <si>
    <t xml:space="preserve">Als inschrijver het brandbare deel bij meerdere AEC's aanbied moet vraag B t/m F voor iedere AEC apart ingevuld worden. </t>
  </si>
  <si>
    <t>Antwoord opties vraag E</t>
  </si>
  <si>
    <t>Er is sprake van CO2 afvang bij de verbranding met energieterugwinning, zie daarom het antwoord op vraag F.</t>
  </si>
  <si>
    <t>Er is geen sprake van CO2 afvang bij de verbranding met energieterugwinning, zie daarom het antwoord op vraag E.</t>
  </si>
  <si>
    <t>Kwaliteitswaarde = tonnage verwerkt in AEC in één contractjaar * kg CO2-eq. bespaard/tonnage verwerkt in AEC *
CO2-prijs/kg CO2-eq</t>
  </si>
  <si>
    <t>Prijsplafond verwerking (per ton)</t>
  </si>
  <si>
    <t>Logistiek</t>
  </si>
  <si>
    <t>Meerprijs extra matrassen</t>
  </si>
  <si>
    <t>Prijzen</t>
  </si>
  <si>
    <t>Stuk</t>
  </si>
  <si>
    <t>Prijsplafond meerprijs extra matrassen (per stuk)</t>
  </si>
  <si>
    <t>Vaste eenheidsprijzen conform alle voorwaarden uit het programma van eisen. De eenheidsprijzen moeten lager zijn dan de plafondprijzen. Inschrijvingen waarin één of meerdere eenheidsprijzen aangeboden worden die hoger zijn dan het betreffende prijsplafond zijn ongeldig.</t>
  </si>
  <si>
    <t>Totale inschrijfprijs (4)</t>
  </si>
  <si>
    <t>Deze prijs wordt gebruikt voor de beoordeling.</t>
  </si>
  <si>
    <t>Sorteerlocatie (5)</t>
  </si>
  <si>
    <t>Straat en huisnummer</t>
  </si>
  <si>
    <t>Inschrijver vermeldt in de correcte NAW gegevens van de sorteerlocatie(s)</t>
  </si>
  <si>
    <t>Overzicht &amp; resultaat gunningscriteria</t>
  </si>
  <si>
    <t>Bijlage 04</t>
  </si>
  <si>
    <t>KG1: Maximaal te verbranden hoeveelheid GHA</t>
  </si>
  <si>
    <t>KG2: Verwerking brandbaar deel</t>
  </si>
  <si>
    <t>Prijsinvulformulier</t>
  </si>
  <si>
    <t>Onderdeel</t>
  </si>
  <si>
    <t>Kwalitatieve waarde</t>
  </si>
  <si>
    <t>Prijs</t>
  </si>
  <si>
    <t>Inschrijfprijs</t>
  </si>
  <si>
    <t>Fictieve inschrijfprijs</t>
  </si>
  <si>
    <t>KG-1: Maximale verbranding</t>
  </si>
  <si>
    <t>KG-2: Verwerking brandbaar deel</t>
  </si>
  <si>
    <t>Fictieve  toeslag resp. korting.  (behaalde kwaliteitswaarde):</t>
  </si>
  <si>
    <t>Prijsplafond logistiek (per ton)</t>
  </si>
  <si>
    <t>Verwerking GHA (3)</t>
  </si>
  <si>
    <t>KG CO2-eq. bespaard/ton verwerk in AEC:</t>
  </si>
  <si>
    <t xml:space="preserve">
Bijlage 04 - Gunningscriteria</t>
  </si>
  <si>
    <t>Behorende bij de Europese openbare aanbesteding 'Verwerking GHA' van Spaarnelanden N.V.</t>
  </si>
  <si>
    <t>Bijlage 04 - Gunningscriteria
Tab 1: Overzicht &amp; resultaat</t>
  </si>
  <si>
    <t>Bijlage 04 - Gunningscriteria
Tab 2: KG-1 Maximale verbranding</t>
  </si>
  <si>
    <t>Bijlage 04 - Gunningscriteria
Tab 3: KG-2 Verwerking brandbaar deel</t>
  </si>
  <si>
    <t>Bijlage 04 - Gunningscriteria
Tab 4: Prijsinvulformulier</t>
  </si>
  <si>
    <t xml:space="preserve">Inschrijver past, op straffe van uitsluiting, alleen de geel gearceerde cellen aan. Inschrijver moet alle geel gearceerde cellen correct en ondubbelzinnig invullen. Inschrijver moet de geel gearceerde cellen met in achtneming van de overige in dit document opgenomen voorwaarden (en/of eisen) invullen. De in te voeren waarde moet een getal zijn van 45 t/m 55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</si>
</sst>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43" formatCode="_ * #,##0.00_ ;_ * \-#,##0.00_ ;_ * &quot;-&quot;??_ ;_ @_ "/>
    <numFmt numFmtId="164" formatCode="_-&quot;€&quot;\ * #,##0.00_-;_-&quot;€&quot;\ * #,##0.00\-;_-&quot;€&quot;\ * &quot;-&quot;??_-;_-@_-"/>
    <numFmt numFmtId="165" formatCode="#,##0_ ;\-#,##0\ "/>
    <numFmt numFmtId="166" formatCode="&quot;€&quot;\ #,##0.00"/>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color indexed="9"/>
      <name val="Century Gothic"/>
      <family val="2"/>
    </font>
    <font>
      <sz val="9"/>
      <name val="Century Gothic"/>
      <family val="2"/>
    </font>
    <font>
      <b/>
      <sz val="9"/>
      <name val="Century Gothic"/>
      <family val="2"/>
    </font>
    <font>
      <sz val="10"/>
      <name val="Century Gothic"/>
      <family val="2"/>
    </font>
    <font>
      <sz val="12"/>
      <name val="Century Gothic"/>
      <family val="2"/>
    </font>
    <font>
      <u/>
      <sz val="12"/>
      <color indexed="30"/>
      <name val="Century Gothic"/>
      <family val="2"/>
    </font>
    <font>
      <sz val="12"/>
      <color indexed="30"/>
      <name val="Century Gothic"/>
      <family val="2"/>
    </font>
    <font>
      <b/>
      <sz val="14"/>
      <name val="Century Gothic"/>
      <family val="2"/>
    </font>
    <font>
      <b/>
      <sz val="10"/>
      <name val="Century Gothic"/>
      <family val="2"/>
    </font>
    <font>
      <u/>
      <sz val="10"/>
      <name val="Century Gothic"/>
      <family val="2"/>
    </font>
    <font>
      <sz val="10"/>
      <color theme="1"/>
      <name val="Century Gothic"/>
      <family val="2"/>
    </font>
    <font>
      <sz val="9"/>
      <color rgb="FFFF0000"/>
      <name val="Century Gothic"/>
      <family val="2"/>
    </font>
    <font>
      <b/>
      <sz val="14"/>
      <color indexed="9"/>
      <name val="Century Gothic"/>
      <family val="2"/>
    </font>
    <font>
      <b/>
      <sz val="28"/>
      <color rgb="FFFF0000"/>
      <name val="Century Gothic"/>
      <family val="2"/>
    </font>
    <font>
      <sz val="8"/>
      <name val="Arial"/>
      <family val="2"/>
    </font>
    <font>
      <u/>
      <sz val="10"/>
      <color rgb="FFFF0000"/>
      <name val="Arial"/>
      <family val="2"/>
    </font>
    <font>
      <u/>
      <sz val="10"/>
      <color rgb="FFFF0000"/>
      <name val="Century Gothic"/>
      <family val="2"/>
    </font>
    <font>
      <sz val="10"/>
      <name val="Arial"/>
      <family val="2"/>
    </font>
    <font>
      <sz val="10"/>
      <name val="Arial"/>
      <family val="2"/>
    </font>
    <font>
      <sz val="11"/>
      <color rgb="FF9C0006"/>
      <name val="Calibri"/>
      <family val="2"/>
      <scheme val="minor"/>
    </font>
    <font>
      <b/>
      <sz val="14"/>
      <color theme="0"/>
      <name val="Century Gothic"/>
      <family val="2"/>
    </font>
    <font>
      <b/>
      <sz val="12"/>
      <name val="Century Gothic"/>
      <family val="2"/>
    </font>
    <font>
      <b/>
      <sz val="10"/>
      <color indexed="9"/>
      <name val="Century Gothic"/>
      <family val="2"/>
    </font>
    <font>
      <sz val="9"/>
      <color theme="1"/>
      <name val="Century Gothic"/>
      <family val="2"/>
    </font>
    <font>
      <b/>
      <sz val="9"/>
      <color theme="1"/>
      <name val="Century Gothic"/>
      <family val="2"/>
    </font>
    <font>
      <i/>
      <sz val="9"/>
      <color theme="1"/>
      <name val="Century Gothic"/>
      <family val="2"/>
    </font>
    <font>
      <b/>
      <sz val="9"/>
      <color theme="0"/>
      <name val="Century Gothic"/>
      <family val="2"/>
    </font>
    <font>
      <sz val="9"/>
      <color theme="9"/>
      <name val="Century Gothic"/>
      <family val="2"/>
    </font>
    <font>
      <i/>
      <sz val="9"/>
      <color theme="9"/>
      <name val="Century Gothic"/>
      <family val="2"/>
    </font>
    <font>
      <sz val="9"/>
      <color indexed="81"/>
      <name val="Tahoma"/>
      <family val="2"/>
    </font>
    <font>
      <b/>
      <sz val="9"/>
      <color indexed="81"/>
      <name val="Tahoma"/>
      <family val="2"/>
    </font>
  </fonts>
  <fills count="13">
    <fill>
      <patternFill patternType="none"/>
    </fill>
    <fill>
      <patternFill patternType="gray125"/>
    </fill>
    <fill>
      <patternFill patternType="solid">
        <fgColor indexed="48"/>
        <bgColor indexed="64"/>
      </patternFill>
    </fill>
    <fill>
      <patternFill patternType="solid">
        <fgColor theme="0"/>
        <bgColor indexed="64"/>
      </patternFill>
    </fill>
    <fill>
      <patternFill patternType="solid">
        <fgColor rgb="FFFFFF00"/>
        <bgColor indexed="64"/>
      </patternFill>
    </fill>
    <fill>
      <patternFill patternType="solid">
        <fgColor rgb="FFFFC7CE"/>
      </patternFill>
    </fill>
    <fill>
      <patternFill patternType="solid">
        <fgColor theme="5" tint="0.39997558519241921"/>
        <bgColor indexed="64"/>
      </patternFill>
    </fill>
    <fill>
      <patternFill patternType="solid">
        <fgColor theme="0" tint="-0.249977111117893"/>
        <bgColor indexed="64"/>
      </patternFill>
    </fill>
    <fill>
      <patternFill patternType="solid">
        <fgColor indexed="44"/>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3">
    <xf numFmtId="0" fontId="0" fillId="0" borderId="0"/>
    <xf numFmtId="0" fontId="4" fillId="0" borderId="0"/>
    <xf numFmtId="0" fontId="4" fillId="0" borderId="0"/>
    <xf numFmtId="0" fontId="15" fillId="0" borderId="0"/>
    <xf numFmtId="4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3" fillId="0" borderId="0"/>
    <xf numFmtId="44" fontId="3"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3" fontId="23" fillId="0" borderId="0" applyFont="0" applyFill="0" applyBorder="0" applyAlignment="0" applyProtection="0"/>
    <xf numFmtId="0" fontId="24" fillId="5" borderId="0" applyNumberFormat="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186">
    <xf numFmtId="0" fontId="0" fillId="0" borderId="0" xfId="0"/>
    <xf numFmtId="0" fontId="8" fillId="0" borderId="0" xfId="1" applyFont="1" applyAlignment="1">
      <alignment vertical="center"/>
    </xf>
    <xf numFmtId="0" fontId="8" fillId="0" borderId="0" xfId="1" applyFont="1" applyAlignment="1">
      <alignment horizontal="center" vertical="center"/>
    </xf>
    <xf numFmtId="0" fontId="8" fillId="0" borderId="0" xfId="1" applyFont="1" applyAlignment="1">
      <alignment vertical="center" wrapText="1"/>
    </xf>
    <xf numFmtId="0" fontId="9" fillId="0" borderId="0" xfId="1" applyFont="1" applyBorder="1" applyAlignment="1">
      <alignment horizontal="center" vertical="center"/>
    </xf>
    <xf numFmtId="0" fontId="14" fillId="0" borderId="0" xfId="1" applyFont="1" applyBorder="1" applyAlignment="1">
      <alignment horizontal="left" vertical="center"/>
    </xf>
    <xf numFmtId="0" fontId="8" fillId="0" borderId="0" xfId="1" applyFont="1" applyBorder="1" applyAlignment="1">
      <alignment horizontal="left" vertical="center"/>
    </xf>
    <xf numFmtId="0" fontId="21" fillId="0" borderId="0" xfId="1" applyFont="1" applyBorder="1" applyAlignment="1">
      <alignment horizontal="left" vertical="center"/>
    </xf>
    <xf numFmtId="0" fontId="8" fillId="0" borderId="8" xfId="1" applyFont="1" applyBorder="1" applyAlignment="1">
      <alignment vertical="center"/>
    </xf>
    <xf numFmtId="0" fontId="18" fillId="0" borderId="9" xfId="1" applyFont="1" applyBorder="1" applyAlignment="1">
      <alignment horizontal="center" vertical="center" wrapText="1"/>
    </xf>
    <xf numFmtId="0" fontId="4" fillId="0" borderId="10" xfId="1" applyBorder="1" applyAlignment="1">
      <alignment vertical="center"/>
    </xf>
    <xf numFmtId="0" fontId="8" fillId="0" borderId="11" xfId="1" applyFont="1" applyBorder="1" applyAlignment="1">
      <alignment horizontal="center" vertical="center"/>
    </xf>
    <xf numFmtId="0" fontId="4" fillId="0" borderId="12" xfId="1" applyBorder="1" applyAlignment="1">
      <alignment horizontal="center" vertical="center"/>
    </xf>
    <xf numFmtId="0" fontId="8" fillId="0" borderId="11" xfId="1" applyFont="1" applyBorder="1" applyAlignment="1">
      <alignment vertical="center"/>
    </xf>
    <xf numFmtId="0" fontId="4" fillId="0" borderId="12" xfId="1" applyBorder="1" applyAlignment="1">
      <alignment vertical="center"/>
    </xf>
    <xf numFmtId="0" fontId="20" fillId="0" borderId="12" xfId="1" applyFont="1" applyBorder="1" applyAlignment="1">
      <alignment vertical="center"/>
    </xf>
    <xf numFmtId="0" fontId="8" fillId="0" borderId="11" xfId="1" applyFont="1" applyBorder="1" applyAlignment="1">
      <alignment vertical="center" wrapText="1"/>
    </xf>
    <xf numFmtId="0" fontId="4" fillId="0" borderId="12" xfId="1" applyBorder="1" applyAlignment="1">
      <alignment vertical="center" wrapText="1"/>
    </xf>
    <xf numFmtId="0" fontId="10" fillId="0" borderId="0" xfId="1" applyFont="1" applyBorder="1" applyAlignment="1">
      <alignment vertical="center"/>
    </xf>
    <xf numFmtId="0" fontId="8" fillId="0" borderId="13" xfId="1" applyFont="1" applyBorder="1" applyAlignment="1">
      <alignment vertical="center"/>
    </xf>
    <xf numFmtId="0" fontId="11" fillId="0" borderId="14" xfId="1" applyFont="1" applyBorder="1" applyAlignment="1">
      <alignment vertical="center"/>
    </xf>
    <xf numFmtId="0" fontId="4" fillId="0" borderId="15" xfId="1" applyBorder="1" applyAlignment="1">
      <alignment vertical="center"/>
    </xf>
    <xf numFmtId="0" fontId="1" fillId="0" borderId="0" xfId="18" applyAlignment="1">
      <alignment vertical="center"/>
    </xf>
    <xf numFmtId="0" fontId="27" fillId="2" borderId="2" xfId="2" applyFont="1" applyFill="1" applyBorder="1" applyAlignment="1">
      <alignment horizontal="center" vertical="center" wrapText="1"/>
    </xf>
    <xf numFmtId="0" fontId="5" fillId="2" borderId="4" xfId="2" applyFont="1" applyFill="1" applyBorder="1" applyAlignment="1">
      <alignment horizontal="left" vertical="center" wrapText="1"/>
    </xf>
    <xf numFmtId="0" fontId="28" fillId="0" borderId="16" xfId="18" applyFont="1" applyBorder="1" applyAlignment="1">
      <alignment vertical="center"/>
    </xf>
    <xf numFmtId="0" fontId="1" fillId="0" borderId="0" xfId="18" applyAlignment="1">
      <alignment horizontal="center" vertical="center"/>
    </xf>
    <xf numFmtId="0" fontId="28" fillId="0" borderId="0" xfId="18" applyFont="1" applyAlignment="1">
      <alignment vertical="center"/>
    </xf>
    <xf numFmtId="0" fontId="29" fillId="0" borderId="0" xfId="18" applyFont="1" applyAlignment="1">
      <alignment vertical="center"/>
    </xf>
    <xf numFmtId="0" fontId="28" fillId="0" borderId="0" xfId="18" applyFont="1" applyAlignment="1">
      <alignment horizontal="center" vertical="center"/>
    </xf>
    <xf numFmtId="0" fontId="28" fillId="0" borderId="1" xfId="18" applyFont="1" applyBorder="1" applyAlignment="1">
      <alignment vertical="center"/>
    </xf>
    <xf numFmtId="0" fontId="28" fillId="0" borderId="1" xfId="18" applyFont="1" applyBorder="1" applyAlignment="1">
      <alignment vertical="center" wrapText="1"/>
    </xf>
    <xf numFmtId="0" fontId="25" fillId="2" borderId="10" xfId="1" applyFont="1" applyFill="1" applyBorder="1" applyAlignment="1">
      <alignment vertical="center" wrapText="1"/>
    </xf>
    <xf numFmtId="0" fontId="8" fillId="0" borderId="16" xfId="2" applyFont="1" applyBorder="1" applyAlignment="1">
      <alignment horizontal="center" vertical="center" wrapText="1"/>
    </xf>
    <xf numFmtId="0" fontId="6" fillId="0" borderId="16" xfId="2" applyFont="1" applyBorder="1" applyAlignment="1">
      <alignment horizontal="left" vertical="center" wrapText="1"/>
    </xf>
    <xf numFmtId="0" fontId="8" fillId="0" borderId="1" xfId="2" applyFont="1" applyBorder="1" applyAlignment="1">
      <alignment horizontal="center" vertical="center" wrapText="1"/>
    </xf>
    <xf numFmtId="0" fontId="6" fillId="0" borderId="1" xfId="2" applyFont="1" applyBorder="1" applyAlignment="1">
      <alignment horizontal="left" vertical="center" wrapText="1"/>
    </xf>
    <xf numFmtId="3" fontId="6" fillId="0" borderId="1" xfId="2" applyNumberFormat="1" applyFont="1" applyBorder="1" applyAlignment="1">
      <alignment horizontal="center" vertical="center" wrapText="1"/>
    </xf>
    <xf numFmtId="0" fontId="28" fillId="0" borderId="1" xfId="2" applyFont="1" applyBorder="1" applyAlignment="1">
      <alignment horizontal="center" vertical="center" wrapText="1"/>
    </xf>
    <xf numFmtId="0" fontId="27" fillId="2" borderId="8" xfId="2" applyFont="1" applyFill="1" applyBorder="1" applyAlignment="1">
      <alignment horizontal="center" vertical="center" wrapText="1"/>
    </xf>
    <xf numFmtId="0" fontId="27" fillId="2" borderId="9" xfId="2" applyFont="1" applyFill="1" applyBorder="1" applyAlignment="1">
      <alignment horizontal="left" vertical="center" wrapText="1"/>
    </xf>
    <xf numFmtId="0" fontId="27" fillId="2" borderId="9" xfId="2" applyFont="1" applyFill="1" applyBorder="1" applyAlignment="1">
      <alignment horizontal="center" vertical="center" wrapText="1"/>
    </xf>
    <xf numFmtId="0" fontId="13" fillId="8" borderId="13" xfId="2" applyFont="1" applyFill="1" applyBorder="1" applyAlignment="1">
      <alignment horizontal="left" vertical="center" wrapText="1"/>
    </xf>
    <xf numFmtId="0" fontId="13" fillId="8" borderId="14" xfId="2" applyFont="1" applyFill="1" applyBorder="1" applyAlignment="1">
      <alignment horizontal="left" vertical="center" wrapText="1"/>
    </xf>
    <xf numFmtId="0" fontId="13" fillId="8" borderId="15" xfId="2" applyFont="1" applyFill="1" applyBorder="1" applyAlignment="1">
      <alignment horizontal="left" vertical="center" wrapText="1"/>
    </xf>
    <xf numFmtId="0" fontId="6" fillId="0" borderId="1" xfId="2" applyFont="1" applyBorder="1" applyAlignment="1">
      <alignment horizontal="center" vertical="center" wrapText="1"/>
    </xf>
    <xf numFmtId="0" fontId="6" fillId="4" borderId="1" xfId="2" applyFont="1" applyFill="1" applyBorder="1" applyAlignment="1" applyProtection="1">
      <alignment horizontal="center" vertical="center" wrapText="1"/>
      <protection locked="0"/>
    </xf>
    <xf numFmtId="0" fontId="13" fillId="8" borderId="2" xfId="2" applyFont="1" applyFill="1" applyBorder="1" applyAlignment="1">
      <alignment horizontal="left" vertical="center" wrapText="1"/>
    </xf>
    <xf numFmtId="0" fontId="13" fillId="8" borderId="4" xfId="2" applyFont="1" applyFill="1" applyBorder="1" applyAlignment="1">
      <alignment horizontal="left" vertical="center" wrapText="1"/>
    </xf>
    <xf numFmtId="0" fontId="13" fillId="8" borderId="4" xfId="2" applyFont="1" applyFill="1" applyBorder="1" applyAlignment="1">
      <alignment horizontal="center" vertical="center" wrapText="1"/>
    </xf>
    <xf numFmtId="0" fontId="13" fillId="8" borderId="7" xfId="2" applyFont="1" applyFill="1" applyBorder="1" applyAlignment="1">
      <alignment horizontal="center" vertical="center" wrapText="1"/>
    </xf>
    <xf numFmtId="0" fontId="28" fillId="4" borderId="1" xfId="2" applyFont="1" applyFill="1" applyBorder="1" applyAlignment="1" applyProtection="1">
      <alignment horizontal="left" vertical="center" wrapText="1"/>
      <protection locked="0"/>
    </xf>
    <xf numFmtId="9" fontId="6" fillId="4" borderId="1" xfId="9" applyFont="1" applyFill="1" applyBorder="1" applyAlignment="1" applyProtection="1">
      <alignment horizontal="center" vertical="center" wrapText="1"/>
      <protection locked="0"/>
    </xf>
    <xf numFmtId="0" fontId="7" fillId="9" borderId="1" xfId="2" applyFont="1" applyFill="1" applyBorder="1" applyAlignment="1">
      <alignment horizontal="left" vertical="center" wrapText="1"/>
    </xf>
    <xf numFmtId="0" fontId="7" fillId="9" borderId="1" xfId="2" applyFont="1" applyFill="1" applyBorder="1" applyAlignment="1">
      <alignment horizontal="center" vertical="center" wrapText="1"/>
    </xf>
    <xf numFmtId="0" fontId="6" fillId="10" borderId="1" xfId="2" applyFont="1" applyFill="1" applyBorder="1" applyAlignment="1">
      <alignment horizontal="center" vertical="center" wrapText="1"/>
    </xf>
    <xf numFmtId="0" fontId="6" fillId="0" borderId="0" xfId="17" applyFont="1" applyFill="1" applyBorder="1" applyAlignment="1" applyProtection="1">
      <alignment vertical="center"/>
    </xf>
    <xf numFmtId="44" fontId="28" fillId="0" borderId="1" xfId="15" applyFont="1" applyBorder="1" applyAlignment="1">
      <alignment horizontal="center" vertical="center"/>
    </xf>
    <xf numFmtId="0" fontId="26" fillId="4" borderId="9" xfId="2" applyFont="1" applyFill="1" applyBorder="1" applyAlignment="1" applyProtection="1">
      <alignment vertical="center" wrapText="1"/>
      <protection locked="0"/>
    </xf>
    <xf numFmtId="9" fontId="28" fillId="0" borderId="16" xfId="19" applyFont="1" applyBorder="1" applyAlignment="1">
      <alignment horizontal="center" vertical="center"/>
    </xf>
    <xf numFmtId="0" fontId="27" fillId="2" borderId="0" xfId="2" applyFont="1" applyFill="1" applyBorder="1" applyAlignment="1">
      <alignment horizontal="center" vertical="center" wrapText="1"/>
    </xf>
    <xf numFmtId="0" fontId="27" fillId="2" borderId="0" xfId="2" applyFont="1" applyFill="1" applyBorder="1" applyAlignment="1">
      <alignment horizontal="left" vertical="center" wrapText="1"/>
    </xf>
    <xf numFmtId="44" fontId="28" fillId="6" borderId="1" xfId="15" applyFont="1" applyFill="1" applyBorder="1" applyAlignment="1">
      <alignment horizontal="center" vertical="center"/>
    </xf>
    <xf numFmtId="9" fontId="28" fillId="0" borderId="0" xfId="18" applyNumberFormat="1" applyFont="1" applyAlignment="1">
      <alignment horizontal="center" vertical="center"/>
    </xf>
    <xf numFmtId="0" fontId="27" fillId="2" borderId="9" xfId="2" applyFont="1" applyFill="1" applyBorder="1" applyAlignment="1">
      <alignment horizontal="right" vertical="center" wrapText="1"/>
    </xf>
    <xf numFmtId="0" fontId="27" fillId="2" borderId="10" xfId="2" applyFont="1" applyFill="1" applyBorder="1" applyAlignment="1">
      <alignment horizontal="left" vertical="center" wrapText="1"/>
    </xf>
    <xf numFmtId="0" fontId="5" fillId="2" borderId="14" xfId="1" applyFont="1" applyFill="1" applyBorder="1" applyAlignment="1">
      <alignment vertical="center" wrapText="1"/>
    </xf>
    <xf numFmtId="0" fontId="5" fillId="2" borderId="14" xfId="1" applyFont="1" applyFill="1" applyBorder="1" applyAlignment="1">
      <alignment horizontal="center" vertical="center" wrapText="1"/>
    </xf>
    <xf numFmtId="0" fontId="28" fillId="0" borderId="16" xfId="20" applyFont="1" applyBorder="1" applyAlignment="1">
      <alignment horizontal="left" vertical="center" wrapText="1"/>
    </xf>
    <xf numFmtId="0" fontId="28" fillId="0" borderId="1" xfId="20" applyFont="1" applyBorder="1" applyAlignment="1">
      <alignment horizontal="left" vertical="center" wrapText="1"/>
    </xf>
    <xf numFmtId="0" fontId="5" fillId="2" borderId="9" xfId="1" applyFont="1" applyFill="1" applyBorder="1" applyAlignment="1">
      <alignment vertical="center" wrapText="1"/>
    </xf>
    <xf numFmtId="0" fontId="5" fillId="2" borderId="9" xfId="1" applyFont="1" applyFill="1" applyBorder="1" applyAlignment="1">
      <alignment horizontal="center" vertical="center" wrapText="1"/>
    </xf>
    <xf numFmtId="0" fontId="7" fillId="8" borderId="14" xfId="2" applyFont="1" applyFill="1" applyBorder="1" applyAlignment="1">
      <alignment vertical="center" wrapText="1"/>
    </xf>
    <xf numFmtId="0" fontId="7" fillId="8" borderId="14" xfId="2" applyFont="1" applyFill="1" applyBorder="1" applyAlignment="1">
      <alignment horizontal="center" vertical="center" wrapText="1"/>
    </xf>
    <xf numFmtId="166" fontId="28" fillId="4" borderId="1" xfId="20" applyNumberFormat="1" applyFont="1" applyFill="1" applyBorder="1" applyAlignment="1" applyProtection="1">
      <alignment horizontal="center" vertical="center" wrapText="1"/>
      <protection locked="0"/>
    </xf>
    <xf numFmtId="3" fontId="28" fillId="0" borderId="1" xfId="20" applyNumberFormat="1" applyFont="1" applyBorder="1" applyAlignment="1">
      <alignment horizontal="center" vertical="center" wrapText="1"/>
    </xf>
    <xf numFmtId="165" fontId="28" fillId="0" borderId="1" xfId="20" applyNumberFormat="1" applyFont="1" applyBorder="1" applyAlignment="1">
      <alignment horizontal="center" vertical="center"/>
    </xf>
    <xf numFmtId="0" fontId="6" fillId="4" borderId="1" xfId="20" applyFont="1" applyFill="1" applyBorder="1" applyAlignment="1" applyProtection="1">
      <alignment horizontal="left" vertical="center"/>
      <protection locked="0"/>
    </xf>
    <xf numFmtId="0" fontId="6" fillId="4" borderId="1" xfId="20" applyFont="1" applyFill="1" applyBorder="1" applyAlignment="1" applyProtection="1">
      <alignment horizontal="center" vertical="center" wrapText="1"/>
      <protection locked="0"/>
    </xf>
    <xf numFmtId="7" fontId="7" fillId="0" borderId="1" xfId="4" applyNumberFormat="1" applyFont="1" applyFill="1" applyBorder="1" applyAlignment="1" applyProtection="1">
      <alignment horizontal="center" vertical="center" wrapText="1"/>
    </xf>
    <xf numFmtId="0" fontId="28" fillId="4" borderId="16" xfId="2" applyFont="1" applyFill="1" applyBorder="1" applyAlignment="1" applyProtection="1">
      <alignment horizontal="left" vertical="center" wrapText="1"/>
      <protection locked="0"/>
    </xf>
    <xf numFmtId="0" fontId="8" fillId="0" borderId="0" xfId="2" applyFont="1" applyBorder="1" applyAlignment="1">
      <alignment horizontal="left" vertical="center" wrapText="1"/>
    </xf>
    <xf numFmtId="0" fontId="25" fillId="2" borderId="0" xfId="1" applyFont="1" applyFill="1" applyBorder="1" applyAlignment="1">
      <alignment vertical="center" wrapText="1"/>
    </xf>
    <xf numFmtId="0" fontId="8" fillId="0" borderId="0" xfId="2" applyFont="1" applyBorder="1" applyAlignment="1">
      <alignment horizontal="center" vertical="center" wrapText="1"/>
    </xf>
    <xf numFmtId="0" fontId="6" fillId="0" borderId="0" xfId="2" applyFont="1" applyBorder="1" applyAlignment="1">
      <alignment horizontal="left" vertical="center" wrapText="1"/>
    </xf>
    <xf numFmtId="0" fontId="13" fillId="0" borderId="0" xfId="2" applyFont="1" applyBorder="1" applyAlignment="1">
      <alignment horizontal="left" vertical="center" wrapText="1"/>
    </xf>
    <xf numFmtId="7" fontId="13" fillId="0" borderId="0" xfId="2" applyNumberFormat="1" applyFont="1" applyBorder="1" applyAlignment="1">
      <alignment horizontal="left" vertical="center" wrapText="1"/>
    </xf>
    <xf numFmtId="0" fontId="15" fillId="0" borderId="0" xfId="2" applyFont="1" applyBorder="1" applyAlignment="1">
      <alignment horizontal="center" vertical="center" wrapText="1"/>
    </xf>
    <xf numFmtId="0" fontId="13" fillId="0" borderId="0" xfId="2" applyFont="1" applyBorder="1" applyAlignment="1">
      <alignment horizontal="right" vertical="center" wrapText="1"/>
    </xf>
    <xf numFmtId="0" fontId="7" fillId="0" borderId="0" xfId="2" applyFont="1" applyBorder="1" applyAlignment="1">
      <alignment horizontal="left" vertical="center" wrapText="1"/>
    </xf>
    <xf numFmtId="0" fontId="16" fillId="7"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6" fillId="0" borderId="0" xfId="2" applyFont="1" applyFill="1" applyBorder="1" applyAlignment="1">
      <alignment horizontal="center" vertical="center" wrapText="1"/>
    </xf>
    <xf numFmtId="9" fontId="13" fillId="0" borderId="1" xfId="2" applyNumberFormat="1" applyFont="1" applyBorder="1" applyAlignment="1">
      <alignment horizontal="center" vertical="center" wrapText="1"/>
    </xf>
    <xf numFmtId="0" fontId="27" fillId="2" borderId="0" xfId="1" applyFont="1" applyFill="1" applyBorder="1" applyAlignment="1">
      <alignment horizontal="center" vertical="center" wrapText="1"/>
    </xf>
    <xf numFmtId="0" fontId="6" fillId="0" borderId="0" xfId="2" quotePrefix="1" applyFont="1" applyBorder="1" applyAlignment="1">
      <alignment vertical="center" wrapText="1"/>
    </xf>
    <xf numFmtId="3" fontId="13" fillId="0" borderId="18" xfId="2" applyNumberFormat="1" applyFont="1" applyBorder="1" applyAlignment="1">
      <alignment horizontal="center" vertical="center" wrapText="1"/>
    </xf>
    <xf numFmtId="0" fontId="13" fillId="0" borderId="3" xfId="2" applyFont="1" applyBorder="1" applyAlignment="1">
      <alignment horizontal="center" vertical="center" wrapText="1"/>
    </xf>
    <xf numFmtId="7" fontId="13" fillId="6" borderId="17" xfId="2" applyNumberFormat="1" applyFont="1" applyFill="1" applyBorder="1" applyAlignment="1">
      <alignment horizontal="center" vertical="center" wrapText="1"/>
    </xf>
    <xf numFmtId="0" fontId="6" fillId="0" borderId="0" xfId="11" applyFont="1" applyBorder="1" applyAlignment="1">
      <alignment vertical="center"/>
    </xf>
    <xf numFmtId="0" fontId="32" fillId="0" borderId="0" xfId="11" applyFont="1" applyBorder="1" applyAlignment="1">
      <alignment horizontal="center" vertical="center"/>
    </xf>
    <xf numFmtId="44" fontId="33" fillId="0" borderId="0" xfId="11" applyNumberFormat="1" applyFont="1" applyBorder="1" applyAlignment="1">
      <alignment vertical="center"/>
    </xf>
    <xf numFmtId="0" fontId="17" fillId="0" borderId="0" xfId="1" applyFont="1" applyBorder="1" applyAlignment="1">
      <alignment horizontal="left" vertical="center" wrapText="1"/>
    </xf>
    <xf numFmtId="0" fontId="27" fillId="0" borderId="0" xfId="2" applyFont="1" applyBorder="1" applyAlignment="1">
      <alignment horizontal="right" vertical="center" wrapText="1"/>
    </xf>
    <xf numFmtId="0" fontId="26" fillId="0" borderId="0" xfId="2" applyFont="1" applyBorder="1" applyAlignment="1" applyProtection="1">
      <alignment horizontal="center" vertical="center" wrapText="1"/>
      <protection locked="0"/>
    </xf>
    <xf numFmtId="166" fontId="28" fillId="0" borderId="0" xfId="20" applyNumberFormat="1" applyFont="1" applyBorder="1" applyAlignment="1">
      <alignment horizontal="center" vertical="center" wrapText="1"/>
    </xf>
    <xf numFmtId="0" fontId="28" fillId="0" borderId="0" xfId="20" applyFont="1" applyBorder="1" applyAlignment="1">
      <alignment horizontal="left" vertical="center"/>
    </xf>
    <xf numFmtId="44" fontId="28" fillId="0" borderId="0" xfId="20" applyNumberFormat="1" applyFont="1" applyBorder="1" applyAlignment="1">
      <alignment horizontal="center" vertical="center"/>
    </xf>
    <xf numFmtId="0" fontId="28" fillId="0" borderId="0" xfId="20" applyFont="1" applyBorder="1" applyAlignment="1">
      <alignment horizontal="center" vertical="center" wrapText="1"/>
    </xf>
    <xf numFmtId="0" fontId="6" fillId="0" borderId="0" xfId="11" applyFont="1" applyBorder="1" applyAlignment="1">
      <alignment horizontal="center" vertical="center"/>
    </xf>
    <xf numFmtId="166" fontId="13" fillId="12" borderId="0" xfId="1" applyNumberFormat="1" applyFont="1" applyFill="1" applyBorder="1" applyAlignment="1">
      <alignment horizontal="center" vertical="center" wrapText="1"/>
    </xf>
    <xf numFmtId="0" fontId="6" fillId="0" borderId="1" xfId="11" applyFont="1" applyBorder="1" applyAlignment="1">
      <alignment vertical="center"/>
    </xf>
    <xf numFmtId="166" fontId="28" fillId="0" borderId="1" xfId="20" applyNumberFormat="1" applyFont="1" applyBorder="1" applyAlignment="1">
      <alignment horizontal="center" vertical="center" wrapText="1"/>
    </xf>
    <xf numFmtId="0" fontId="28" fillId="0" borderId="1" xfId="20" applyFont="1" applyBorder="1" applyAlignment="1">
      <alignment horizontal="center" vertical="center"/>
    </xf>
    <xf numFmtId="44" fontId="6" fillId="0" borderId="1" xfId="21" applyFont="1" applyBorder="1" applyAlignment="1">
      <alignment vertical="center"/>
    </xf>
    <xf numFmtId="0" fontId="6" fillId="0" borderId="16" xfId="11" applyFont="1" applyBorder="1" applyAlignment="1">
      <alignment vertical="center"/>
    </xf>
    <xf numFmtId="3" fontId="6" fillId="0" borderId="16" xfId="11" applyNumberFormat="1" applyFont="1" applyBorder="1" applyAlignment="1">
      <alignment vertical="center"/>
    </xf>
    <xf numFmtId="0" fontId="5" fillId="2" borderId="13" xfId="1" applyFont="1" applyFill="1" applyBorder="1" applyAlignment="1">
      <alignment vertical="center" wrapText="1"/>
    </xf>
    <xf numFmtId="0" fontId="5" fillId="2" borderId="15" xfId="1" applyFont="1" applyFill="1" applyBorder="1" applyAlignment="1">
      <alignment horizontal="center" vertical="center" wrapText="1"/>
    </xf>
    <xf numFmtId="0" fontId="5" fillId="2" borderId="8" xfId="1" applyFont="1" applyFill="1" applyBorder="1" applyAlignment="1">
      <alignment vertical="center" wrapText="1"/>
    </xf>
    <xf numFmtId="0" fontId="5" fillId="2" borderId="10" xfId="1" applyFont="1" applyFill="1" applyBorder="1" applyAlignment="1">
      <alignment horizontal="center" vertical="center" wrapText="1"/>
    </xf>
    <xf numFmtId="0" fontId="7" fillId="8" borderId="13" xfId="2" applyFont="1" applyFill="1" applyBorder="1" applyAlignment="1">
      <alignment vertical="center" wrapText="1"/>
    </xf>
    <xf numFmtId="0" fontId="7" fillId="8" borderId="15" xfId="2" applyFont="1" applyFill="1" applyBorder="1" applyAlignment="1">
      <alignment horizontal="center" vertical="center" wrapText="1"/>
    </xf>
    <xf numFmtId="0" fontId="31" fillId="2" borderId="9" xfId="1" applyFont="1" applyFill="1" applyBorder="1" applyAlignment="1">
      <alignment vertical="center" wrapText="1"/>
    </xf>
    <xf numFmtId="0" fontId="6" fillId="4" borderId="1" xfId="20" applyFont="1" applyFill="1" applyBorder="1" applyAlignment="1" applyProtection="1">
      <alignment horizontal="center" vertical="center"/>
      <protection locked="0"/>
    </xf>
    <xf numFmtId="43" fontId="6" fillId="4" borderId="1" xfId="16" applyFont="1" applyFill="1" applyBorder="1" applyAlignment="1" applyProtection="1">
      <alignment horizontal="left" vertical="center"/>
      <protection locked="0"/>
    </xf>
    <xf numFmtId="43" fontId="6" fillId="4" borderId="1" xfId="20" applyNumberFormat="1" applyFont="1" applyFill="1" applyBorder="1" applyAlignment="1" applyProtection="1">
      <alignment horizontal="center" vertical="center"/>
      <protection locked="0"/>
    </xf>
    <xf numFmtId="0" fontId="6" fillId="3" borderId="1" xfId="2" applyFont="1" applyFill="1" applyBorder="1" applyAlignment="1">
      <alignment horizontal="center" vertical="center" wrapText="1"/>
    </xf>
    <xf numFmtId="0" fontId="6" fillId="0" borderId="1" xfId="11" applyFont="1" applyBorder="1" applyAlignment="1">
      <alignment horizontal="center" vertical="center"/>
    </xf>
    <xf numFmtId="14" fontId="8" fillId="0" borderId="0" xfId="1" applyNumberFormat="1" applyFont="1" applyBorder="1" applyAlignment="1">
      <alignment horizontal="left" vertical="center"/>
    </xf>
    <xf numFmtId="0" fontId="27" fillId="2" borderId="4" xfId="2" applyFont="1" applyFill="1" applyBorder="1" applyAlignment="1">
      <alignment horizontal="center" vertical="center" wrapText="1"/>
    </xf>
    <xf numFmtId="0" fontId="27" fillId="2" borderId="7" xfId="2" applyFont="1" applyFill="1" applyBorder="1" applyAlignment="1">
      <alignment horizontal="center" vertical="center" wrapText="1"/>
    </xf>
    <xf numFmtId="0" fontId="27" fillId="2" borderId="4" xfId="2" applyFont="1" applyFill="1" applyBorder="1" applyAlignment="1">
      <alignment horizontal="left" vertical="center" wrapText="1"/>
    </xf>
    <xf numFmtId="0" fontId="25" fillId="2" borderId="8" xfId="1" applyFont="1" applyFill="1" applyBorder="1" applyAlignment="1" applyProtection="1">
      <alignment vertical="center" wrapText="1"/>
    </xf>
    <xf numFmtId="0" fontId="25" fillId="2" borderId="9" xfId="1" applyFont="1" applyFill="1" applyBorder="1" applyAlignment="1" applyProtection="1">
      <alignment vertical="center" wrapText="1"/>
    </xf>
    <xf numFmtId="0" fontId="6" fillId="0" borderId="0" xfId="1" applyFont="1" applyAlignment="1" applyProtection="1">
      <alignment vertical="center"/>
    </xf>
    <xf numFmtId="0" fontId="6" fillId="0" borderId="5" xfId="1" applyFont="1" applyBorder="1" applyAlignment="1" applyProtection="1">
      <alignment vertical="center"/>
    </xf>
    <xf numFmtId="0" fontId="6" fillId="0" borderId="0" xfId="1" applyFont="1" applyAlignment="1" applyProtection="1">
      <alignment horizontal="left" vertical="center"/>
    </xf>
    <xf numFmtId="44" fontId="6" fillId="0" borderId="6" xfId="4" applyFont="1" applyBorder="1" applyAlignment="1" applyProtection="1">
      <alignment vertical="center"/>
    </xf>
    <xf numFmtId="0" fontId="16" fillId="0" borderId="0" xfId="1" applyFont="1" applyAlignment="1" applyProtection="1">
      <alignment vertical="center" wrapText="1"/>
    </xf>
    <xf numFmtId="0" fontId="6" fillId="0" borderId="0" xfId="1" applyFont="1" applyAlignment="1" applyProtection="1">
      <alignment vertical="center" wrapText="1"/>
    </xf>
    <xf numFmtId="0" fontId="7" fillId="0" borderId="5" xfId="1" applyFont="1" applyBorder="1" applyAlignment="1" applyProtection="1">
      <alignment vertical="center"/>
    </xf>
    <xf numFmtId="0" fontId="7" fillId="0" borderId="0" xfId="1" applyFont="1" applyAlignment="1" applyProtection="1">
      <alignment horizontal="center" vertical="center"/>
    </xf>
    <xf numFmtId="44" fontId="7" fillId="11" borderId="6" xfId="1" applyNumberFormat="1" applyFont="1" applyFill="1" applyBorder="1" applyAlignment="1" applyProtection="1">
      <alignment vertical="center"/>
    </xf>
    <xf numFmtId="0" fontId="6" fillId="0" borderId="0" xfId="1" applyFont="1" applyAlignment="1" applyProtection="1">
      <alignment horizontal="center" vertical="center"/>
    </xf>
    <xf numFmtId="9" fontId="28" fillId="4" borderId="2" xfId="19" applyNumberFormat="1" applyFont="1" applyFill="1" applyBorder="1" applyAlignment="1" applyProtection="1">
      <alignment horizontal="center" vertical="center"/>
      <protection locked="0"/>
    </xf>
    <xf numFmtId="0" fontId="18" fillId="0" borderId="9" xfId="1" applyFont="1" applyBorder="1" applyAlignment="1">
      <alignment horizontal="center" vertical="center" wrapText="1"/>
    </xf>
    <xf numFmtId="0" fontId="12" fillId="0" borderId="0" xfId="1" applyFont="1" applyBorder="1" applyAlignment="1">
      <alignment horizontal="center" vertical="center" wrapText="1"/>
    </xf>
    <xf numFmtId="0" fontId="7" fillId="8" borderId="5" xfId="2" applyFont="1" applyFill="1" applyBorder="1" applyAlignment="1" applyProtection="1">
      <alignment horizontal="left" vertical="center" wrapText="1"/>
    </xf>
    <xf numFmtId="0" fontId="7" fillId="8" borderId="0" xfId="2" applyFont="1" applyFill="1" applyAlignment="1" applyProtection="1">
      <alignment horizontal="left" vertical="center" wrapText="1"/>
    </xf>
    <xf numFmtId="0" fontId="7" fillId="8" borderId="6" xfId="2" applyFont="1" applyFill="1" applyBorder="1" applyAlignment="1" applyProtection="1">
      <alignment horizontal="left" vertical="center" wrapText="1"/>
    </xf>
    <xf numFmtId="0" fontId="26" fillId="4" borderId="9" xfId="2" applyFont="1" applyFill="1" applyBorder="1" applyAlignment="1" applyProtection="1">
      <alignment horizontal="left" vertical="center" wrapText="1"/>
      <protection locked="0"/>
    </xf>
    <xf numFmtId="0" fontId="7" fillId="8" borderId="14" xfId="2" applyFont="1" applyFill="1" applyBorder="1" applyAlignment="1">
      <alignment horizontal="left" vertical="center" wrapText="1"/>
    </xf>
    <xf numFmtId="0" fontId="7" fillId="8" borderId="15" xfId="2" applyFont="1" applyFill="1" applyBorder="1" applyAlignment="1">
      <alignment horizontal="left" vertical="center" wrapText="1"/>
    </xf>
    <xf numFmtId="0" fontId="28" fillId="0" borderId="1" xfId="20" applyFont="1" applyBorder="1" applyAlignment="1">
      <alignment horizontal="left" vertical="center" wrapText="1"/>
    </xf>
    <xf numFmtId="0" fontId="28" fillId="0" borderId="2" xfId="18" applyFont="1" applyBorder="1" applyAlignment="1">
      <alignment horizontal="left" vertical="center" wrapText="1"/>
    </xf>
    <xf numFmtId="0" fontId="28" fillId="0" borderId="7" xfId="18" applyFont="1" applyBorder="1" applyAlignment="1">
      <alignment horizontal="left" vertical="center" wrapText="1"/>
    </xf>
    <xf numFmtId="0" fontId="25" fillId="2" borderId="8" xfId="1" applyFont="1" applyFill="1" applyBorder="1" applyAlignment="1">
      <alignment horizontal="left" vertical="center" wrapText="1"/>
    </xf>
    <xf numFmtId="0" fontId="25" fillId="2" borderId="9" xfId="1" applyFont="1" applyFill="1" applyBorder="1" applyAlignment="1">
      <alignment horizontal="left" vertical="center" wrapText="1"/>
    </xf>
    <xf numFmtId="0" fontId="27" fillId="2" borderId="4" xfId="2" applyFont="1" applyFill="1" applyBorder="1" applyAlignment="1">
      <alignment horizontal="center" vertical="center" wrapText="1"/>
    </xf>
    <xf numFmtId="0" fontId="27" fillId="2" borderId="7" xfId="2" applyFont="1" applyFill="1" applyBorder="1" applyAlignment="1">
      <alignment horizontal="center" vertical="center" wrapText="1"/>
    </xf>
    <xf numFmtId="0" fontId="28" fillId="0" borderId="13" xfId="18" applyFont="1" applyBorder="1" applyAlignment="1">
      <alignment horizontal="left" vertical="center" wrapText="1"/>
    </xf>
    <xf numFmtId="0" fontId="28" fillId="0" borderId="15" xfId="18" applyFont="1" applyBorder="1" applyAlignment="1">
      <alignment horizontal="left" vertical="center" wrapText="1"/>
    </xf>
    <xf numFmtId="0" fontId="27" fillId="2" borderId="4" xfId="2" applyFont="1" applyFill="1" applyBorder="1" applyAlignment="1">
      <alignment horizontal="left" vertical="center" wrapText="1"/>
    </xf>
    <xf numFmtId="0" fontId="28" fillId="0" borderId="8" xfId="18" applyFont="1" applyBorder="1" applyAlignment="1">
      <alignment horizontal="left" vertical="center" wrapText="1"/>
    </xf>
    <xf numFmtId="0" fontId="28" fillId="0" borderId="9" xfId="18" applyFont="1" applyBorder="1" applyAlignment="1">
      <alignment horizontal="left" vertical="center" wrapText="1"/>
    </xf>
    <xf numFmtId="0" fontId="28" fillId="0" borderId="11" xfId="18" applyFont="1" applyBorder="1" applyAlignment="1">
      <alignment horizontal="left" vertical="center" wrapText="1"/>
    </xf>
    <xf numFmtId="0" fontId="28" fillId="0" borderId="0" xfId="18" applyFont="1" applyBorder="1" applyAlignment="1">
      <alignment horizontal="left" vertical="center" wrapText="1"/>
    </xf>
    <xf numFmtId="0" fontId="25" fillId="2" borderId="0" xfId="1" applyFont="1" applyFill="1" applyBorder="1" applyAlignment="1">
      <alignment horizontal="left" vertical="center" wrapText="1"/>
    </xf>
    <xf numFmtId="0" fontId="27" fillId="2" borderId="0" xfId="2" applyFont="1" applyFill="1" applyBorder="1" applyAlignment="1">
      <alignment horizontal="center" vertical="center" wrapText="1"/>
    </xf>
    <xf numFmtId="0" fontId="27" fillId="2" borderId="9" xfId="2" applyFont="1" applyFill="1" applyBorder="1" applyAlignment="1">
      <alignment horizontal="center" vertical="center" wrapText="1"/>
    </xf>
    <xf numFmtId="0" fontId="27" fillId="2" borderId="10" xfId="2" applyFont="1" applyFill="1" applyBorder="1" applyAlignment="1">
      <alignment horizontal="center" vertical="center" wrapText="1"/>
    </xf>
    <xf numFmtId="0" fontId="6" fillId="0" borderId="1" xfId="2" applyFont="1" applyBorder="1" applyAlignment="1">
      <alignment horizontal="left" vertical="center" wrapText="1"/>
    </xf>
    <xf numFmtId="0" fontId="16" fillId="7" borderId="0" xfId="2" applyFont="1" applyFill="1" applyBorder="1" applyAlignment="1">
      <alignment horizontal="center" vertical="center" wrapText="1"/>
    </xf>
    <xf numFmtId="0" fontId="6" fillId="0" borderId="1" xfId="2" quotePrefix="1" applyFont="1" applyBorder="1" applyAlignment="1">
      <alignment horizontal="left" vertical="center" wrapText="1"/>
    </xf>
    <xf numFmtId="0" fontId="27" fillId="2" borderId="19" xfId="2" applyFont="1" applyFill="1" applyBorder="1" applyAlignment="1">
      <alignment horizontal="left" vertical="center" wrapText="1"/>
    </xf>
    <xf numFmtId="0" fontId="27" fillId="2" borderId="21" xfId="2" applyFont="1" applyFill="1" applyBorder="1" applyAlignment="1">
      <alignment horizontal="left" vertical="center" wrapText="1"/>
    </xf>
    <xf numFmtId="0" fontId="27" fillId="2" borderId="20" xfId="2" applyFont="1" applyFill="1" applyBorder="1" applyAlignment="1">
      <alignment horizontal="left" vertical="center" wrapText="1"/>
    </xf>
    <xf numFmtId="0" fontId="27" fillId="2" borderId="7" xfId="2" applyFont="1" applyFill="1" applyBorder="1" applyAlignment="1">
      <alignment horizontal="left" vertical="center" wrapText="1"/>
    </xf>
    <xf numFmtId="0" fontId="27" fillId="2" borderId="22" xfId="2" applyFont="1" applyFill="1" applyBorder="1" applyAlignment="1">
      <alignment horizontal="left" vertical="center" wrapText="1"/>
    </xf>
    <xf numFmtId="0" fontId="27" fillId="2" borderId="23" xfId="2" applyFont="1" applyFill="1" applyBorder="1" applyAlignment="1">
      <alignment horizontal="left" vertical="center" wrapText="1"/>
    </xf>
    <xf numFmtId="0" fontId="27" fillId="0" borderId="0" xfId="1" applyFont="1" applyFill="1" applyBorder="1" applyAlignment="1">
      <alignment horizontal="center" vertical="center" wrapText="1"/>
    </xf>
    <xf numFmtId="0" fontId="17" fillId="2" borderId="8" xfId="1" applyFont="1" applyFill="1" applyBorder="1" applyAlignment="1">
      <alignment horizontal="left" vertical="center" wrapText="1"/>
    </xf>
    <xf numFmtId="0" fontId="17" fillId="2" borderId="9" xfId="1" applyFont="1" applyFill="1" applyBorder="1" applyAlignment="1">
      <alignment horizontal="left" vertical="center" wrapText="1"/>
    </xf>
    <xf numFmtId="0" fontId="6" fillId="0" borderId="1" xfId="20" applyFont="1" applyBorder="1" applyAlignment="1">
      <alignment horizontal="left" vertical="center"/>
    </xf>
    <xf numFmtId="0" fontId="6" fillId="0" borderId="1" xfId="20" applyFont="1" applyBorder="1" applyAlignment="1">
      <alignment horizontal="left" vertical="center" wrapText="1"/>
    </xf>
  </cellXfs>
  <cellStyles count="23">
    <cellStyle name="Komma" xfId="16" builtinId="3"/>
    <cellStyle name="Komma 2" xfId="5" xr:uid="{00000000-0005-0000-0000-000000000000}"/>
    <cellStyle name="Ongeldig" xfId="17" builtinId="27"/>
    <cellStyle name="Procent 2" xfId="9" xr:uid="{00000000-0005-0000-0000-000003000000}"/>
    <cellStyle name="Procent 3" xfId="13" xr:uid="{4EDC8DD3-0283-4BB5-8784-294EA64CD940}"/>
    <cellStyle name="Procent 4" xfId="19" xr:uid="{674793A5-8FD2-4C0E-A81C-65B91BE308B1}"/>
    <cellStyle name="Standaard" xfId="0" builtinId="0"/>
    <cellStyle name="Standaard 10" xfId="1" xr:uid="{00000000-0005-0000-0000-000005000000}"/>
    <cellStyle name="Standaard 11" xfId="2" xr:uid="{00000000-0005-0000-0000-000006000000}"/>
    <cellStyle name="Standaard 19" xfId="3" xr:uid="{00000000-0005-0000-0000-000007000000}"/>
    <cellStyle name="Standaard 2" xfId="11" xr:uid="{AC4FE8F3-97F7-4545-8047-C2065151F7E6}"/>
    <cellStyle name="Standaard 27" xfId="7" xr:uid="{00000000-0005-0000-0000-000008000000}"/>
    <cellStyle name="Standaard 27 2" xfId="12" xr:uid="{E9AD38B9-5152-49A0-8F05-83363AAB886A}"/>
    <cellStyle name="Standaard 27 2 2" xfId="20" xr:uid="{5C91786F-07B1-4F21-8ACE-D405FFA3C85A}"/>
    <cellStyle name="Standaard 3" xfId="18" xr:uid="{4C2D31B6-C9F8-4196-8180-2BCA33BFDF1B}"/>
    <cellStyle name="Standaard 58" xfId="10" xr:uid="{00000000-0005-0000-0000-000009000000}"/>
    <cellStyle name="Valuta" xfId="15" builtinId="4"/>
    <cellStyle name="Valuta 2" xfId="4" xr:uid="{00000000-0005-0000-0000-00000B000000}"/>
    <cellStyle name="Valuta 3" xfId="14" xr:uid="{48EE3320-3B20-415E-812A-454D31745657}"/>
    <cellStyle name="Valuta 3 2" xfId="22" xr:uid="{A9A811FC-3A27-4A0F-B35D-01BE1FA59280}"/>
    <cellStyle name="Valuta 4" xfId="21" xr:uid="{5E52D6F5-C24A-4A83-A575-ADBA9BA6A4AC}"/>
    <cellStyle name="Valuta 5" xfId="6" xr:uid="{00000000-0005-0000-0000-00000C000000}"/>
    <cellStyle name="Valuta 6" xfId="8" xr:uid="{00000000-0005-0000-0000-00000D000000}"/>
  </cellStyles>
  <dxfs count="1">
    <dxf>
      <font>
        <b/>
        <i val="0"/>
        <color rgb="FFFF0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181840</xdr:colOff>
      <xdr:row>0</xdr:row>
      <xdr:rowOff>1541318</xdr:rowOff>
    </xdr:from>
    <xdr:to>
      <xdr:col>3</xdr:col>
      <xdr:colOff>500321</xdr:colOff>
      <xdr:row>1</xdr:row>
      <xdr:rowOff>221961</xdr:rowOff>
    </xdr:to>
    <xdr:pic>
      <xdr:nvPicPr>
        <xdr:cNvPr id="3" name="Afbeelding 2" descr="Afbeeldingsresultaat voor logo spaarnelanden">
          <a:extLst>
            <a:ext uri="{FF2B5EF4-FFF2-40B4-BE49-F238E27FC236}">
              <a16:creationId xmlns:a16="http://schemas.microsoft.com/office/drawing/2014/main" id="{69986C08-79F4-4940-929F-5A0B5FD160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1931" y="1541318"/>
          <a:ext cx="4855845" cy="16160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E12"/>
  <sheetViews>
    <sheetView showGridLines="0" view="pageBreakPreview" zoomScaleNormal="100" zoomScaleSheetLayoutView="100" workbookViewId="0">
      <selection activeCell="B9" sqref="B9"/>
    </sheetView>
  </sheetViews>
  <sheetFormatPr defaultRowHeight="13.5" x14ac:dyDescent="0.2"/>
  <cols>
    <col min="1" max="1" width="8.28515625" style="1" customWidth="1"/>
    <col min="2" max="2" width="13" style="1" customWidth="1"/>
    <col min="3" max="3" width="68" style="1" customWidth="1"/>
    <col min="4" max="4" width="13" style="1" customWidth="1"/>
    <col min="5" max="5" width="8.28515625" style="1" customWidth="1"/>
    <col min="6" max="258" width="8.85546875" style="1"/>
    <col min="259" max="259" width="50.28515625" style="1" customWidth="1"/>
    <col min="260" max="514" width="8.85546875" style="1"/>
    <col min="515" max="515" width="50.28515625" style="1" customWidth="1"/>
    <col min="516" max="770" width="8.85546875" style="1"/>
    <col min="771" max="771" width="50.28515625" style="1" customWidth="1"/>
    <col min="772" max="1026" width="8.85546875" style="1"/>
    <col min="1027" max="1027" width="50.28515625" style="1" customWidth="1"/>
    <col min="1028" max="1282" width="8.85546875" style="1"/>
    <col min="1283" max="1283" width="50.28515625" style="1" customWidth="1"/>
    <col min="1284" max="1538" width="8.85546875" style="1"/>
    <col min="1539" max="1539" width="50.28515625" style="1" customWidth="1"/>
    <col min="1540" max="1794" width="8.85546875" style="1"/>
    <col min="1795" max="1795" width="50.28515625" style="1" customWidth="1"/>
    <col min="1796" max="2050" width="8.85546875" style="1"/>
    <col min="2051" max="2051" width="50.28515625" style="1" customWidth="1"/>
    <col min="2052" max="2306" width="8.85546875" style="1"/>
    <col min="2307" max="2307" width="50.28515625" style="1" customWidth="1"/>
    <col min="2308" max="2562" width="8.85546875" style="1"/>
    <col min="2563" max="2563" width="50.28515625" style="1" customWidth="1"/>
    <col min="2564" max="2818" width="8.85546875" style="1"/>
    <col min="2819" max="2819" width="50.28515625" style="1" customWidth="1"/>
    <col min="2820" max="3074" width="8.85546875" style="1"/>
    <col min="3075" max="3075" width="50.28515625" style="1" customWidth="1"/>
    <col min="3076" max="3330" width="8.85546875" style="1"/>
    <col min="3331" max="3331" width="50.28515625" style="1" customWidth="1"/>
    <col min="3332" max="3586" width="8.85546875" style="1"/>
    <col min="3587" max="3587" width="50.28515625" style="1" customWidth="1"/>
    <col min="3588" max="3842" width="8.85546875" style="1"/>
    <col min="3843" max="3843" width="50.28515625" style="1" customWidth="1"/>
    <col min="3844" max="4098" width="8.85546875" style="1"/>
    <col min="4099" max="4099" width="50.28515625" style="1" customWidth="1"/>
    <col min="4100" max="4354" width="8.85546875" style="1"/>
    <col min="4355" max="4355" width="50.28515625" style="1" customWidth="1"/>
    <col min="4356" max="4610" width="8.85546875" style="1"/>
    <col min="4611" max="4611" width="50.28515625" style="1" customWidth="1"/>
    <col min="4612" max="4866" width="8.85546875" style="1"/>
    <col min="4867" max="4867" width="50.28515625" style="1" customWidth="1"/>
    <col min="4868" max="5122" width="8.85546875" style="1"/>
    <col min="5123" max="5123" width="50.28515625" style="1" customWidth="1"/>
    <col min="5124" max="5378" width="8.85546875" style="1"/>
    <col min="5379" max="5379" width="50.28515625" style="1" customWidth="1"/>
    <col min="5380" max="5634" width="8.85546875" style="1"/>
    <col min="5635" max="5635" width="50.28515625" style="1" customWidth="1"/>
    <col min="5636" max="5890" width="8.85546875" style="1"/>
    <col min="5891" max="5891" width="50.28515625" style="1" customWidth="1"/>
    <col min="5892" max="6146" width="8.85546875" style="1"/>
    <col min="6147" max="6147" width="50.28515625" style="1" customWidth="1"/>
    <col min="6148" max="6402" width="8.85546875" style="1"/>
    <col min="6403" max="6403" width="50.28515625" style="1" customWidth="1"/>
    <col min="6404" max="6658" width="8.85546875" style="1"/>
    <col min="6659" max="6659" width="50.28515625" style="1" customWidth="1"/>
    <col min="6660" max="6914" width="8.85546875" style="1"/>
    <col min="6915" max="6915" width="50.28515625" style="1" customWidth="1"/>
    <col min="6916" max="7170" width="8.85546875" style="1"/>
    <col min="7171" max="7171" width="50.28515625" style="1" customWidth="1"/>
    <col min="7172" max="7426" width="8.85546875" style="1"/>
    <col min="7427" max="7427" width="50.28515625" style="1" customWidth="1"/>
    <col min="7428" max="7682" width="8.85546875" style="1"/>
    <col min="7683" max="7683" width="50.28515625" style="1" customWidth="1"/>
    <col min="7684" max="7938" width="8.85546875" style="1"/>
    <col min="7939" max="7939" width="50.28515625" style="1" customWidth="1"/>
    <col min="7940" max="8194" width="8.85546875" style="1"/>
    <col min="8195" max="8195" width="50.28515625" style="1" customWidth="1"/>
    <col min="8196" max="8450" width="8.85546875" style="1"/>
    <col min="8451" max="8451" width="50.28515625" style="1" customWidth="1"/>
    <col min="8452" max="8706" width="8.85546875" style="1"/>
    <col min="8707" max="8707" width="50.28515625" style="1" customWidth="1"/>
    <col min="8708" max="8962" width="8.85546875" style="1"/>
    <col min="8963" max="8963" width="50.28515625" style="1" customWidth="1"/>
    <col min="8964" max="9218" width="8.85546875" style="1"/>
    <col min="9219" max="9219" width="50.28515625" style="1" customWidth="1"/>
    <col min="9220" max="9474" width="8.85546875" style="1"/>
    <col min="9475" max="9475" width="50.28515625" style="1" customWidth="1"/>
    <col min="9476" max="9730" width="8.85546875" style="1"/>
    <col min="9731" max="9731" width="50.28515625" style="1" customWidth="1"/>
    <col min="9732" max="9986" width="8.85546875" style="1"/>
    <col min="9987" max="9987" width="50.28515625" style="1" customWidth="1"/>
    <col min="9988" max="10242" width="8.85546875" style="1"/>
    <col min="10243" max="10243" width="50.28515625" style="1" customWidth="1"/>
    <col min="10244" max="10498" width="8.85546875" style="1"/>
    <col min="10499" max="10499" width="50.28515625" style="1" customWidth="1"/>
    <col min="10500" max="10754" width="8.85546875" style="1"/>
    <col min="10755" max="10755" width="50.28515625" style="1" customWidth="1"/>
    <col min="10756" max="11010" width="8.85546875" style="1"/>
    <col min="11011" max="11011" width="50.28515625" style="1" customWidth="1"/>
    <col min="11012" max="11266" width="8.85546875" style="1"/>
    <col min="11267" max="11267" width="50.28515625" style="1" customWidth="1"/>
    <col min="11268" max="11522" width="8.85546875" style="1"/>
    <col min="11523" max="11523" width="50.28515625" style="1" customWidth="1"/>
    <col min="11524" max="11778" width="8.85546875" style="1"/>
    <col min="11779" max="11779" width="50.28515625" style="1" customWidth="1"/>
    <col min="11780" max="12034" width="8.85546875" style="1"/>
    <col min="12035" max="12035" width="50.28515625" style="1" customWidth="1"/>
    <col min="12036" max="12290" width="8.85546875" style="1"/>
    <col min="12291" max="12291" width="50.28515625" style="1" customWidth="1"/>
    <col min="12292" max="12546" width="8.85546875" style="1"/>
    <col min="12547" max="12547" width="50.28515625" style="1" customWidth="1"/>
    <col min="12548" max="12802" width="8.85546875" style="1"/>
    <col min="12803" max="12803" width="50.28515625" style="1" customWidth="1"/>
    <col min="12804" max="13058" width="8.85546875" style="1"/>
    <col min="13059" max="13059" width="50.28515625" style="1" customWidth="1"/>
    <col min="13060" max="13314" width="8.85546875" style="1"/>
    <col min="13315" max="13315" width="50.28515625" style="1" customWidth="1"/>
    <col min="13316" max="13570" width="8.85546875" style="1"/>
    <col min="13571" max="13571" width="50.28515625" style="1" customWidth="1"/>
    <col min="13572" max="13826" width="8.85546875" style="1"/>
    <col min="13827" max="13827" width="50.28515625" style="1" customWidth="1"/>
    <col min="13828" max="14082" width="8.85546875" style="1"/>
    <col min="14083" max="14083" width="50.28515625" style="1" customWidth="1"/>
    <col min="14084" max="14338" width="8.85546875" style="1"/>
    <col min="14339" max="14339" width="50.28515625" style="1" customWidth="1"/>
    <col min="14340" max="14594" width="8.85546875" style="1"/>
    <col min="14595" max="14595" width="50.28515625" style="1" customWidth="1"/>
    <col min="14596" max="14850" width="8.85546875" style="1"/>
    <col min="14851" max="14851" width="50.28515625" style="1" customWidth="1"/>
    <col min="14852" max="15106" width="8.85546875" style="1"/>
    <col min="15107" max="15107" width="50.28515625" style="1" customWidth="1"/>
    <col min="15108" max="15362" width="8.85546875" style="1"/>
    <col min="15363" max="15363" width="50.28515625" style="1" customWidth="1"/>
    <col min="15364" max="15618" width="8.85546875" style="1"/>
    <col min="15619" max="15619" width="50.28515625" style="1" customWidth="1"/>
    <col min="15620" max="15874" width="8.85546875" style="1"/>
    <col min="15875" max="15875" width="50.28515625" style="1" customWidth="1"/>
    <col min="15876" max="16130" width="8.85546875" style="1"/>
    <col min="16131" max="16131" width="50.28515625" style="1" customWidth="1"/>
    <col min="16132" max="16384" width="8.85546875" style="1"/>
  </cols>
  <sheetData>
    <row r="1" spans="1:5" ht="231.6" customHeight="1" x14ac:dyDescent="0.2">
      <c r="A1" s="8"/>
      <c r="B1" s="146"/>
      <c r="C1" s="146"/>
      <c r="D1" s="9"/>
      <c r="E1" s="10"/>
    </row>
    <row r="2" spans="1:5" s="2" customFormat="1" ht="69.75" customHeight="1" x14ac:dyDescent="0.2">
      <c r="A2" s="11"/>
      <c r="B2" s="147" t="s">
        <v>133</v>
      </c>
      <c r="C2" s="147"/>
      <c r="D2" s="147"/>
      <c r="E2" s="12"/>
    </row>
    <row r="3" spans="1:5" ht="65.099999999999994" customHeight="1" x14ac:dyDescent="0.2">
      <c r="A3" s="13"/>
      <c r="B3" s="147"/>
      <c r="C3" s="147"/>
      <c r="D3" s="147"/>
      <c r="E3" s="14"/>
    </row>
    <row r="4" spans="1:5" ht="53.25" customHeight="1" x14ac:dyDescent="0.2">
      <c r="A4" s="13"/>
      <c r="B4" s="147" t="s">
        <v>134</v>
      </c>
      <c r="C4" s="147"/>
      <c r="D4" s="147"/>
      <c r="E4" s="14"/>
    </row>
    <row r="5" spans="1:5" ht="17.25" x14ac:dyDescent="0.2">
      <c r="A5" s="13"/>
      <c r="B5" s="4"/>
      <c r="C5" s="4"/>
      <c r="D5" s="4"/>
      <c r="E5" s="14"/>
    </row>
    <row r="6" spans="1:5" x14ac:dyDescent="0.2">
      <c r="A6" s="13"/>
      <c r="B6" s="5" t="s">
        <v>0</v>
      </c>
      <c r="C6" s="5"/>
      <c r="D6" s="7"/>
      <c r="E6" s="15"/>
    </row>
    <row r="7" spans="1:5" s="3" customFormat="1" x14ac:dyDescent="0.2">
      <c r="A7" s="16"/>
      <c r="B7" s="6" t="s">
        <v>2</v>
      </c>
      <c r="C7" s="6" t="s">
        <v>117</v>
      </c>
      <c r="D7" s="129" t="s">
        <v>118</v>
      </c>
      <c r="E7" s="17"/>
    </row>
    <row r="8" spans="1:5" s="3" customFormat="1" x14ac:dyDescent="0.2">
      <c r="A8" s="16"/>
      <c r="B8" s="6" t="s">
        <v>3</v>
      </c>
      <c r="C8" s="6" t="s">
        <v>119</v>
      </c>
      <c r="D8" s="129" t="s">
        <v>118</v>
      </c>
      <c r="E8" s="17"/>
    </row>
    <row r="9" spans="1:5" s="3" customFormat="1" x14ac:dyDescent="0.2">
      <c r="A9" s="16"/>
      <c r="B9" s="6" t="s">
        <v>4</v>
      </c>
      <c r="C9" s="6" t="s">
        <v>120</v>
      </c>
      <c r="D9" s="129" t="s">
        <v>118</v>
      </c>
      <c r="E9" s="17"/>
    </row>
    <row r="10" spans="1:5" x14ac:dyDescent="0.2">
      <c r="A10" s="13"/>
      <c r="B10" s="6" t="s">
        <v>5</v>
      </c>
      <c r="C10" s="6" t="s">
        <v>121</v>
      </c>
      <c r="D10" s="129" t="s">
        <v>118</v>
      </c>
      <c r="E10" s="14"/>
    </row>
    <row r="11" spans="1:5" ht="17.25" x14ac:dyDescent="0.2">
      <c r="A11" s="13"/>
      <c r="B11" s="18"/>
      <c r="C11" s="18"/>
      <c r="D11" s="18"/>
      <c r="E11" s="14"/>
    </row>
    <row r="12" spans="1:5" ht="17.25" x14ac:dyDescent="0.2">
      <c r="A12" s="19"/>
      <c r="B12" s="20"/>
      <c r="C12" s="20"/>
      <c r="D12" s="20"/>
      <c r="E12" s="21"/>
    </row>
  </sheetData>
  <sheetProtection algorithmName="SHA-512" hashValue="JhMWHEziw86xod3AoyhVda6FB0Npo5zyQnE6PSJg1LSJQxy9rcV3w5Y2Y6dayfzPl/Pq+8oN0YD1bAnSphjoZw==" saltValue="yP9hZAxkVDcwRNJw1lgwfg==" spinCount="100000" sheet="1" objects="1" scenarios="1"/>
  <mergeCells count="3">
    <mergeCell ref="B1:C1"/>
    <mergeCell ref="B4:D4"/>
    <mergeCell ref="B2:D3"/>
  </mergeCells>
  <phoneticPr fontId="19" type="noConversion"/>
  <printOptions horizontalCentered="1" verticalCentered="1"/>
  <pageMargins left="0.70866141732283472" right="0.70866141732283472" top="0.43307086614173229" bottom="0.7480314960629921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73A2-BC5F-40C5-89C6-C2FEC67DEFE9}">
  <sheetPr>
    <tabColor theme="5"/>
    <pageSetUpPr fitToPage="1"/>
  </sheetPr>
  <dimension ref="A1:S24"/>
  <sheetViews>
    <sheetView showGridLines="0" view="pageBreakPreview" zoomScaleNormal="100" zoomScaleSheetLayoutView="100" workbookViewId="0">
      <selection activeCell="B1" sqref="B1:C1"/>
    </sheetView>
  </sheetViews>
  <sheetFormatPr defaultColWidth="8.85546875" defaultRowHeight="14.25" x14ac:dyDescent="0.2"/>
  <cols>
    <col min="1" max="1" width="54.85546875" style="135" customWidth="1"/>
    <col min="2" max="2" width="25.140625" style="144" customWidth="1"/>
    <col min="3" max="3" width="20.85546875" style="144" customWidth="1"/>
    <col min="4" max="4" width="28.85546875" style="135" customWidth="1"/>
    <col min="5" max="16384" width="8.85546875" style="135"/>
  </cols>
  <sheetData>
    <row r="1" spans="1:19" ht="36" customHeight="1" x14ac:dyDescent="0.2">
      <c r="A1" s="133" t="s">
        <v>135</v>
      </c>
      <c r="B1" s="151" t="s">
        <v>6</v>
      </c>
      <c r="C1" s="151"/>
      <c r="D1" s="134"/>
    </row>
    <row r="2" spans="1:19" x14ac:dyDescent="0.2">
      <c r="A2" s="148" t="s">
        <v>122</v>
      </c>
      <c r="B2" s="149"/>
      <c r="C2" s="150"/>
    </row>
    <row r="3" spans="1:19" x14ac:dyDescent="0.2">
      <c r="A3" s="136" t="s">
        <v>127</v>
      </c>
      <c r="B3" s="137" t="s">
        <v>123</v>
      </c>
      <c r="C3" s="138">
        <f>'T2 KG1 Max. verbranding'!E8</f>
        <v>-150000.00000000006</v>
      </c>
      <c r="D3" s="139"/>
      <c r="S3" s="140"/>
    </row>
    <row r="4" spans="1:19" x14ac:dyDescent="0.2">
      <c r="A4" s="136" t="s">
        <v>128</v>
      </c>
      <c r="B4" s="137" t="s">
        <v>123</v>
      </c>
      <c r="C4" s="138">
        <f>'T3 KG2 Verw. brandbaar deel'!F30</f>
        <v>0</v>
      </c>
    </row>
    <row r="5" spans="1:19" x14ac:dyDescent="0.2">
      <c r="A5" s="136" t="s">
        <v>124</v>
      </c>
      <c r="B5" s="137" t="s">
        <v>125</v>
      </c>
      <c r="C5" s="138">
        <f>'T4 Prijsinvulformulier'!F14</f>
        <v>0</v>
      </c>
    </row>
    <row r="6" spans="1:19" x14ac:dyDescent="0.2">
      <c r="A6" s="141" t="s">
        <v>126</v>
      </c>
      <c r="B6" s="142"/>
      <c r="C6" s="143">
        <f>SUM(C2:C5)</f>
        <v>-150000.00000000006</v>
      </c>
    </row>
    <row r="7" spans="1:19" x14ac:dyDescent="0.2">
      <c r="B7" s="135"/>
      <c r="C7" s="135"/>
    </row>
    <row r="8" spans="1:19" ht="26.45" customHeight="1" x14ac:dyDescent="0.2">
      <c r="B8" s="135"/>
      <c r="C8" s="135"/>
    </row>
    <row r="9" spans="1:19" x14ac:dyDescent="0.2">
      <c r="B9" s="135"/>
      <c r="C9" s="135"/>
    </row>
    <row r="10" spans="1:19" x14ac:dyDescent="0.2">
      <c r="B10" s="135"/>
      <c r="C10" s="135"/>
    </row>
    <row r="11" spans="1:19" x14ac:dyDescent="0.2">
      <c r="B11" s="135"/>
      <c r="C11" s="135"/>
    </row>
    <row r="12" spans="1:19" x14ac:dyDescent="0.2">
      <c r="B12" s="135"/>
      <c r="C12" s="135"/>
    </row>
    <row r="13" spans="1:19" x14ac:dyDescent="0.2">
      <c r="B13" s="135"/>
      <c r="C13" s="135"/>
    </row>
    <row r="14" spans="1:19" ht="27.6" customHeight="1" x14ac:dyDescent="0.2">
      <c r="B14" s="135"/>
      <c r="C14" s="135"/>
    </row>
    <row r="15" spans="1:19" ht="27.6" customHeight="1" x14ac:dyDescent="0.2">
      <c r="B15" s="135"/>
      <c r="C15" s="135"/>
    </row>
    <row r="16" spans="1:19" ht="27.6" customHeight="1" x14ac:dyDescent="0.2">
      <c r="B16" s="135"/>
      <c r="C16" s="135"/>
    </row>
    <row r="17" s="135" customFormat="1" x14ac:dyDescent="0.2"/>
    <row r="18" s="135" customFormat="1" x14ac:dyDescent="0.2"/>
    <row r="19" s="135" customFormat="1" x14ac:dyDescent="0.2"/>
    <row r="20" s="135" customFormat="1" x14ac:dyDescent="0.2"/>
    <row r="21" s="135" customFormat="1" x14ac:dyDescent="0.2"/>
    <row r="22" s="135" customFormat="1" x14ac:dyDescent="0.2"/>
    <row r="23" s="135" customFormat="1" x14ac:dyDescent="0.2"/>
    <row r="24" s="135" customFormat="1" ht="36.6" customHeight="1" x14ac:dyDescent="0.2"/>
  </sheetData>
  <sheetProtection algorithmName="SHA-512" hashValue="gL5WgTfhg9TLOrEkAH+s4TDrNjfq+M21RUHGsE48S4myMyrMUrpsM63svRTqytUGLnbrwPMRwmezuRlzlpSGvw==" saltValue="iyFcl0w5JkaY+wN0KOg/tw==" spinCount="100000" sheet="1" selectLockedCells="1"/>
  <mergeCells count="2">
    <mergeCell ref="A2:C2"/>
    <mergeCell ref="B1:C1"/>
  </mergeCells>
  <pageMargins left="0.7" right="0.7" top="0.75" bottom="0.75" header="0.3" footer="0.3"/>
  <pageSetup paperSize="9" fitToHeight="0" orientation="landscape" r:id="rId1"/>
  <headerFooter>
    <oddHeader>&amp;L&amp;"Century Gothic,Vet"&amp;12&amp;F&amp;R&amp;"Century Gothic,Vet"&amp;12&amp;A</oddHeader>
    <oddFooter xml:space="preserve">&amp;L&amp;"Century Gothic,Standaard"&amp;8&amp;F
Afdrukdatum: &amp;D
Pagina &amp;P van &amp;N&amp;R&amp;"Century Gothic,Vet"&amp;12United Quality&amp;"Century Gothic,Standaard"&amp;10
&amp;"Century Gothic,Cursief"&amp;8Aanbestedingen door materiedeskundigen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95D03-6631-44F3-9231-5818DCA2F985}">
  <sheetPr>
    <tabColor theme="5"/>
    <pageSetUpPr fitToPage="1"/>
  </sheetPr>
  <dimension ref="A1:F12"/>
  <sheetViews>
    <sheetView showGridLines="0" tabSelected="1" view="pageBreakPreview" zoomScaleNormal="100" zoomScaleSheetLayoutView="100" workbookViewId="0">
      <selection activeCell="E19" sqref="E19"/>
    </sheetView>
  </sheetViews>
  <sheetFormatPr defaultRowHeight="15" x14ac:dyDescent="0.2"/>
  <cols>
    <col min="1" max="1" width="7.7109375" style="22" customWidth="1"/>
    <col min="2" max="2" width="37" style="22" customWidth="1"/>
    <col min="3" max="3" width="15.5703125" style="22" customWidth="1"/>
    <col min="4" max="4" width="18.7109375" style="26" customWidth="1"/>
    <col min="5" max="5" width="44.140625" style="22" customWidth="1"/>
    <col min="6" max="6" width="80.140625" style="22" customWidth="1"/>
    <col min="7" max="16384" width="9.140625" style="22"/>
  </cols>
  <sheetData>
    <row r="1" spans="1:6" ht="36" customHeight="1" x14ac:dyDescent="0.2">
      <c r="A1" s="157" t="s">
        <v>136</v>
      </c>
      <c r="B1" s="158"/>
      <c r="C1" s="158"/>
      <c r="D1" s="158"/>
      <c r="E1" s="58" t="s">
        <v>6</v>
      </c>
      <c r="F1" s="32"/>
    </row>
    <row r="2" spans="1:6" ht="30" customHeight="1" x14ac:dyDescent="0.2">
      <c r="A2" s="23" t="s">
        <v>7</v>
      </c>
      <c r="B2" s="132" t="s">
        <v>8</v>
      </c>
      <c r="C2" s="24"/>
      <c r="D2" s="24"/>
      <c r="E2" s="159" t="s">
        <v>9</v>
      </c>
      <c r="F2" s="160"/>
    </row>
    <row r="3" spans="1:6" ht="28.5" customHeight="1" x14ac:dyDescent="0.2">
      <c r="A3" s="25" t="s">
        <v>10</v>
      </c>
      <c r="B3" s="161" t="s">
        <v>13</v>
      </c>
      <c r="C3" s="162"/>
      <c r="D3" s="59">
        <v>0.55000000000000004</v>
      </c>
      <c r="E3" s="164" t="s">
        <v>63</v>
      </c>
      <c r="F3" s="165"/>
    </row>
    <row r="4" spans="1:6" ht="28.5" customHeight="1" x14ac:dyDescent="0.2">
      <c r="A4" s="25" t="s">
        <v>12</v>
      </c>
      <c r="B4" s="155" t="s">
        <v>60</v>
      </c>
      <c r="C4" s="156"/>
      <c r="D4" s="57">
        <v>-150000</v>
      </c>
      <c r="E4" s="166"/>
      <c r="F4" s="167"/>
    </row>
    <row r="5" spans="1:6" ht="28.5" customHeight="1" x14ac:dyDescent="0.2">
      <c r="A5" s="25" t="s">
        <v>23</v>
      </c>
      <c r="B5" s="155" t="s">
        <v>62</v>
      </c>
      <c r="C5" s="156"/>
      <c r="D5" s="57">
        <f>D4/10</f>
        <v>-15000</v>
      </c>
      <c r="E5" s="166"/>
      <c r="F5" s="167"/>
    </row>
    <row r="6" spans="1:6" x14ac:dyDescent="0.2">
      <c r="A6" s="27"/>
      <c r="B6" s="28"/>
      <c r="C6" s="29"/>
      <c r="D6" s="29"/>
      <c r="E6" s="27"/>
      <c r="F6" s="27"/>
    </row>
    <row r="7" spans="1:6" ht="30" customHeight="1" x14ac:dyDescent="0.2">
      <c r="A7" s="23" t="s">
        <v>14</v>
      </c>
      <c r="B7" s="163" t="s">
        <v>15</v>
      </c>
      <c r="C7" s="163"/>
      <c r="D7" s="130" t="s">
        <v>16</v>
      </c>
      <c r="E7" s="130" t="s">
        <v>17</v>
      </c>
      <c r="F7" s="131" t="s">
        <v>9</v>
      </c>
    </row>
    <row r="8" spans="1:6" ht="86.25" customHeight="1" x14ac:dyDescent="0.2">
      <c r="A8" s="30" t="s">
        <v>18</v>
      </c>
      <c r="B8" s="155" t="s">
        <v>19</v>
      </c>
      <c r="C8" s="156"/>
      <c r="D8" s="145">
        <v>0.45</v>
      </c>
      <c r="E8" s="62">
        <f>((D3-D8)*100)*D5</f>
        <v>-150000.00000000006</v>
      </c>
      <c r="F8" s="31" t="s">
        <v>61</v>
      </c>
    </row>
    <row r="9" spans="1:6" s="99" customFormat="1" ht="14.25" x14ac:dyDescent="0.2">
      <c r="A9" s="119"/>
      <c r="B9" s="70" t="s">
        <v>82</v>
      </c>
      <c r="C9" s="71"/>
      <c r="D9" s="71"/>
      <c r="E9" s="71"/>
      <c r="F9" s="120"/>
    </row>
    <row r="10" spans="1:6" s="99" customFormat="1" ht="14.25" x14ac:dyDescent="0.2">
      <c r="A10" s="121" t="s">
        <v>65</v>
      </c>
      <c r="B10" s="152" t="s">
        <v>83</v>
      </c>
      <c r="C10" s="152"/>
      <c r="D10" s="152"/>
      <c r="E10" s="152"/>
      <c r="F10" s="153"/>
    </row>
    <row r="11" spans="1:6" s="99" customFormat="1" ht="28.9" customHeight="1" x14ac:dyDescent="0.2">
      <c r="A11" s="127" t="s">
        <v>7</v>
      </c>
      <c r="B11" s="154" t="s">
        <v>139</v>
      </c>
      <c r="C11" s="154"/>
      <c r="D11" s="154"/>
      <c r="E11" s="154"/>
      <c r="F11" s="154"/>
    </row>
    <row r="12" spans="1:6" x14ac:dyDescent="0.2">
      <c r="A12" s="27"/>
      <c r="B12" s="28"/>
      <c r="C12" s="63"/>
      <c r="D12" s="29"/>
      <c r="E12" s="27"/>
      <c r="F12" s="27"/>
    </row>
  </sheetData>
  <sheetProtection algorithmName="SHA-512" hashValue="bAgLVfCUO4Lt0xfXS9PAEXgj8xiAUqRmys6tm84dGOCtih2G8rJ3h4kueMxvDaVTno4DAKuVJjeXGpJskJLAAA==" saltValue="HoL4JzgO6PtMNAtDoGc8Hw==" spinCount="100000" sheet="1" objects="1" scenarios="1"/>
  <mergeCells count="10">
    <mergeCell ref="B10:F10"/>
    <mergeCell ref="B11:F11"/>
    <mergeCell ref="B8:C8"/>
    <mergeCell ref="A1:D1"/>
    <mergeCell ref="E2:F2"/>
    <mergeCell ref="B3:C3"/>
    <mergeCell ref="B7:C7"/>
    <mergeCell ref="B4:C4"/>
    <mergeCell ref="B5:C5"/>
    <mergeCell ref="E3:F5"/>
  </mergeCells>
  <phoneticPr fontId="19" type="noConversion"/>
  <dataValidations count="2">
    <dataValidation type="decimal" allowBlank="1" showInputMessage="1" showErrorMessage="1" error="De in te voeren waarde moet vallen in het bereik van 45 tot en met 55. (5%) Voer een juiste waarde in." sqref="D8" xr:uid="{6A997F35-4DE2-4657-A36E-C1E969214A32}">
      <formula1>0.45</formula1>
      <formula2>0.55</formula2>
    </dataValidation>
    <dataValidation operator="lessThanOrEqual" allowBlank="1" showInputMessage="1" showErrorMessage="1" sqref="B10:B11 G9:G11" xr:uid="{70FA7698-DD97-4F96-8CC4-793D196A1B7D}"/>
  </dataValidations>
  <pageMargins left="0.7" right="0.7" top="0.75" bottom="0.75" header="0.3" footer="0.3"/>
  <pageSetup paperSize="9" scale="65"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7F645-C012-4A31-9EA7-E646F7E3899B}">
  <sheetPr>
    <tabColor theme="5"/>
    <pageSetUpPr fitToPage="1"/>
  </sheetPr>
  <dimension ref="A1:K49"/>
  <sheetViews>
    <sheetView showGridLines="0" view="pageBreakPreview" zoomScaleNormal="80" zoomScaleSheetLayoutView="100" zoomScalePageLayoutView="55" workbookViewId="0">
      <selection activeCell="D13" sqref="D13"/>
    </sheetView>
  </sheetViews>
  <sheetFormatPr defaultColWidth="9.140625" defaultRowHeight="13.5" x14ac:dyDescent="0.2"/>
  <cols>
    <col min="1" max="1" width="10.42578125" style="83" customWidth="1"/>
    <col min="2" max="2" width="70.28515625" style="81" customWidth="1"/>
    <col min="3" max="3" width="42" style="81" customWidth="1"/>
    <col min="4" max="4" width="33.5703125" style="81" customWidth="1"/>
    <col min="5" max="5" width="28.7109375" style="81" customWidth="1"/>
    <col min="6" max="6" width="32.28515625" style="81" customWidth="1"/>
    <col min="7" max="7" width="43.5703125" style="81" customWidth="1"/>
    <col min="8" max="8" width="37.140625" style="81" customWidth="1"/>
    <col min="9" max="9" width="3.7109375" style="81" customWidth="1"/>
    <col min="10" max="10" width="35.140625" style="81" customWidth="1"/>
    <col min="11" max="11" width="34" style="83" customWidth="1"/>
    <col min="12" max="16384" width="9.140625" style="81"/>
  </cols>
  <sheetData>
    <row r="1" spans="1:11" ht="36.6" customHeight="1" x14ac:dyDescent="0.2">
      <c r="A1" s="168" t="s">
        <v>137</v>
      </c>
      <c r="B1" s="168"/>
      <c r="C1" s="151" t="s">
        <v>64</v>
      </c>
      <c r="D1" s="151"/>
      <c r="E1" s="82"/>
      <c r="F1" s="82"/>
    </row>
    <row r="2" spans="1:11" ht="21" customHeight="1" x14ac:dyDescent="0.2">
      <c r="A2" s="60" t="s">
        <v>1</v>
      </c>
      <c r="B2" s="61" t="s">
        <v>8</v>
      </c>
      <c r="C2" s="61"/>
      <c r="D2" s="60"/>
      <c r="E2" s="169" t="s">
        <v>21</v>
      </c>
      <c r="F2" s="169"/>
    </row>
    <row r="3" spans="1:11" ht="27" customHeight="1" x14ac:dyDescent="0.2">
      <c r="A3" s="35" t="s">
        <v>10</v>
      </c>
      <c r="B3" s="36" t="s">
        <v>91</v>
      </c>
      <c r="C3" s="37">
        <v>6000</v>
      </c>
      <c r="D3" s="85"/>
      <c r="E3" s="174" t="s">
        <v>22</v>
      </c>
      <c r="F3" s="174"/>
    </row>
    <row r="4" spans="1:11" ht="27" customHeight="1" x14ac:dyDescent="0.2">
      <c r="A4" s="35" t="s">
        <v>12</v>
      </c>
      <c r="B4" s="36" t="s">
        <v>95</v>
      </c>
      <c r="C4" s="37">
        <f>C3*0.55</f>
        <v>3300.0000000000005</v>
      </c>
      <c r="D4" s="85"/>
      <c r="E4" s="174"/>
      <c r="F4" s="174"/>
    </row>
    <row r="5" spans="1:11" ht="27" customHeight="1" x14ac:dyDescent="0.2">
      <c r="A5" s="35" t="s">
        <v>23</v>
      </c>
      <c r="B5" s="36" t="s">
        <v>87</v>
      </c>
      <c r="C5" s="79">
        <v>0.06</v>
      </c>
      <c r="D5" s="86"/>
      <c r="E5" s="174"/>
      <c r="F5" s="174"/>
    </row>
    <row r="6" spans="1:11" ht="57" x14ac:dyDescent="0.2">
      <c r="A6" s="35" t="s">
        <v>24</v>
      </c>
      <c r="B6" s="36" t="s">
        <v>88</v>
      </c>
      <c r="C6" s="38" t="s">
        <v>104</v>
      </c>
      <c r="D6" s="85"/>
      <c r="E6" s="174"/>
      <c r="F6" s="174"/>
    </row>
    <row r="7" spans="1:11" ht="10.15" customHeight="1" x14ac:dyDescent="0.2">
      <c r="C7" s="87"/>
      <c r="D7" s="85"/>
      <c r="E7" s="95"/>
      <c r="F7" s="95"/>
    </row>
    <row r="8" spans="1:11" ht="21" customHeight="1" x14ac:dyDescent="0.2">
      <c r="A8" s="39" t="s">
        <v>92</v>
      </c>
      <c r="B8" s="40" t="s">
        <v>25</v>
      </c>
      <c r="C8" s="40" t="s">
        <v>26</v>
      </c>
      <c r="D8" s="41" t="s">
        <v>27</v>
      </c>
      <c r="E8" s="170" t="s">
        <v>28</v>
      </c>
      <c r="F8" s="171"/>
    </row>
    <row r="9" spans="1:11" x14ac:dyDescent="0.2">
      <c r="A9" s="42"/>
      <c r="B9" s="43" t="s">
        <v>29</v>
      </c>
      <c r="C9" s="43"/>
      <c r="D9" s="43"/>
      <c r="E9" s="43"/>
      <c r="F9" s="44"/>
    </row>
    <row r="10" spans="1:11" ht="28.5" x14ac:dyDescent="0.2">
      <c r="A10" s="35" t="s">
        <v>30</v>
      </c>
      <c r="B10" s="36" t="s">
        <v>31</v>
      </c>
      <c r="C10" s="36" t="s">
        <v>32</v>
      </c>
      <c r="D10" s="46" t="s">
        <v>98</v>
      </c>
      <c r="E10" s="172" t="s">
        <v>100</v>
      </c>
      <c r="F10" s="172"/>
    </row>
    <row r="12" spans="1:11" x14ac:dyDescent="0.2">
      <c r="A12" s="47"/>
      <c r="B12" s="48" t="s">
        <v>34</v>
      </c>
      <c r="C12" s="48"/>
      <c r="D12" s="48"/>
      <c r="E12" s="49" t="s">
        <v>89</v>
      </c>
      <c r="F12" s="50" t="s">
        <v>35</v>
      </c>
    </row>
    <row r="13" spans="1:11" ht="30.75" customHeight="1" x14ac:dyDescent="0.2">
      <c r="A13" s="33" t="s">
        <v>36</v>
      </c>
      <c r="B13" s="34" t="s">
        <v>93</v>
      </c>
      <c r="C13" s="34" t="s">
        <v>37</v>
      </c>
      <c r="D13" s="80" t="s">
        <v>38</v>
      </c>
      <c r="E13" s="84"/>
      <c r="F13" s="84"/>
    </row>
    <row r="14" spans="1:11" ht="30.75" customHeight="1" x14ac:dyDescent="0.2">
      <c r="A14" s="35" t="s">
        <v>39</v>
      </c>
      <c r="B14" s="36" t="s">
        <v>40</v>
      </c>
      <c r="C14" s="36" t="s">
        <v>41</v>
      </c>
      <c r="D14" s="51" t="s">
        <v>42</v>
      </c>
      <c r="E14" s="84"/>
      <c r="F14" s="84"/>
      <c r="K14" s="81"/>
    </row>
    <row r="15" spans="1:11" ht="42.75" x14ac:dyDescent="0.2">
      <c r="A15" s="45" t="s">
        <v>43</v>
      </c>
      <c r="B15" s="36" t="s">
        <v>94</v>
      </c>
      <c r="C15" s="36" t="s">
        <v>44</v>
      </c>
      <c r="D15" s="52">
        <v>1</v>
      </c>
      <c r="E15" s="84"/>
      <c r="F15" s="84"/>
      <c r="K15" s="81"/>
    </row>
    <row r="16" spans="1:11" ht="14.25" x14ac:dyDescent="0.2">
      <c r="A16" s="35" t="s">
        <v>96</v>
      </c>
      <c r="B16" s="36" t="s">
        <v>46</v>
      </c>
      <c r="C16" s="36" t="s">
        <v>32</v>
      </c>
      <c r="D16" s="46" t="s">
        <v>33</v>
      </c>
      <c r="E16" s="45">
        <f>VLOOKUP($D$16,$B$41:$C$46,2,FALSE)</f>
        <v>0</v>
      </c>
      <c r="F16" s="37">
        <f>E16*$C$4*$D$15</f>
        <v>0</v>
      </c>
      <c r="K16" s="81"/>
    </row>
    <row r="17" spans="1:11" ht="14.25" x14ac:dyDescent="0.2">
      <c r="A17" s="35" t="s">
        <v>45</v>
      </c>
      <c r="B17" s="36" t="s">
        <v>48</v>
      </c>
      <c r="C17" s="36" t="s">
        <v>32</v>
      </c>
      <c r="D17" s="46" t="s">
        <v>33</v>
      </c>
      <c r="E17" s="45">
        <f>VLOOKUP($D$17,$D$41:$E$46,2,FALSE)</f>
        <v>0</v>
      </c>
      <c r="F17" s="37">
        <f>E17*$C$4*$D$15</f>
        <v>0</v>
      </c>
      <c r="K17" s="81"/>
    </row>
    <row r="18" spans="1:11" x14ac:dyDescent="0.2">
      <c r="K18" s="81"/>
    </row>
    <row r="19" spans="1:11" x14ac:dyDescent="0.2">
      <c r="A19" s="47"/>
      <c r="B19" s="48" t="s">
        <v>49</v>
      </c>
      <c r="C19" s="48"/>
      <c r="D19" s="48"/>
      <c r="E19" s="49" t="s">
        <v>89</v>
      </c>
      <c r="F19" s="50" t="s">
        <v>35</v>
      </c>
      <c r="K19" s="81"/>
    </row>
    <row r="20" spans="1:11" ht="28.5" x14ac:dyDescent="0.2">
      <c r="A20" s="33" t="s">
        <v>36</v>
      </c>
      <c r="B20" s="34" t="s">
        <v>93</v>
      </c>
      <c r="C20" s="34" t="s">
        <v>37</v>
      </c>
      <c r="D20" s="80" t="s">
        <v>38</v>
      </c>
      <c r="E20" s="84"/>
      <c r="F20" s="84"/>
      <c r="K20" s="81"/>
    </row>
    <row r="21" spans="1:11" ht="14.25" x14ac:dyDescent="0.2">
      <c r="A21" s="35" t="s">
        <v>39</v>
      </c>
      <c r="B21" s="36" t="s">
        <v>40</v>
      </c>
      <c r="C21" s="36" t="s">
        <v>41</v>
      </c>
      <c r="D21" s="51" t="s">
        <v>42</v>
      </c>
      <c r="E21" s="84"/>
      <c r="F21" s="84"/>
      <c r="K21" s="81"/>
    </row>
    <row r="22" spans="1:11" ht="42.75" x14ac:dyDescent="0.2">
      <c r="A22" s="45" t="s">
        <v>43</v>
      </c>
      <c r="B22" s="36" t="s">
        <v>94</v>
      </c>
      <c r="C22" s="36" t="s">
        <v>44</v>
      </c>
      <c r="D22" s="52">
        <v>0</v>
      </c>
      <c r="E22" s="84"/>
      <c r="F22" s="84"/>
      <c r="K22" s="81"/>
    </row>
    <row r="23" spans="1:11" ht="14.25" x14ac:dyDescent="0.2">
      <c r="A23" s="35" t="s">
        <v>96</v>
      </c>
      <c r="B23" s="36" t="s">
        <v>46</v>
      </c>
      <c r="C23" s="36" t="s">
        <v>32</v>
      </c>
      <c r="D23" s="46" t="s">
        <v>33</v>
      </c>
      <c r="E23" s="45">
        <f>VLOOKUP($D$23,$B$41:$C$46,2,FALSE)</f>
        <v>0</v>
      </c>
      <c r="F23" s="37">
        <f>E23*$C$4*$D$22</f>
        <v>0</v>
      </c>
      <c r="K23" s="81"/>
    </row>
    <row r="24" spans="1:11" ht="14.25" x14ac:dyDescent="0.2">
      <c r="A24" s="35" t="s">
        <v>45</v>
      </c>
      <c r="B24" s="36" t="s">
        <v>48</v>
      </c>
      <c r="C24" s="36" t="s">
        <v>32</v>
      </c>
      <c r="D24" s="46" t="s">
        <v>33</v>
      </c>
      <c r="E24" s="45">
        <f>VLOOKUP($D$24,$D$41:$E$46,2,FALSE)</f>
        <v>0</v>
      </c>
      <c r="F24" s="37">
        <f>E24*$C$4*$D$22</f>
        <v>0</v>
      </c>
      <c r="K24" s="81"/>
    </row>
    <row r="25" spans="1:11" x14ac:dyDescent="0.2">
      <c r="B25" s="85"/>
      <c r="C25" s="85"/>
      <c r="D25" s="85"/>
      <c r="E25" s="85"/>
      <c r="F25" s="85"/>
      <c r="K25" s="81"/>
    </row>
    <row r="26" spans="1:11" ht="25.5" x14ac:dyDescent="0.2">
      <c r="B26" s="85"/>
      <c r="C26" s="48" t="s">
        <v>90</v>
      </c>
      <c r="D26" s="93">
        <f>SUM(D15,D22)</f>
        <v>1</v>
      </c>
      <c r="E26" s="85"/>
      <c r="F26" s="86"/>
      <c r="K26" s="81"/>
    </row>
    <row r="27" spans="1:11" ht="14.25" thickBot="1" x14ac:dyDescent="0.25">
      <c r="B27" s="85"/>
      <c r="C27" s="85"/>
      <c r="D27" s="85"/>
      <c r="E27" s="85"/>
      <c r="F27" s="85"/>
      <c r="K27" s="81"/>
    </row>
    <row r="28" spans="1:11" ht="33" customHeight="1" x14ac:dyDescent="0.2">
      <c r="B28" s="88"/>
      <c r="C28" s="85"/>
      <c r="D28" s="175" t="s">
        <v>97</v>
      </c>
      <c r="E28" s="176"/>
      <c r="F28" s="96">
        <f>(SUM(F16:F17))+(SUM(F23:F24))</f>
        <v>0</v>
      </c>
      <c r="K28" s="81"/>
    </row>
    <row r="29" spans="1:11" x14ac:dyDescent="0.2">
      <c r="B29" s="85"/>
      <c r="C29" s="85"/>
      <c r="D29" s="177" t="s">
        <v>132</v>
      </c>
      <c r="E29" s="178"/>
      <c r="F29" s="97">
        <f>F28/C4</f>
        <v>0</v>
      </c>
      <c r="K29" s="81"/>
    </row>
    <row r="30" spans="1:11" ht="14.25" thickBot="1" x14ac:dyDescent="0.25">
      <c r="B30" s="85"/>
      <c r="C30" s="85"/>
      <c r="D30" s="179" t="s">
        <v>129</v>
      </c>
      <c r="E30" s="180"/>
      <c r="F30" s="98">
        <f>$C$3*F29*$C$5</f>
        <v>0</v>
      </c>
      <c r="K30" s="81"/>
    </row>
    <row r="31" spans="1:11" s="99" customFormat="1" ht="14.25" x14ac:dyDescent="0.2">
      <c r="A31" s="119"/>
      <c r="B31" s="70" t="s">
        <v>82</v>
      </c>
      <c r="C31" s="71"/>
      <c r="D31" s="71"/>
      <c r="E31" s="71"/>
      <c r="F31" s="120"/>
    </row>
    <row r="32" spans="1:11" s="99" customFormat="1" ht="14.25" x14ac:dyDescent="0.2">
      <c r="A32" s="121" t="s">
        <v>65</v>
      </c>
      <c r="B32" s="152" t="s">
        <v>83</v>
      </c>
      <c r="C32" s="152"/>
      <c r="D32" s="152"/>
      <c r="E32" s="152"/>
      <c r="F32" s="153"/>
    </row>
    <row r="33" spans="1:11" s="99" customFormat="1" ht="28.9" customHeight="1" x14ac:dyDescent="0.2">
      <c r="A33" s="127" t="s">
        <v>7</v>
      </c>
      <c r="B33" s="154" t="s">
        <v>84</v>
      </c>
      <c r="C33" s="154"/>
      <c r="D33" s="154"/>
      <c r="E33" s="154"/>
      <c r="F33" s="154"/>
    </row>
    <row r="34" spans="1:11" ht="28.5" hidden="1" x14ac:dyDescent="0.2">
      <c r="B34" s="90" t="s">
        <v>50</v>
      </c>
      <c r="C34" s="84"/>
      <c r="D34" s="84"/>
      <c r="E34" s="84"/>
      <c r="F34" s="84"/>
      <c r="G34" s="83"/>
      <c r="K34" s="81"/>
    </row>
    <row r="35" spans="1:11" ht="14.25" hidden="1" x14ac:dyDescent="0.2">
      <c r="B35" s="36" t="s">
        <v>33</v>
      </c>
      <c r="C35" s="84"/>
      <c r="D35" s="84"/>
      <c r="E35" s="84"/>
      <c r="F35" s="84"/>
      <c r="G35" s="83"/>
      <c r="K35" s="81"/>
    </row>
    <row r="36" spans="1:11" ht="14.25" hidden="1" x14ac:dyDescent="0.2">
      <c r="B36" s="36" t="s">
        <v>98</v>
      </c>
      <c r="C36" s="89"/>
      <c r="D36" s="89"/>
      <c r="E36" s="89"/>
      <c r="F36" s="89"/>
    </row>
    <row r="37" spans="1:11" ht="14.25" hidden="1" x14ac:dyDescent="0.2">
      <c r="B37" s="36" t="s">
        <v>99</v>
      </c>
      <c r="C37" s="89"/>
      <c r="D37" s="89"/>
      <c r="E37" s="89"/>
      <c r="F37" s="89"/>
    </row>
    <row r="38" spans="1:11" hidden="1" x14ac:dyDescent="0.2">
      <c r="C38" s="89"/>
      <c r="D38" s="89"/>
      <c r="E38" s="89"/>
      <c r="F38" s="89"/>
    </row>
    <row r="39" spans="1:11" ht="57" hidden="1" customHeight="1" x14ac:dyDescent="0.2">
      <c r="B39" s="173" t="s">
        <v>51</v>
      </c>
      <c r="C39" s="173"/>
      <c r="D39" s="173"/>
      <c r="E39" s="173"/>
      <c r="F39" s="173"/>
    </row>
    <row r="40" spans="1:11" hidden="1" x14ac:dyDescent="0.2">
      <c r="B40" s="53" t="s">
        <v>101</v>
      </c>
      <c r="C40" s="54"/>
      <c r="D40" s="53" t="s">
        <v>52</v>
      </c>
      <c r="E40" s="53"/>
      <c r="F40" s="91"/>
    </row>
    <row r="41" spans="1:11" ht="14.25" hidden="1" x14ac:dyDescent="0.2">
      <c r="B41" s="36" t="s">
        <v>33</v>
      </c>
      <c r="C41" s="45">
        <v>0</v>
      </c>
      <c r="D41" s="45" t="s">
        <v>33</v>
      </c>
      <c r="E41" s="45">
        <v>0</v>
      </c>
      <c r="F41" s="92"/>
    </row>
    <row r="42" spans="1:11" ht="57" hidden="1" x14ac:dyDescent="0.2">
      <c r="B42" s="36" t="s">
        <v>102</v>
      </c>
      <c r="C42" s="45">
        <v>0</v>
      </c>
      <c r="D42" s="45" t="s">
        <v>103</v>
      </c>
      <c r="E42" s="45">
        <v>0</v>
      </c>
      <c r="F42" s="92"/>
    </row>
    <row r="43" spans="1:11" ht="28.5" hidden="1" x14ac:dyDescent="0.2">
      <c r="B43" s="36" t="s">
        <v>53</v>
      </c>
      <c r="C43" s="55">
        <v>350</v>
      </c>
      <c r="D43" s="45" t="s">
        <v>54</v>
      </c>
      <c r="E43" s="55">
        <v>50</v>
      </c>
      <c r="F43" s="92"/>
    </row>
    <row r="44" spans="1:11" ht="28.5" hidden="1" x14ac:dyDescent="0.2">
      <c r="B44" s="36" t="s">
        <v>55</v>
      </c>
      <c r="C44" s="55">
        <v>250</v>
      </c>
      <c r="D44" s="45" t="s">
        <v>56</v>
      </c>
      <c r="E44" s="55">
        <v>-50</v>
      </c>
      <c r="F44" s="92"/>
    </row>
    <row r="45" spans="1:11" ht="14.25" hidden="1" customHeight="1" x14ac:dyDescent="0.2">
      <c r="B45" s="36" t="s">
        <v>47</v>
      </c>
      <c r="C45" s="55">
        <v>150</v>
      </c>
      <c r="D45" s="45" t="s">
        <v>57</v>
      </c>
      <c r="E45" s="55">
        <v>-125</v>
      </c>
      <c r="F45" s="92"/>
    </row>
    <row r="46" spans="1:11" ht="14.25" hidden="1" customHeight="1" x14ac:dyDescent="0.2">
      <c r="B46" s="36" t="s">
        <v>58</v>
      </c>
      <c r="C46" s="55">
        <v>50</v>
      </c>
      <c r="D46" s="45" t="s">
        <v>59</v>
      </c>
      <c r="E46" s="55">
        <v>-200</v>
      </c>
      <c r="F46" s="92"/>
    </row>
    <row r="47" spans="1:11" ht="14.25" x14ac:dyDescent="0.2">
      <c r="B47" s="85"/>
      <c r="C47" s="85"/>
      <c r="D47" s="56"/>
      <c r="E47" s="56"/>
      <c r="F47" s="56"/>
    </row>
    <row r="49" spans="2:6" x14ac:dyDescent="0.2">
      <c r="B49" s="85"/>
      <c r="C49" s="85"/>
      <c r="D49" s="85"/>
      <c r="E49" s="85"/>
      <c r="F49" s="85"/>
    </row>
  </sheetData>
  <sheetProtection algorithmName="SHA-512" hashValue="vhIjnI0hyHEF80XjjIe+fwj87DgcHNOjIc/5xy4D0UrENOryA0yfpNGHk0UP2o/oGly8ZuE+aaSrwKlpFju/2w==" saltValue="t5+tRcQYAsxOTa5qlEjGDg==" spinCount="100000" sheet="1" selectLockedCells="1"/>
  <mergeCells count="12">
    <mergeCell ref="B39:F39"/>
    <mergeCell ref="E3:F6"/>
    <mergeCell ref="D28:E28"/>
    <mergeCell ref="D29:E29"/>
    <mergeCell ref="D30:E30"/>
    <mergeCell ref="B32:F32"/>
    <mergeCell ref="B33:F33"/>
    <mergeCell ref="A1:B1"/>
    <mergeCell ref="C1:D1"/>
    <mergeCell ref="E2:F2"/>
    <mergeCell ref="E8:F8"/>
    <mergeCell ref="E10:F10"/>
  </mergeCells>
  <phoneticPr fontId="19" type="noConversion"/>
  <conditionalFormatting sqref="D26">
    <cfRule type="cellIs" dxfId="0" priority="2" operator="notEqual">
      <formula>#REF!</formula>
    </cfRule>
  </conditionalFormatting>
  <dataValidations count="5">
    <dataValidation type="list" allowBlank="1" showInputMessage="1" showErrorMessage="1" sqref="D11" xr:uid="{96DD2323-DA7A-48A0-B293-5CE6CA43A53B}">
      <formula1>$G$10:$G$13</formula1>
    </dataValidation>
    <dataValidation type="list" allowBlank="1" showInputMessage="1" showErrorMessage="1" sqref="D10" xr:uid="{91757F8F-CAFA-4FDC-A116-067411134D03}">
      <formula1>$B$35:$B$37</formula1>
    </dataValidation>
    <dataValidation type="list" allowBlank="1" showInputMessage="1" showErrorMessage="1" sqref="D16 D23" xr:uid="{E8EF06A2-79E7-4A87-AFD5-99143C97211E}">
      <formula1>$B$41:$B$46</formula1>
    </dataValidation>
    <dataValidation type="list" allowBlank="1" showInputMessage="1" showErrorMessage="1" sqref="D17 D24" xr:uid="{D1691A44-BC23-493A-A1F7-376FA6F76720}">
      <formula1>$D$41:$D$46</formula1>
    </dataValidation>
    <dataValidation operator="lessThanOrEqual" allowBlank="1" showInputMessage="1" showErrorMessage="1" sqref="B32:B33 G31:G33" xr:uid="{E812DDB2-5226-4121-B204-B6B83ADF9659}"/>
  </dataValidations>
  <pageMargins left="0.74803149606299213" right="0.74803149606299213" top="0.98425196850393704" bottom="0.98425196850393704" header="0.51181102362204722" footer="0.51181102362204722"/>
  <pageSetup paperSize="9" scale="61"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Gothic,Cursief"Aanbestedingen door materiedeskundigen </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95ED9-E12F-420F-B9AF-4AF7D0F7921C}">
  <sheetPr>
    <tabColor theme="5"/>
    <pageSetUpPr fitToPage="1"/>
  </sheetPr>
  <dimension ref="A1:F30"/>
  <sheetViews>
    <sheetView showGridLines="0" view="pageBreakPreview" zoomScaleNormal="90" zoomScaleSheetLayoutView="100" workbookViewId="0">
      <selection activeCell="F19" sqref="F19"/>
    </sheetView>
  </sheetViews>
  <sheetFormatPr defaultColWidth="8.85546875" defaultRowHeight="14.25" x14ac:dyDescent="0.2"/>
  <cols>
    <col min="1" max="1" width="8.28515625" style="99" customWidth="1"/>
    <col min="2" max="2" width="54.28515625" style="99" customWidth="1"/>
    <col min="3" max="3" width="24.140625" style="109" customWidth="1"/>
    <col min="4" max="4" width="28.42578125" style="109" customWidth="1"/>
    <col min="5" max="6" width="32.7109375" style="109" customWidth="1"/>
    <col min="7" max="7" width="28.85546875" style="99" customWidth="1"/>
    <col min="8" max="8" width="8.85546875" style="99"/>
    <col min="9" max="9" width="11.28515625" style="99" bestFit="1" customWidth="1"/>
    <col min="10" max="16384" width="8.85546875" style="99"/>
  </cols>
  <sheetData>
    <row r="1" spans="1:6" ht="36.75" customHeight="1" x14ac:dyDescent="0.2">
      <c r="A1" s="182" t="s">
        <v>138</v>
      </c>
      <c r="B1" s="183"/>
      <c r="C1" s="64"/>
      <c r="D1" s="151" t="s">
        <v>64</v>
      </c>
      <c r="E1" s="151"/>
      <c r="F1" s="65"/>
    </row>
    <row r="2" spans="1:6" ht="14.25" customHeight="1" x14ac:dyDescent="0.2">
      <c r="A2" s="117"/>
      <c r="B2" s="66" t="s">
        <v>8</v>
      </c>
      <c r="C2" s="67"/>
      <c r="D2" s="67"/>
      <c r="E2" s="67"/>
      <c r="F2" s="118"/>
    </row>
    <row r="3" spans="1:6" ht="14.25" customHeight="1" x14ac:dyDescent="0.2">
      <c r="A3" s="115" t="s">
        <v>10</v>
      </c>
      <c r="B3" s="68" t="s">
        <v>11</v>
      </c>
      <c r="C3" s="116">
        <v>6000</v>
      </c>
      <c r="D3" s="100"/>
    </row>
    <row r="4" spans="1:6" ht="14.25" customHeight="1" x14ac:dyDescent="0.2">
      <c r="A4" s="111" t="s">
        <v>12</v>
      </c>
      <c r="B4" s="69" t="s">
        <v>130</v>
      </c>
      <c r="C4" s="114">
        <v>7</v>
      </c>
      <c r="D4" s="101"/>
    </row>
    <row r="5" spans="1:6" ht="14.25" customHeight="1" x14ac:dyDescent="0.2">
      <c r="A5" s="111" t="s">
        <v>23</v>
      </c>
      <c r="B5" s="69" t="s">
        <v>105</v>
      </c>
      <c r="C5" s="114">
        <v>160</v>
      </c>
      <c r="D5" s="101"/>
      <c r="E5" s="99"/>
      <c r="F5" s="99"/>
    </row>
    <row r="6" spans="1:6" ht="14.25" customHeight="1" x14ac:dyDescent="0.2">
      <c r="A6" s="111" t="s">
        <v>24</v>
      </c>
      <c r="B6" s="69" t="s">
        <v>110</v>
      </c>
      <c r="C6" s="114">
        <v>25</v>
      </c>
      <c r="D6" s="101"/>
      <c r="E6" s="99"/>
      <c r="F6" s="99"/>
    </row>
    <row r="7" spans="1:6" ht="14.25" customHeight="1" x14ac:dyDescent="0.2">
      <c r="A7" s="102"/>
      <c r="B7" s="102"/>
      <c r="C7" s="103"/>
      <c r="D7" s="104"/>
      <c r="E7" s="99"/>
      <c r="F7" s="99"/>
    </row>
    <row r="8" spans="1:6" x14ac:dyDescent="0.2">
      <c r="A8" s="119"/>
      <c r="B8" s="70" t="s">
        <v>108</v>
      </c>
      <c r="C8" s="71"/>
      <c r="D8" s="71"/>
      <c r="E8" s="71"/>
      <c r="F8" s="120"/>
    </row>
    <row r="9" spans="1:6" ht="14.45" customHeight="1" x14ac:dyDescent="0.2">
      <c r="A9" s="121" t="s">
        <v>65</v>
      </c>
      <c r="B9" s="72" t="s">
        <v>66</v>
      </c>
      <c r="C9" s="73" t="s">
        <v>67</v>
      </c>
      <c r="D9" s="73" t="s">
        <v>68</v>
      </c>
      <c r="E9" s="73" t="s">
        <v>69</v>
      </c>
      <c r="F9" s="122" t="s">
        <v>20</v>
      </c>
    </row>
    <row r="10" spans="1:6" ht="14.45" customHeight="1" x14ac:dyDescent="0.2">
      <c r="A10" s="111" t="s">
        <v>70</v>
      </c>
      <c r="B10" s="69" t="s">
        <v>106</v>
      </c>
      <c r="C10" s="76" t="s">
        <v>71</v>
      </c>
      <c r="D10" s="74"/>
      <c r="E10" s="75">
        <f>C3</f>
        <v>6000</v>
      </c>
      <c r="F10" s="112">
        <f>D10*E10</f>
        <v>0</v>
      </c>
    </row>
    <row r="11" spans="1:6" x14ac:dyDescent="0.2">
      <c r="A11" s="111" t="s">
        <v>72</v>
      </c>
      <c r="B11" s="69" t="s">
        <v>131</v>
      </c>
      <c r="C11" s="113" t="s">
        <v>71</v>
      </c>
      <c r="D11" s="74"/>
      <c r="E11" s="75">
        <f>C3</f>
        <v>6000</v>
      </c>
      <c r="F11" s="112">
        <f t="shared" ref="F11:F12" si="0">D11*E11</f>
        <v>0</v>
      </c>
    </row>
    <row r="12" spans="1:6" x14ac:dyDescent="0.2">
      <c r="A12" s="111" t="s">
        <v>73</v>
      </c>
      <c r="B12" s="69" t="s">
        <v>107</v>
      </c>
      <c r="C12" s="76" t="s">
        <v>109</v>
      </c>
      <c r="D12" s="74"/>
      <c r="E12" s="75">
        <v>2500</v>
      </c>
      <c r="F12" s="112">
        <f t="shared" si="0"/>
        <v>0</v>
      </c>
    </row>
    <row r="13" spans="1:6" x14ac:dyDescent="0.2">
      <c r="B13" s="106"/>
      <c r="C13" s="107"/>
      <c r="D13" s="108"/>
      <c r="E13" s="108"/>
      <c r="F13" s="105"/>
    </row>
    <row r="14" spans="1:6" x14ac:dyDescent="0.2">
      <c r="B14" s="106"/>
      <c r="C14" s="181"/>
      <c r="D14" s="181"/>
      <c r="E14" s="94" t="s">
        <v>112</v>
      </c>
      <c r="F14" s="110">
        <f>SUM(F10:F12)</f>
        <v>0</v>
      </c>
    </row>
    <row r="15" spans="1:6" x14ac:dyDescent="0.2">
      <c r="B15" s="106"/>
      <c r="C15" s="107"/>
      <c r="D15" s="108"/>
      <c r="E15" s="108"/>
      <c r="F15" s="108"/>
    </row>
    <row r="16" spans="1:6" x14ac:dyDescent="0.2">
      <c r="A16" s="119"/>
      <c r="B16" s="123" t="s">
        <v>114</v>
      </c>
      <c r="C16" s="71"/>
      <c r="D16" s="71"/>
      <c r="E16" s="71"/>
      <c r="F16" s="120"/>
    </row>
    <row r="17" spans="1:6" x14ac:dyDescent="0.2">
      <c r="A17" s="121" t="s">
        <v>65</v>
      </c>
      <c r="B17" s="72" t="s">
        <v>75</v>
      </c>
      <c r="C17" s="73" t="s">
        <v>115</v>
      </c>
      <c r="D17" s="73" t="s">
        <v>76</v>
      </c>
      <c r="E17" s="73" t="s">
        <v>77</v>
      </c>
      <c r="F17" s="122" t="s">
        <v>78</v>
      </c>
    </row>
    <row r="18" spans="1:6" x14ac:dyDescent="0.2">
      <c r="A18" s="111" t="s">
        <v>74</v>
      </c>
      <c r="B18" s="77"/>
      <c r="C18" s="124"/>
      <c r="D18" s="78"/>
      <c r="E18" s="78"/>
      <c r="F18" s="78"/>
    </row>
    <row r="19" spans="1:6" x14ac:dyDescent="0.2">
      <c r="A19" s="111" t="s">
        <v>79</v>
      </c>
      <c r="B19" s="77"/>
      <c r="C19" s="124"/>
      <c r="D19" s="78"/>
      <c r="E19" s="78"/>
      <c r="F19" s="78"/>
    </row>
    <row r="20" spans="1:6" x14ac:dyDescent="0.2">
      <c r="A20" s="111" t="s">
        <v>80</v>
      </c>
      <c r="B20" s="77"/>
      <c r="C20" s="124"/>
      <c r="D20" s="78"/>
      <c r="E20" s="78"/>
      <c r="F20" s="78"/>
    </row>
    <row r="21" spans="1:6" x14ac:dyDescent="0.2">
      <c r="A21" s="111" t="s">
        <v>81</v>
      </c>
      <c r="B21" s="125"/>
      <c r="C21" s="126"/>
      <c r="D21" s="78"/>
      <c r="E21" s="78"/>
      <c r="F21" s="78"/>
    </row>
    <row r="22" spans="1:6" x14ac:dyDescent="0.2">
      <c r="B22" s="106"/>
      <c r="C22" s="107"/>
      <c r="D22" s="108"/>
      <c r="E22" s="108"/>
      <c r="F22" s="108"/>
    </row>
    <row r="23" spans="1:6" x14ac:dyDescent="0.2">
      <c r="A23" s="119"/>
      <c r="B23" s="70" t="s">
        <v>82</v>
      </c>
      <c r="C23" s="71"/>
      <c r="D23" s="71"/>
      <c r="E23" s="71"/>
      <c r="F23" s="120"/>
    </row>
    <row r="24" spans="1:6" x14ac:dyDescent="0.2">
      <c r="A24" s="121" t="s">
        <v>65</v>
      </c>
      <c r="B24" s="152" t="s">
        <v>83</v>
      </c>
      <c r="C24" s="152"/>
      <c r="D24" s="152"/>
      <c r="E24" s="152"/>
      <c r="F24" s="153"/>
    </row>
    <row r="25" spans="1:6" ht="28.9" customHeight="1" x14ac:dyDescent="0.2">
      <c r="A25" s="127" t="s">
        <v>7</v>
      </c>
      <c r="B25" s="154" t="s">
        <v>84</v>
      </c>
      <c r="C25" s="154"/>
      <c r="D25" s="154"/>
      <c r="E25" s="154"/>
      <c r="F25" s="154"/>
    </row>
    <row r="26" spans="1:6" ht="28.5" customHeight="1" x14ac:dyDescent="0.2">
      <c r="A26" s="128">
        <v>1</v>
      </c>
      <c r="B26" s="185" t="s">
        <v>111</v>
      </c>
      <c r="C26" s="185"/>
      <c r="D26" s="185"/>
      <c r="E26" s="185"/>
      <c r="F26" s="185"/>
    </row>
    <row r="27" spans="1:6" ht="27.6" customHeight="1" x14ac:dyDescent="0.2">
      <c r="A27" s="128">
        <v>2</v>
      </c>
      <c r="B27" s="185" t="s">
        <v>85</v>
      </c>
      <c r="C27" s="185"/>
      <c r="D27" s="185"/>
      <c r="E27" s="185"/>
      <c r="F27" s="185"/>
    </row>
    <row r="28" spans="1:6" ht="43.5" customHeight="1" x14ac:dyDescent="0.2">
      <c r="A28" s="128">
        <v>3</v>
      </c>
      <c r="B28" s="185" t="s">
        <v>86</v>
      </c>
      <c r="C28" s="185"/>
      <c r="D28" s="185"/>
      <c r="E28" s="185"/>
      <c r="F28" s="185"/>
    </row>
    <row r="29" spans="1:6" x14ac:dyDescent="0.2">
      <c r="A29" s="128">
        <v>4</v>
      </c>
      <c r="B29" s="184" t="s">
        <v>113</v>
      </c>
      <c r="C29" s="184"/>
      <c r="D29" s="184"/>
      <c r="E29" s="184"/>
      <c r="F29" s="184"/>
    </row>
    <row r="30" spans="1:6" x14ac:dyDescent="0.2">
      <c r="A30" s="128">
        <v>5</v>
      </c>
      <c r="B30" s="185" t="s">
        <v>116</v>
      </c>
      <c r="C30" s="185"/>
      <c r="D30" s="185"/>
      <c r="E30" s="185"/>
      <c r="F30" s="185"/>
    </row>
  </sheetData>
  <sheetProtection algorithmName="SHA-512" hashValue="MzTSIsL0hhTNUu9/1ypCTC5mVPBwgVNrMSB8z1L6UB1VYXvtb91ovSIYoVdeyYMk7O/bRsw24Gc1ihR9qzNr5g==" saltValue="6qr0iyPLKcQe4alawk67yQ==" spinCount="100000" sheet="1" selectLockedCells="1"/>
  <mergeCells count="10">
    <mergeCell ref="C14:D14"/>
    <mergeCell ref="A1:B1"/>
    <mergeCell ref="D1:E1"/>
    <mergeCell ref="B29:F29"/>
    <mergeCell ref="B30:F30"/>
    <mergeCell ref="B27:F27"/>
    <mergeCell ref="B28:F28"/>
    <mergeCell ref="B24:F24"/>
    <mergeCell ref="B25:F25"/>
    <mergeCell ref="B26:F26"/>
  </mergeCells>
  <phoneticPr fontId="19" type="noConversion"/>
  <dataValidations count="4">
    <dataValidation operator="lessThanOrEqual" allowBlank="1" showInputMessage="1" showErrorMessage="1" sqref="F15 B17:B22 D17:F22 C22 D15 B24:B30 B14:C15 B9:B11 E14:E15 G11:G30 F9:F13 D9 E9:E11 B12:C13 E12:E13 D13" xr:uid="{4EB4A66D-4174-4812-AF37-0F7106D40ED6}"/>
    <dataValidation type="decimal" operator="lessThanOrEqual" allowBlank="1" showInputMessage="1" showErrorMessage="1" errorTitle="Prijsplafond overschreden" error="Prijsplafond overschreden" sqref="D10" xr:uid="{C0342FC9-AC1E-4C00-B360-6AD7C6B2367E}">
      <formula1>7</formula1>
    </dataValidation>
    <dataValidation type="decimal" operator="lessThanOrEqual" allowBlank="1" showInputMessage="1" showErrorMessage="1" errorTitle="Prijs boven prijsplafond." error="Prijs boven prijsplafond." sqref="D11" xr:uid="{771FBFD8-686B-46E3-BAB0-CAD4A98C8CFC}">
      <formula1>160</formula1>
    </dataValidation>
    <dataValidation type="decimal" operator="lessThanOrEqual" allowBlank="1" showInputMessage="1" showErrorMessage="1" error="Prijs boven prijsplafond." sqref="D12" xr:uid="{4F59B47E-BC13-4325-965D-FBF3D15D1FAB}">
      <formula1>25</formula1>
    </dataValidation>
  </dataValidations>
  <pageMargins left="0.7" right="0.7" top="0.75" bottom="0.75" header="0.3" footer="0.3"/>
  <pageSetup paperSize="9" scale="74" fitToHeight="0" orientation="landscape" r:id="rId1"/>
  <headerFooter>
    <oddHeader>&amp;L&amp;"Century Gothic,Vet"&amp;12&amp;F&amp;R&amp;"Century Gothic,Vet"&amp;12&amp;A</oddHeader>
    <oddFooter xml:space="preserve">&amp;L&amp;"Century Gothic,Standaard"&amp;8&amp;F
Afdrukdatum: &amp;D
Pagina &amp;P van &amp;N&amp;R&amp;"Century Gothic,Vet"&amp;12United Quality&amp;"Century Gothic,Standaard"&amp;10
&amp;"Century Gothic,Cursief"&amp;8Aanbestedingen door materiedeskundigen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77e2b43-37d4-4532-953b-53983e0992e2">
      <UserInfo>
        <DisplayName>Projectbureau</DisplayName>
        <AccountId>1177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2" ma:contentTypeDescription="Een nieuw document maken." ma:contentTypeScope="" ma:versionID="6c21bbd07498fa6b073756072b61c35f">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977af90baf2af4499d716b0362f97eca"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2FA099-B896-45FC-B9EF-062FEA769C85}">
  <ds:schemaRefs>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91ccb114-c2cd-4ec5-9a2d-083789bf7cb4"/>
    <ds:schemaRef ds:uri="0fa31202-d9fb-4648-a67c-fa3815d3b5cb"/>
    <ds:schemaRef ds:uri="http://www.w3.org/XML/1998/namespace"/>
    <ds:schemaRef ds:uri="b77e2b43-37d4-4532-953b-53983e0992e2"/>
  </ds:schemaRefs>
</ds:datastoreItem>
</file>

<file path=customXml/itemProps2.xml><?xml version="1.0" encoding="utf-8"?>
<ds:datastoreItem xmlns:ds="http://schemas.openxmlformats.org/officeDocument/2006/customXml" ds:itemID="{BC1E76B1-D083-4509-A94E-E1CC32281E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842707-89F6-4CFB-B189-80644B9DF8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T0 Voorblad</vt:lpstr>
      <vt:lpstr>T1 Overzicht gunningscriteria</vt:lpstr>
      <vt:lpstr>T2 KG1 Max. verbranding</vt:lpstr>
      <vt:lpstr>T3 KG2 Verw. brandbaar deel</vt:lpstr>
      <vt:lpstr>T4 Prijsinvulformulier</vt:lpstr>
      <vt:lpstr>'T0 Voorblad'!Afdrukbereik</vt:lpstr>
      <vt:lpstr>'T1 Overzicht gunningscriteria'!Afdrukbereik</vt:lpstr>
      <vt:lpstr>'T2 KG1 Max. verbranding'!Afdrukbereik</vt:lpstr>
      <vt:lpstr>'T4 Prijsinvulformulier'!Afdrukbereik</vt:lpstr>
      <vt:lpstr>'T3 KG2 Verw. brandbaar deel'!Afdruktitels</vt:lpstr>
    </vt:vector>
  </TitlesOfParts>
  <Manager/>
  <Company>CloudedHosting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Geert Lubbers</dc:creator>
  <cp:keywords/>
  <dc:description/>
  <cp:lastModifiedBy>Rene Janssen</cp:lastModifiedBy>
  <cp:revision/>
  <cp:lastPrinted>2021-01-29T09:39:30Z</cp:lastPrinted>
  <dcterms:created xsi:type="dcterms:W3CDTF">2019-01-23T09:30:55Z</dcterms:created>
  <dcterms:modified xsi:type="dcterms:W3CDTF">2021-02-25T14:05:32Z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1000000</vt:r8>
  </property>
</Properties>
</file>