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1 Interventiebedrijven\03 - EU DOCUMENTEN\Nota van Inlichtingen\"/>
    </mc:Choice>
  </mc:AlternateContent>
  <bookViews>
    <workbookView xWindow="0" yWindow="0" windowWidth="19200" windowHeight="7900"/>
  </bookViews>
  <sheets>
    <sheet name="Fysieke interventie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1" l="1"/>
  <c r="E34" i="1"/>
  <c r="D25" i="1"/>
  <c r="E25" i="1"/>
  <c r="D16" i="1"/>
  <c r="E16" i="1"/>
  <c r="D37" i="1" l="1"/>
  <c r="C33" i="1"/>
  <c r="B33" i="1"/>
  <c r="C32" i="1"/>
  <c r="B32" i="1"/>
  <c r="C31" i="1"/>
  <c r="B31" i="1"/>
  <c r="C30" i="1"/>
  <c r="B30" i="1"/>
  <c r="C29" i="1"/>
  <c r="C34" i="1" s="1"/>
  <c r="B29" i="1"/>
  <c r="B34" i="1" s="1"/>
  <c r="C24" i="1"/>
  <c r="B24" i="1"/>
  <c r="C23" i="1"/>
  <c r="B23" i="1"/>
  <c r="C22" i="1"/>
  <c r="B22" i="1"/>
  <c r="C21" i="1"/>
  <c r="B21" i="1"/>
  <c r="C20" i="1"/>
  <c r="B20" i="1"/>
  <c r="C15" i="1"/>
  <c r="B15" i="1"/>
  <c r="C14" i="1"/>
  <c r="B14" i="1"/>
  <c r="C13" i="1"/>
  <c r="B13" i="1"/>
  <c r="C12" i="1"/>
  <c r="B12" i="1"/>
  <c r="C11" i="1"/>
  <c r="B11" i="1"/>
  <c r="B16" i="1" l="1"/>
  <c r="B36" i="1" s="1"/>
  <c r="C16" i="1"/>
  <c r="C36" i="1" s="1"/>
  <c r="D36" i="1" s="1"/>
  <c r="D38" i="1" s="1"/>
  <c r="B25" i="1"/>
  <c r="C25" i="1"/>
</calcChain>
</file>

<file path=xl/sharedStrings.xml><?xml version="1.0" encoding="utf-8"?>
<sst xmlns="http://schemas.openxmlformats.org/spreadsheetml/2006/main" count="50" uniqueCount="27">
  <si>
    <t>Prijsformule</t>
  </si>
  <si>
    <t>Score Prijs = M - ((AP - OP) / (Bandbreedte prijs))* M</t>
  </si>
  <si>
    <t>Maximaal te behalen punten op prijs</t>
  </si>
  <si>
    <t xml:space="preserve">M = Maximale punten voor prijs
AP  = Aangeboden prijs
OP  = Ondergrens prijs
Bandbreedte prijs= Verschil tussen bovengrens en ondergrens prijs
</t>
  </si>
  <si>
    <t>Interventie kort &lt;8 sessies</t>
  </si>
  <si>
    <t>Prijs minimaal per uur</t>
  </si>
  <si>
    <t>Prijs maximaal per uur</t>
  </si>
  <si>
    <t xml:space="preserve">Prijs per uur (excl.BTW)voor interventie </t>
  </si>
  <si>
    <t>Prijs per uur (excl.BTW) voor (werkgerichte) interventie indien de zorgkosten worden gedeclareerd bij de zorgverzekeraar</t>
  </si>
  <si>
    <t>Interventie middellang 8-12 sessies</t>
  </si>
  <si>
    <t>Interventie lang 12-18 sessies</t>
  </si>
  <si>
    <t>Vergelijkingswaarde</t>
  </si>
  <si>
    <t>Behaalde aantal punten</t>
  </si>
  <si>
    <t>Prijsformulier Fysieke interventies</t>
  </si>
  <si>
    <t>Ergonoom</t>
  </si>
  <si>
    <t>Fysiotherapeut</t>
  </si>
  <si>
    <t>Verpleegkundige</t>
  </si>
  <si>
    <t xml:space="preserve">Revalidatiearts </t>
  </si>
  <si>
    <t xml:space="preserve">Dietist </t>
  </si>
  <si>
    <t>Gemiddelde uurprijs</t>
  </si>
  <si>
    <t>Functie categorie Fysiek</t>
  </si>
  <si>
    <t>Intake</t>
  </si>
  <si>
    <t>Prijs per uur</t>
  </si>
  <si>
    <t xml:space="preserve">Dit prijsmodel bestaat uit 3 onderdelen namelijk interventie kort, middellang en lang. Voor elke onderdeel dient u de tarieven voor een interventie en interventie met zorgkosten declaratie. De tarieven en prijzen van Inschrijver dienen all-in te zijn. Dit wil zeggen; alle met de dienstverlening gemoeide kosten, waaronder maar niet uitsluitend arbeid, tools en systemen, dienen door Inschrijver te zijn verwerkt in de all-in tarieven en all-in prijzen (excl.BTW). De prijzen dient binnen de aangegeven bandbreedte te vallen (prijs min per uur en prijs max per uur). De cellen die ingevuld dienen te worden zijn in het geel aangegeven. </t>
  </si>
  <si>
    <r>
      <t xml:space="preserve">De interventiediensten dienen afgestemd te zijn op de behoeften van de individuele Cliënt. Dit betekent dat er niet één standaard Interventie(traject) is, maar een per Cliënt unieke mix van ureninzet van diverse Specialisten. Aangezien we toch een houvast wil hebben met betrekking tot de kosten van de diverse Specialisten, heeft door gekozen om de gemiddelde uurtarieven uit te vragen van zowel Specialisten op psychisch gebied (bijvoorbeeld gezondheidszorgpsycholoog) als Specialisten op fysiek en multidisciplinair gebied (bijvoorbeeld fysiotherapeut). De tarieven van de verschillende door Opdrachtnemer in te zetten Specialisten dienen een </t>
    </r>
    <r>
      <rPr>
        <b/>
        <sz val="11"/>
        <rFont val="Calibri"/>
        <family val="2"/>
      </rPr>
      <t xml:space="preserve">all-in tarief </t>
    </r>
    <r>
      <rPr>
        <sz val="11"/>
        <rFont val="Calibri"/>
        <family val="2"/>
      </rPr>
      <t xml:space="preserve">per uur te zijn.  Indien er volgens Inschrijver andere kosten van toepassing zijn dan dienen deze aangegeven mogelijkheden (bijvoorbeeld administratiekosten, bureaukosten, rapportagekosten, reiskosten, verblijfskosten, etc.), dan dienen die andere kosten in de aangeboden gemiddelde uurtarieven verdisconteerd te zijn. Deze komen niet apart voor vergoeding in aanmerking. </t>
    </r>
  </si>
  <si>
    <t>Als de Belastingdienst hier gebruik van wil maken (lees: een deel van het traject wordt gedeclareerd bij de zorgverzekering van de medewerker en de Belastingdienst betaalt het werkgevergedeelte), verzoeken wij Inschrijver om tevens de mogelijkheid te bieden om de tarieven voor (werkgerichte) interventie weer te geven indien de zorgkosten worden gedeclareerd bij de zorgverzekeraar. De tarieven en prijzen van Inschrijver dienen all-in te zijn. Dit wil zeggen; alle met de dienstverlening gemoeide kosten, waaronder maar niet uitsluitend arbeid, tools en systemen, dienen door Inschrijver te zijn verwerkt in de all-in tarieven en all-in prijzen (excl.BTW).</t>
  </si>
  <si>
    <t>Gele cellen moeten verplicht ingevuld worden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</si>
</sst>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7"/>
      <color theme="1"/>
      <name val="Calibri"/>
      <family val="2"/>
      <scheme val="minor"/>
    </font>
    <font>
      <b/>
      <sz val="16"/>
      <color theme="1"/>
      <name val="Verdana"/>
      <family val="2"/>
    </font>
    <font>
      <sz val="11"/>
      <color rgb="FF000000"/>
      <name val="Calibri"/>
      <family val="2"/>
    </font>
    <font>
      <b/>
      <sz val="11"/>
      <color rgb="FF000000"/>
      <name val="Calibri"/>
      <family val="2"/>
    </font>
    <font>
      <b/>
      <sz val="9"/>
      <color theme="1"/>
      <name val="Verdana"/>
      <family val="2"/>
    </font>
    <font>
      <sz val="9"/>
      <color theme="1"/>
      <name val="Verdana"/>
      <family val="2"/>
    </font>
    <font>
      <b/>
      <sz val="20"/>
      <color theme="1"/>
      <name val="Calibri"/>
      <family val="2"/>
      <scheme val="minor"/>
    </font>
    <font>
      <sz val="11"/>
      <name val="Calibri"/>
      <family val="2"/>
      <scheme val="minor"/>
    </font>
    <font>
      <sz val="11"/>
      <name val="Calibri"/>
      <family val="2"/>
    </font>
    <font>
      <b/>
      <sz val="11"/>
      <name val="Calibri"/>
      <family val="2"/>
    </font>
  </fonts>
  <fills count="6">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0" fillId="0" borderId="0" xfId="0" applyProtection="1">
      <protection hidden="1"/>
    </xf>
    <xf numFmtId="0" fontId="2" fillId="0" borderId="1" xfId="0" applyFont="1" applyBorder="1" applyAlignment="1" applyProtection="1">
      <alignment vertical="top"/>
      <protection hidden="1"/>
    </xf>
    <xf numFmtId="0" fontId="2" fillId="0" borderId="1" xfId="0" applyFont="1" applyBorder="1" applyAlignment="1" applyProtection="1">
      <alignment vertical="top" wrapText="1"/>
      <protection hidden="1"/>
    </xf>
    <xf numFmtId="0" fontId="2" fillId="0" borderId="1" xfId="0" applyFont="1" applyBorder="1" applyAlignment="1" applyProtection="1">
      <alignment horizontal="left" vertical="top"/>
      <protection hidden="1"/>
    </xf>
    <xf numFmtId="0" fontId="0" fillId="0" borderId="0" xfId="0" applyAlignment="1" applyProtection="1">
      <alignment vertical="top"/>
      <protection hidden="1"/>
    </xf>
    <xf numFmtId="0" fontId="8" fillId="0" borderId="0" xfId="0" applyFont="1" applyAlignment="1" applyProtection="1">
      <alignment vertical="top"/>
      <protection hidden="1"/>
    </xf>
    <xf numFmtId="0" fontId="5" fillId="0" borderId="0" xfId="0" applyFont="1" applyBorder="1" applyAlignment="1" applyProtection="1">
      <alignment horizontal="center" vertical="top" wrapText="1"/>
      <protection hidden="1"/>
    </xf>
    <xf numFmtId="0" fontId="6" fillId="0" borderId="0" xfId="0" applyFont="1" applyBorder="1" applyAlignment="1" applyProtection="1">
      <alignment horizontal="center" vertical="top" wrapText="1"/>
      <protection hidden="1"/>
    </xf>
    <xf numFmtId="0" fontId="0" fillId="0" borderId="4" xfId="0" applyBorder="1" applyAlignment="1" applyProtection="1">
      <alignment vertical="top" wrapText="1"/>
      <protection hidden="1"/>
    </xf>
    <xf numFmtId="0" fontId="0" fillId="0" borderId="1" xfId="0" applyBorder="1" applyAlignment="1" applyProtection="1">
      <alignment vertical="top" wrapText="1"/>
      <protection hidden="1"/>
    </xf>
    <xf numFmtId="44" fontId="0" fillId="0" borderId="0" xfId="0" applyNumberFormat="1" applyProtection="1">
      <protection hidden="1"/>
    </xf>
    <xf numFmtId="0" fontId="0" fillId="0" borderId="6" xfId="0" applyFont="1" applyBorder="1" applyProtection="1">
      <protection hidden="1"/>
    </xf>
    <xf numFmtId="44" fontId="0" fillId="0" borderId="0" xfId="1" applyFont="1" applyBorder="1" applyProtection="1">
      <protection hidden="1"/>
    </xf>
    <xf numFmtId="44" fontId="0" fillId="0" borderId="7" xfId="1" applyFont="1" applyBorder="1" applyProtection="1">
      <protection hidden="1"/>
    </xf>
    <xf numFmtId="0" fontId="0" fillId="0" borderId="6" xfId="0" applyBorder="1" applyProtection="1">
      <protection hidden="1"/>
    </xf>
    <xf numFmtId="0" fontId="2" fillId="0" borderId="8" xfId="0" applyFont="1" applyBorder="1" applyProtection="1">
      <protection hidden="1"/>
    </xf>
    <xf numFmtId="44" fontId="2" fillId="0" borderId="9" xfId="1" applyFont="1" applyBorder="1" applyProtection="1">
      <protection hidden="1"/>
    </xf>
    <xf numFmtId="44" fontId="2" fillId="0" borderId="10" xfId="1" applyFont="1" applyBorder="1" applyProtection="1">
      <protection hidden="1"/>
    </xf>
    <xf numFmtId="0" fontId="2" fillId="0" borderId="0" xfId="0" applyFont="1" applyBorder="1" applyProtection="1">
      <protection hidden="1"/>
    </xf>
    <xf numFmtId="44" fontId="2" fillId="0" borderId="0" xfId="1" applyNumberFormat="1" applyFont="1" applyBorder="1" applyProtection="1">
      <protection hidden="1"/>
    </xf>
    <xf numFmtId="44" fontId="2" fillId="0" borderId="0" xfId="1" applyFont="1" applyBorder="1" applyProtection="1">
      <protection hidden="1"/>
    </xf>
    <xf numFmtId="2" fontId="0" fillId="0" borderId="0" xfId="0" applyNumberFormat="1" applyProtection="1">
      <protection hidden="1"/>
    </xf>
    <xf numFmtId="44" fontId="9" fillId="2" borderId="0" xfId="0" applyNumberFormat="1" applyFont="1" applyFill="1" applyProtection="1">
      <protection hidden="1"/>
    </xf>
    <xf numFmtId="2" fontId="9" fillId="0" borderId="0" xfId="0" applyNumberFormat="1" applyFont="1" applyProtection="1">
      <protection hidden="1"/>
    </xf>
    <xf numFmtId="44" fontId="0" fillId="3" borderId="1" xfId="1" applyFont="1" applyFill="1" applyBorder="1" applyProtection="1">
      <protection locked="0"/>
    </xf>
    <xf numFmtId="164" fontId="0" fillId="3" borderId="1" xfId="1" applyNumberFormat="1" applyFont="1" applyFill="1" applyBorder="1" applyProtection="1">
      <protection locked="0"/>
    </xf>
    <xf numFmtId="0" fontId="2" fillId="2" borderId="0" xfId="0" applyFont="1" applyFill="1" applyAlignment="1" applyProtection="1">
      <alignment horizontal="center"/>
      <protection hidden="1"/>
    </xf>
    <xf numFmtId="0" fontId="9" fillId="2" borderId="0" xfId="0" applyFont="1" applyFill="1" applyAlignment="1" applyProtection="1">
      <alignment horizontal="center"/>
      <protection hidden="1"/>
    </xf>
    <xf numFmtId="0" fontId="9" fillId="4" borderId="0" xfId="0" applyFont="1" applyFill="1" applyAlignment="1" applyProtection="1">
      <alignment horizontal="center"/>
      <protection hidden="1"/>
    </xf>
    <xf numFmtId="0" fontId="4" fillId="0" borderId="1" xfId="0" applyFont="1" applyBorder="1" applyAlignment="1" applyProtection="1">
      <alignment horizontal="center" vertical="top" wrapText="1"/>
      <protection hidden="1"/>
    </xf>
    <xf numFmtId="0" fontId="11" fillId="0" borderId="1" xfId="0" applyFont="1" applyBorder="1" applyAlignment="1" applyProtection="1">
      <alignment horizontal="center" vertical="top" wrapText="1"/>
      <protection hidden="1"/>
    </xf>
    <xf numFmtId="0" fontId="7" fillId="0" borderId="2" xfId="0" applyFont="1" applyBorder="1" applyAlignment="1" applyProtection="1">
      <alignment horizontal="center" vertical="top" wrapText="1"/>
      <protection hidden="1"/>
    </xf>
    <xf numFmtId="0" fontId="7" fillId="0" borderId="3" xfId="0" applyFont="1" applyBorder="1" applyAlignment="1" applyProtection="1">
      <alignment horizontal="center" vertical="top" wrapText="1"/>
      <protection hidden="1"/>
    </xf>
    <xf numFmtId="0" fontId="7" fillId="0" borderId="4" xfId="0" applyFont="1" applyBorder="1" applyAlignment="1" applyProtection="1">
      <alignment horizontal="center" vertical="top" wrapText="1"/>
      <protection hidden="1"/>
    </xf>
    <xf numFmtId="0" fontId="2" fillId="2" borderId="1"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4" xfId="0" applyFont="1" applyFill="1" applyBorder="1" applyAlignment="1" applyProtection="1">
      <alignment horizontal="center"/>
      <protection hidden="1"/>
    </xf>
    <xf numFmtId="0" fontId="6" fillId="5" borderId="0" xfId="0" applyFont="1" applyFill="1" applyBorder="1" applyAlignment="1" applyProtection="1">
      <alignment horizontal="center" vertical="top" wrapText="1"/>
      <protection hidden="1"/>
    </xf>
    <xf numFmtId="0" fontId="3" fillId="0" borderId="0" xfId="0" applyFont="1" applyAlignment="1" applyProtection="1">
      <alignment horizontal="center"/>
      <protection hidden="1"/>
    </xf>
    <xf numFmtId="0" fontId="10" fillId="0" borderId="1" xfId="0" applyFont="1" applyBorder="1" applyAlignment="1" applyProtection="1">
      <alignment horizontal="center"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zoomScale="70" zoomScaleNormal="70" workbookViewId="0">
      <selection activeCell="E11" sqref="E11"/>
    </sheetView>
  </sheetViews>
  <sheetFormatPr defaultColWidth="8.90625" defaultRowHeight="14.5" x14ac:dyDescent="0.35"/>
  <cols>
    <col min="1" max="1" width="33.453125" style="1" bestFit="1" customWidth="1"/>
    <col min="2" max="2" width="24.81640625" style="1" bestFit="1" customWidth="1"/>
    <col min="3" max="3" width="25.08984375" style="1" bestFit="1" customWidth="1"/>
    <col min="4" max="4" width="23.81640625" style="1" bestFit="1" customWidth="1"/>
    <col min="5" max="5" width="30.08984375" style="1" customWidth="1"/>
    <col min="6" max="6" width="8.90625" style="1"/>
    <col min="7" max="7" width="26.54296875" style="1" bestFit="1" customWidth="1"/>
    <col min="8" max="8" width="14.1796875" style="1" bestFit="1" customWidth="1"/>
    <col min="9" max="14" width="8.90625" style="1"/>
    <col min="15" max="15" width="14.81640625" style="1" bestFit="1" customWidth="1"/>
    <col min="16" max="16384" width="8.90625" style="1"/>
  </cols>
  <sheetData>
    <row r="1" spans="1:15" ht="22" x14ac:dyDescent="0.5">
      <c r="A1" s="41" t="s">
        <v>13</v>
      </c>
      <c r="B1" s="41"/>
      <c r="C1" s="41"/>
      <c r="D1" s="41"/>
      <c r="E1" s="41"/>
    </row>
    <row r="2" spans="1:15" ht="78" customHeight="1" x14ac:dyDescent="0.35">
      <c r="A2" s="42" t="s">
        <v>23</v>
      </c>
      <c r="B2" s="42"/>
      <c r="C2" s="42"/>
      <c r="D2" s="42"/>
      <c r="E2" s="42"/>
      <c r="G2" s="2" t="s">
        <v>0</v>
      </c>
      <c r="H2" s="30" t="s">
        <v>1</v>
      </c>
      <c r="I2" s="30"/>
      <c r="J2" s="30"/>
      <c r="K2" s="30"/>
      <c r="L2" s="30"/>
      <c r="M2" s="30"/>
      <c r="N2" s="30"/>
      <c r="O2" s="3" t="s">
        <v>2</v>
      </c>
    </row>
    <row r="3" spans="1:15" ht="125" customHeight="1" x14ac:dyDescent="0.35">
      <c r="A3" s="31" t="s">
        <v>24</v>
      </c>
      <c r="B3" s="31"/>
      <c r="C3" s="31"/>
      <c r="D3" s="31"/>
      <c r="E3" s="31"/>
      <c r="G3" s="32" t="s">
        <v>3</v>
      </c>
      <c r="H3" s="33"/>
      <c r="I3" s="33"/>
      <c r="J3" s="33"/>
      <c r="K3" s="33"/>
      <c r="L3" s="33"/>
      <c r="M3" s="33"/>
      <c r="N3" s="34"/>
      <c r="O3" s="4">
        <v>30</v>
      </c>
    </row>
    <row r="4" spans="1:15" ht="73.5" customHeight="1" x14ac:dyDescent="0.35">
      <c r="A4" s="31" t="s">
        <v>25</v>
      </c>
      <c r="B4" s="31"/>
      <c r="C4" s="31"/>
      <c r="D4" s="31"/>
      <c r="E4" s="31"/>
      <c r="H4" s="5"/>
      <c r="I4" s="6"/>
      <c r="J4" s="5"/>
    </row>
    <row r="5" spans="1:15" x14ac:dyDescent="0.35">
      <c r="A5" s="35" t="s">
        <v>21</v>
      </c>
      <c r="B5" s="36"/>
      <c r="C5" s="36"/>
      <c r="D5" s="35"/>
      <c r="E5" s="35"/>
      <c r="H5" s="5"/>
      <c r="I5" s="6"/>
      <c r="J5" s="5"/>
    </row>
    <row r="6" spans="1:15" x14ac:dyDescent="0.35">
      <c r="A6" s="7"/>
      <c r="B6" s="8" t="s">
        <v>22</v>
      </c>
      <c r="C6" s="8"/>
      <c r="D6" s="7"/>
      <c r="E6" s="7"/>
      <c r="H6" s="5"/>
      <c r="I6" s="6"/>
      <c r="J6" s="5"/>
    </row>
    <row r="7" spans="1:15" ht="43.5" customHeight="1" x14ac:dyDescent="0.35">
      <c r="A7" s="8" t="s">
        <v>21</v>
      </c>
      <c r="B7" s="25">
        <v>0</v>
      </c>
      <c r="C7" s="7"/>
      <c r="D7" s="40" t="s">
        <v>26</v>
      </c>
      <c r="E7" s="40"/>
      <c r="H7" s="5"/>
      <c r="I7" s="6"/>
      <c r="J7" s="5"/>
    </row>
    <row r="8" spans="1:15" ht="14.5" customHeight="1" x14ac:dyDescent="0.35">
      <c r="H8" s="5"/>
      <c r="I8" s="6"/>
      <c r="J8" s="5"/>
    </row>
    <row r="9" spans="1:15" x14ac:dyDescent="0.35">
      <c r="A9" s="35" t="s">
        <v>4</v>
      </c>
      <c r="B9" s="36"/>
      <c r="C9" s="36"/>
      <c r="D9" s="35"/>
      <c r="E9" s="35"/>
      <c r="H9" s="5"/>
      <c r="I9" s="6"/>
      <c r="J9" s="5"/>
    </row>
    <row r="10" spans="1:15" ht="72.5" x14ac:dyDescent="0.35">
      <c r="A10" s="2" t="s">
        <v>20</v>
      </c>
      <c r="B10" s="2" t="s">
        <v>5</v>
      </c>
      <c r="C10" s="2" t="s">
        <v>6</v>
      </c>
      <c r="D10" s="9" t="s">
        <v>7</v>
      </c>
      <c r="E10" s="10" t="s">
        <v>8</v>
      </c>
      <c r="G10" s="11"/>
      <c r="H10" s="5"/>
      <c r="I10" s="6"/>
      <c r="J10" s="5"/>
    </row>
    <row r="11" spans="1:15" x14ac:dyDescent="0.35">
      <c r="A11" s="12" t="s">
        <v>14</v>
      </c>
      <c r="B11" s="13">
        <f>177.5*0.8</f>
        <v>142</v>
      </c>
      <c r="C11" s="14">
        <f>177.5*1.2</f>
        <v>213</v>
      </c>
      <c r="D11" s="25"/>
      <c r="E11" s="25">
        <v>0</v>
      </c>
      <c r="H11" s="5"/>
      <c r="I11" s="6"/>
      <c r="J11" s="5"/>
    </row>
    <row r="12" spans="1:15" x14ac:dyDescent="0.35">
      <c r="A12" s="15" t="s">
        <v>15</v>
      </c>
      <c r="B12" s="13">
        <f>108*0.8</f>
        <v>86.4</v>
      </c>
      <c r="C12" s="14">
        <f>108*1.2</f>
        <v>129.6</v>
      </c>
      <c r="D12" s="25">
        <v>0</v>
      </c>
      <c r="E12" s="25">
        <v>0</v>
      </c>
    </row>
    <row r="13" spans="1:15" x14ac:dyDescent="0.35">
      <c r="A13" s="15" t="s">
        <v>16</v>
      </c>
      <c r="B13" s="13">
        <f>124*0.8</f>
        <v>99.2</v>
      </c>
      <c r="C13" s="14">
        <f>124*1.2</f>
        <v>148.79999999999998</v>
      </c>
      <c r="D13" s="25">
        <v>0</v>
      </c>
      <c r="E13" s="25">
        <v>0</v>
      </c>
    </row>
    <row r="14" spans="1:15" x14ac:dyDescent="0.35">
      <c r="A14" s="15" t="s">
        <v>17</v>
      </c>
      <c r="B14" s="13">
        <f>200*0.8</f>
        <v>160</v>
      </c>
      <c r="C14" s="14">
        <f>200*1.2</f>
        <v>240</v>
      </c>
      <c r="D14" s="25">
        <v>0</v>
      </c>
      <c r="E14" s="25">
        <v>0</v>
      </c>
    </row>
    <row r="15" spans="1:15" ht="15" thickBot="1" x14ac:dyDescent="0.4">
      <c r="A15" s="15" t="s">
        <v>18</v>
      </c>
      <c r="B15" s="13">
        <f>74.4*0.8</f>
        <v>59.52000000000001</v>
      </c>
      <c r="C15" s="14">
        <f>74.4*1.2</f>
        <v>89.28</v>
      </c>
      <c r="D15" s="25">
        <v>0</v>
      </c>
      <c r="E15" s="25">
        <v>0</v>
      </c>
    </row>
    <row r="16" spans="1:15" ht="15" thickBot="1" x14ac:dyDescent="0.4">
      <c r="A16" s="16" t="s">
        <v>19</v>
      </c>
      <c r="B16" s="17">
        <f>AVERAGE(B11:B15)</f>
        <v>109.42400000000001</v>
      </c>
      <c r="C16" s="17">
        <f>AVERAGE(C11:C15)</f>
        <v>164.136</v>
      </c>
      <c r="D16" s="17">
        <f t="shared" ref="D16:E16" si="0">AVERAGE(D11:D15)</f>
        <v>0</v>
      </c>
      <c r="E16" s="18">
        <f t="shared" si="0"/>
        <v>0</v>
      </c>
    </row>
    <row r="18" spans="1:5" x14ac:dyDescent="0.35">
      <c r="A18" s="37" t="s">
        <v>9</v>
      </c>
      <c r="B18" s="38"/>
      <c r="C18" s="38"/>
      <c r="D18" s="38"/>
      <c r="E18" s="39"/>
    </row>
    <row r="19" spans="1:5" ht="72.5" x14ac:dyDescent="0.35">
      <c r="A19" s="2" t="s">
        <v>20</v>
      </c>
      <c r="B19" s="2" t="s">
        <v>5</v>
      </c>
      <c r="C19" s="2" t="s">
        <v>6</v>
      </c>
      <c r="D19" s="10" t="s">
        <v>7</v>
      </c>
      <c r="E19" s="10" t="s">
        <v>8</v>
      </c>
    </row>
    <row r="20" spans="1:5" x14ac:dyDescent="0.35">
      <c r="A20" s="12" t="s">
        <v>14</v>
      </c>
      <c r="B20" s="13">
        <f>177.5*0.8</f>
        <v>142</v>
      </c>
      <c r="C20" s="14">
        <f>177.5*1.2</f>
        <v>213</v>
      </c>
      <c r="D20" s="25">
        <v>0</v>
      </c>
      <c r="E20" s="26">
        <v>0</v>
      </c>
    </row>
    <row r="21" spans="1:5" x14ac:dyDescent="0.35">
      <c r="A21" s="15" t="s">
        <v>15</v>
      </c>
      <c r="B21" s="13">
        <f>108*0.8</f>
        <v>86.4</v>
      </c>
      <c r="C21" s="14">
        <f>108*1.2</f>
        <v>129.6</v>
      </c>
      <c r="D21" s="25">
        <v>0</v>
      </c>
      <c r="E21" s="26">
        <v>0</v>
      </c>
    </row>
    <row r="22" spans="1:5" x14ac:dyDescent="0.35">
      <c r="A22" s="15" t="s">
        <v>16</v>
      </c>
      <c r="B22" s="13">
        <f>124*0.8</f>
        <v>99.2</v>
      </c>
      <c r="C22" s="14">
        <f>124*1.2</f>
        <v>148.79999999999998</v>
      </c>
      <c r="D22" s="25">
        <v>0</v>
      </c>
      <c r="E22" s="26">
        <v>0</v>
      </c>
    </row>
    <row r="23" spans="1:5" x14ac:dyDescent="0.35">
      <c r="A23" s="15" t="s">
        <v>17</v>
      </c>
      <c r="B23" s="13">
        <f>200*0.8</f>
        <v>160</v>
      </c>
      <c r="C23" s="14">
        <f>200*1.2</f>
        <v>240</v>
      </c>
      <c r="D23" s="25">
        <v>0</v>
      </c>
      <c r="E23" s="26">
        <v>0</v>
      </c>
    </row>
    <row r="24" spans="1:5" ht="15" thickBot="1" x14ac:dyDescent="0.4">
      <c r="A24" s="15" t="s">
        <v>18</v>
      </c>
      <c r="B24" s="13">
        <f>74.4*0.8</f>
        <v>59.52000000000001</v>
      </c>
      <c r="C24" s="14">
        <f>74.4*1.2</f>
        <v>89.28</v>
      </c>
      <c r="D24" s="25">
        <v>0</v>
      </c>
      <c r="E24" s="26">
        <v>0</v>
      </c>
    </row>
    <row r="25" spans="1:5" ht="15" thickBot="1" x14ac:dyDescent="0.4">
      <c r="A25" s="16" t="s">
        <v>19</v>
      </c>
      <c r="B25" s="17">
        <f>AVERAGE(B20:B24)</f>
        <v>109.42400000000001</v>
      </c>
      <c r="C25" s="17">
        <f>AVERAGE(C20:C24)</f>
        <v>164.136</v>
      </c>
      <c r="D25" s="17">
        <f t="shared" ref="D25:E25" si="1">AVERAGE(D20:D24)</f>
        <v>0</v>
      </c>
      <c r="E25" s="18">
        <f t="shared" si="1"/>
        <v>0</v>
      </c>
    </row>
    <row r="27" spans="1:5" x14ac:dyDescent="0.35">
      <c r="A27" s="27" t="s">
        <v>10</v>
      </c>
      <c r="B27" s="27"/>
      <c r="C27" s="27"/>
      <c r="D27" s="27"/>
      <c r="E27" s="27"/>
    </row>
    <row r="28" spans="1:5" ht="72.5" x14ac:dyDescent="0.35">
      <c r="A28" s="2" t="s">
        <v>20</v>
      </c>
      <c r="B28" s="2" t="s">
        <v>5</v>
      </c>
      <c r="C28" s="2" t="s">
        <v>6</v>
      </c>
      <c r="D28" s="10" t="s">
        <v>7</v>
      </c>
      <c r="E28" s="10" t="s">
        <v>8</v>
      </c>
    </row>
    <row r="29" spans="1:5" x14ac:dyDescent="0.35">
      <c r="A29" s="12" t="s">
        <v>14</v>
      </c>
      <c r="B29" s="13">
        <f>177.5*0.8</f>
        <v>142</v>
      </c>
      <c r="C29" s="14">
        <f>177.5*1.2</f>
        <v>213</v>
      </c>
      <c r="D29" s="25">
        <v>0</v>
      </c>
      <c r="E29" s="26">
        <v>0</v>
      </c>
    </row>
    <row r="30" spans="1:5" x14ac:dyDescent="0.35">
      <c r="A30" s="15" t="s">
        <v>15</v>
      </c>
      <c r="B30" s="13">
        <f>108*0.8</f>
        <v>86.4</v>
      </c>
      <c r="C30" s="14">
        <f>108*1.2</f>
        <v>129.6</v>
      </c>
      <c r="D30" s="25">
        <v>0</v>
      </c>
      <c r="E30" s="26">
        <v>0</v>
      </c>
    </row>
    <row r="31" spans="1:5" x14ac:dyDescent="0.35">
      <c r="A31" s="15" t="s">
        <v>16</v>
      </c>
      <c r="B31" s="13">
        <f>124*0.8</f>
        <v>99.2</v>
      </c>
      <c r="C31" s="14">
        <f>124*1.2</f>
        <v>148.79999999999998</v>
      </c>
      <c r="D31" s="25">
        <v>0</v>
      </c>
      <c r="E31" s="26">
        <v>0</v>
      </c>
    </row>
    <row r="32" spans="1:5" x14ac:dyDescent="0.35">
      <c r="A32" s="15" t="s">
        <v>17</v>
      </c>
      <c r="B32" s="13">
        <f>200*0.8</f>
        <v>160</v>
      </c>
      <c r="C32" s="14">
        <f>200*1.2</f>
        <v>240</v>
      </c>
      <c r="D32" s="25">
        <v>0</v>
      </c>
      <c r="E32" s="26">
        <v>0</v>
      </c>
    </row>
    <row r="33" spans="1:7" ht="15" thickBot="1" x14ac:dyDescent="0.4">
      <c r="A33" s="15" t="s">
        <v>18</v>
      </c>
      <c r="B33" s="13">
        <f>74.4*0.8</f>
        <v>59.52000000000001</v>
      </c>
      <c r="C33" s="14">
        <f>74.4*1.2</f>
        <v>89.28</v>
      </c>
      <c r="D33" s="25">
        <v>0</v>
      </c>
      <c r="E33" s="26">
        <v>0</v>
      </c>
    </row>
    <row r="34" spans="1:7" ht="15" thickBot="1" x14ac:dyDescent="0.4">
      <c r="A34" s="16" t="s">
        <v>19</v>
      </c>
      <c r="B34" s="17">
        <f>AVERAGE(B29:B33)</f>
        <v>109.42400000000001</v>
      </c>
      <c r="C34" s="17">
        <f>AVERAGE(C29:C33)</f>
        <v>164.136</v>
      </c>
      <c r="D34" s="17">
        <f t="shared" ref="D34:E34" si="2">AVERAGE(D29:D33)</f>
        <v>0</v>
      </c>
      <c r="E34" s="18">
        <f t="shared" si="2"/>
        <v>0</v>
      </c>
    </row>
    <row r="35" spans="1:7" x14ac:dyDescent="0.35">
      <c r="A35" s="19"/>
      <c r="B35" s="20"/>
      <c r="C35" s="20"/>
      <c r="D35" s="21"/>
      <c r="E35" s="21"/>
    </row>
    <row r="36" spans="1:7" hidden="1" x14ac:dyDescent="0.35">
      <c r="B36" s="11">
        <f>B16</f>
        <v>109.42400000000001</v>
      </c>
      <c r="C36" s="11">
        <f>C16</f>
        <v>164.136</v>
      </c>
      <c r="D36" s="22">
        <f>C36-B36</f>
        <v>54.711999999999989</v>
      </c>
    </row>
    <row r="37" spans="1:7" ht="26" x14ac:dyDescent="0.6">
      <c r="A37" s="28" t="s">
        <v>11</v>
      </c>
      <c r="B37" s="28"/>
      <c r="C37" s="28"/>
      <c r="D37" s="23">
        <f>AVERAGE(D16,D25,D34)</f>
        <v>0</v>
      </c>
      <c r="G37" s="11"/>
    </row>
    <row r="38" spans="1:7" ht="26" x14ac:dyDescent="0.6">
      <c r="A38" s="29" t="s">
        <v>12</v>
      </c>
      <c r="B38" s="29"/>
      <c r="C38" s="29"/>
      <c r="D38" s="24">
        <f>O3-((D37-B36)/(D36))*O3</f>
        <v>90.000000000000014</v>
      </c>
    </row>
  </sheetData>
  <sheetProtection algorithmName="SHA-512" hashValue="/DdcGabXQmW/Mn2Q876jKcXnPaBab+XzpDM4gELuVkSE4pWtF8Y1caEWYYRsbGTPRL4BJuSzJA7CpdS7HFX8Mg==" saltValue="wY4UGXTbvB0wi7JsZ+0NKA==" spinCount="100000" sheet="1" objects="1" scenarios="1" selectLockedCells="1"/>
  <mergeCells count="13">
    <mergeCell ref="A1:E1"/>
    <mergeCell ref="A2:E2"/>
    <mergeCell ref="A27:E27"/>
    <mergeCell ref="A37:C37"/>
    <mergeCell ref="A38:C38"/>
    <mergeCell ref="H2:N2"/>
    <mergeCell ref="A3:E3"/>
    <mergeCell ref="G3:N3"/>
    <mergeCell ref="A9:E9"/>
    <mergeCell ref="A18:E18"/>
    <mergeCell ref="A5:E5"/>
    <mergeCell ref="D7:E7"/>
    <mergeCell ref="A4:E4"/>
  </mergeCells>
  <conditionalFormatting sqref="D38">
    <cfRule type="colorScale" priority="1">
      <colorScale>
        <cfvo type="num" val="0"/>
        <cfvo type="num" val="30"/>
        <color rgb="FFFF7128"/>
        <color theme="9"/>
      </colorScale>
    </cfRule>
  </conditionalFormatting>
  <dataValidations count="2">
    <dataValidation type="whole" allowBlank="1" showInputMessage="1" showErrorMessage="1" sqref="D11:D15 D20:D24 D29:D33">
      <formula1>B11</formula1>
      <formula2>C11</formula2>
    </dataValidation>
    <dataValidation type="whole" operator="lessThan" allowBlank="1" showInputMessage="1" showErrorMessage="1" sqref="E11:E15 E20:E24 E29:E33">
      <formula1>C11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Fysieke interventies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F. el Moussaoui</dc:creator>
  <cp:lastModifiedBy>Farid F. el Moussaoui</cp:lastModifiedBy>
  <dcterms:created xsi:type="dcterms:W3CDTF">2020-08-17T12:10:07Z</dcterms:created>
  <dcterms:modified xsi:type="dcterms:W3CDTF">2020-09-18T10:16:40Z</dcterms:modified>
</cp:coreProperties>
</file>