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4 Categoriemanagement\CM Beveiliging\BHV\BHV middelen 2020\_8 Offerte aanvraag\Publicatie\"/>
    </mc:Choice>
  </mc:AlternateContent>
  <bookViews>
    <workbookView xWindow="120" yWindow="135" windowWidth="24120" windowHeight="11820"/>
  </bookViews>
  <sheets>
    <sheet name="prijsopgave en invulinstructie" sheetId="1" r:id="rId1"/>
    <sheet name="product- cq kortingscategorieen" sheetId="2" r:id="rId2"/>
  </sheets>
  <definedNames>
    <definedName name="_xlnm._FilterDatabase" localSheetId="0" hidden="1">'prijsopgave en invulinstructie'!$A$2:$P$179</definedName>
    <definedName name="_xlnm.Print_Area" localSheetId="0">'prijsopgave en invulinstructie'!$A$2:$AD$191</definedName>
    <definedName name="_xlnm.Print_Titles" localSheetId="0">'prijsopgave en invulinstructie'!$2:$2</definedName>
    <definedName name="SAPBEXdnldView" hidden="1">"00O2TJLOKP11PMNIKWXE5CWFZ"</definedName>
    <definedName name="SAPBEXsysID" hidden="1">"BWP"</definedName>
  </definedNames>
  <calcPr calcId="162913"/>
</workbook>
</file>

<file path=xl/calcChain.xml><?xml version="1.0" encoding="utf-8"?>
<calcChain xmlns="http://schemas.openxmlformats.org/spreadsheetml/2006/main">
  <c r="L74" i="1" l="1"/>
  <c r="L75" i="1"/>
  <c r="L76" i="1"/>
  <c r="K74" i="1"/>
  <c r="K75" i="1"/>
  <c r="K76" i="1"/>
  <c r="I76" i="1"/>
  <c r="I75" i="1"/>
  <c r="I74" i="1"/>
  <c r="I12" i="1" l="1"/>
  <c r="I11" i="1"/>
  <c r="I10" i="1"/>
  <c r="I9" i="1"/>
  <c r="K47" i="1" l="1"/>
  <c r="K48" i="1"/>
  <c r="K9" i="1" l="1"/>
  <c r="L9" i="1" s="1"/>
  <c r="K10" i="1"/>
  <c r="L10" i="1" s="1"/>
  <c r="K11" i="1"/>
  <c r="L11" i="1" s="1"/>
  <c r="K12" i="1"/>
  <c r="L12" i="1" s="1"/>
  <c r="K14" i="1"/>
  <c r="K15" i="1"/>
  <c r="K16" i="1"/>
  <c r="K17" i="1"/>
  <c r="I14" i="1"/>
  <c r="I15" i="1"/>
  <c r="I16" i="1"/>
  <c r="I17" i="1"/>
  <c r="L17" i="1" l="1"/>
  <c r="L16" i="1"/>
  <c r="L15" i="1"/>
  <c r="L14" i="1"/>
  <c r="K26" i="1"/>
  <c r="K27" i="1"/>
  <c r="L27" i="1" s="1"/>
  <c r="K28" i="1"/>
  <c r="L28" i="1" s="1"/>
  <c r="K29" i="1"/>
  <c r="I29" i="1"/>
  <c r="I28" i="1"/>
  <c r="I27" i="1"/>
  <c r="I26" i="1"/>
  <c r="I21" i="1"/>
  <c r="I22" i="1"/>
  <c r="I23" i="1"/>
  <c r="I24" i="1"/>
  <c r="K21" i="1"/>
  <c r="K22" i="1"/>
  <c r="K23" i="1"/>
  <c r="K24" i="1"/>
  <c r="L29" i="1" l="1"/>
  <c r="L26" i="1"/>
  <c r="L24" i="1"/>
  <c r="L23" i="1"/>
  <c r="L22" i="1"/>
  <c r="L21" i="1"/>
  <c r="P34" i="1"/>
  <c r="K186" i="1" l="1"/>
  <c r="I186" i="1"/>
  <c r="L186" i="1" l="1"/>
  <c r="I185" i="1"/>
  <c r="I184" i="1"/>
  <c r="I183" i="1"/>
  <c r="I182" i="1"/>
  <c r="I181" i="1"/>
  <c r="I180" i="1"/>
  <c r="K180" i="1" l="1"/>
  <c r="L180" i="1" s="1"/>
  <c r="K179" i="1"/>
  <c r="I179" i="1"/>
  <c r="L179" i="1" l="1"/>
  <c r="I48" i="1"/>
  <c r="L48" i="1" s="1"/>
  <c r="I47" i="1"/>
  <c r="L47" i="1" s="1"/>
  <c r="I169" i="1" l="1"/>
  <c r="I168" i="1"/>
  <c r="I96" i="1"/>
  <c r="I42" i="1"/>
  <c r="I41" i="1"/>
  <c r="I40" i="1"/>
  <c r="I39" i="1"/>
  <c r="I38" i="1"/>
  <c r="I37" i="1"/>
  <c r="I36" i="1"/>
  <c r="I35" i="1"/>
  <c r="K34" i="1"/>
  <c r="I34" i="1"/>
  <c r="L34" i="1" l="1"/>
  <c r="K181" i="1" l="1"/>
  <c r="L181" i="1" s="1"/>
  <c r="K182" i="1"/>
  <c r="L182" i="1" s="1"/>
  <c r="K183" i="1"/>
  <c r="L183" i="1" s="1"/>
  <c r="K184" i="1"/>
  <c r="L184" i="1" s="1"/>
  <c r="K185" i="1"/>
  <c r="L185" i="1" s="1"/>
  <c r="K71" i="1" l="1"/>
  <c r="I178" i="1" l="1"/>
  <c r="I177" i="1"/>
  <c r="I176" i="1"/>
  <c r="I175" i="1"/>
  <c r="I174" i="1"/>
  <c r="I173" i="1"/>
  <c r="I172" i="1"/>
  <c r="I171"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5" i="1"/>
  <c r="I94" i="1"/>
  <c r="I93" i="1"/>
  <c r="I92" i="1"/>
  <c r="I91" i="1"/>
  <c r="I90" i="1"/>
  <c r="I89" i="1"/>
  <c r="I86" i="1"/>
  <c r="I87" i="1"/>
  <c r="I85" i="1"/>
  <c r="I84" i="1"/>
  <c r="I83" i="1"/>
  <c r="I82" i="1"/>
  <c r="I81" i="1"/>
  <c r="I79" i="1"/>
  <c r="I78" i="1"/>
  <c r="I73" i="1"/>
  <c r="I72" i="1"/>
  <c r="I71" i="1"/>
  <c r="L71" i="1" s="1"/>
  <c r="I70" i="1"/>
  <c r="I69" i="1"/>
  <c r="I68" i="1"/>
  <c r="I67" i="1"/>
  <c r="I65" i="1"/>
  <c r="I64" i="1"/>
  <c r="I63" i="1"/>
  <c r="I62" i="1"/>
  <c r="I61" i="1"/>
  <c r="I60" i="1"/>
  <c r="I59" i="1"/>
  <c r="I58" i="1"/>
  <c r="I56" i="1"/>
  <c r="I55" i="1"/>
  <c r="I54" i="1"/>
  <c r="I53" i="1"/>
  <c r="I52" i="1"/>
  <c r="I51" i="1"/>
  <c r="I50" i="1"/>
  <c r="I46" i="1"/>
  <c r="I45" i="1"/>
  <c r="I44" i="1"/>
  <c r="I33" i="1"/>
  <c r="I32" i="1"/>
  <c r="I31" i="1"/>
  <c r="I30" i="1"/>
  <c r="I25" i="1"/>
  <c r="I20" i="1"/>
  <c r="I19" i="1"/>
  <c r="I18" i="1"/>
  <c r="I13" i="1"/>
  <c r="I8" i="1"/>
  <c r="I7" i="1"/>
  <c r="I6" i="1"/>
  <c r="I5" i="1"/>
  <c r="I4" i="1"/>
  <c r="P65" i="1" l="1"/>
  <c r="P54" i="1"/>
  <c r="P51" i="1"/>
  <c r="P19" i="1"/>
  <c r="P18" i="1"/>
  <c r="P187" i="1" l="1"/>
  <c r="K178" i="1"/>
  <c r="L178" i="1" s="1"/>
  <c r="K177" i="1"/>
  <c r="K176" i="1"/>
  <c r="K175" i="1"/>
  <c r="L175" i="1" s="1"/>
  <c r="K174" i="1"/>
  <c r="L174" i="1" s="1"/>
  <c r="K173" i="1"/>
  <c r="K172" i="1"/>
  <c r="K171" i="1"/>
  <c r="K167" i="1"/>
  <c r="L167" i="1" s="1"/>
  <c r="K166" i="1"/>
  <c r="K165" i="1"/>
  <c r="K164" i="1"/>
  <c r="L164" i="1" s="1"/>
  <c r="K163" i="1"/>
  <c r="K162" i="1"/>
  <c r="K161" i="1"/>
  <c r="K160" i="1"/>
  <c r="K159" i="1"/>
  <c r="L159" i="1" s="1"/>
  <c r="K158" i="1"/>
  <c r="K157" i="1"/>
  <c r="K156" i="1"/>
  <c r="L156" i="1" s="1"/>
  <c r="K155" i="1"/>
  <c r="L155" i="1" s="1"/>
  <c r="K154" i="1"/>
  <c r="K153" i="1"/>
  <c r="K152" i="1"/>
  <c r="L152" i="1" s="1"/>
  <c r="K151" i="1"/>
  <c r="L151" i="1" s="1"/>
  <c r="K150" i="1"/>
  <c r="K149" i="1"/>
  <c r="K148" i="1"/>
  <c r="K147" i="1"/>
  <c r="K146" i="1"/>
  <c r="K145" i="1"/>
  <c r="K144" i="1"/>
  <c r="L144" i="1" s="1"/>
  <c r="K143" i="1"/>
  <c r="K142" i="1"/>
  <c r="K141" i="1"/>
  <c r="K140" i="1"/>
  <c r="L140" i="1" s="1"/>
  <c r="K139" i="1"/>
  <c r="K138" i="1"/>
  <c r="K137" i="1"/>
  <c r="K136" i="1"/>
  <c r="L136" i="1" s="1"/>
  <c r="K135" i="1"/>
  <c r="K134" i="1"/>
  <c r="K133" i="1"/>
  <c r="K132" i="1"/>
  <c r="L132" i="1" s="1"/>
  <c r="K131" i="1"/>
  <c r="K130" i="1"/>
  <c r="L130" i="1" s="1"/>
  <c r="K129" i="1"/>
  <c r="K128" i="1"/>
  <c r="K127" i="1"/>
  <c r="L127" i="1" s="1"/>
  <c r="K126" i="1"/>
  <c r="L126" i="1" s="1"/>
  <c r="K125" i="1"/>
  <c r="K124" i="1"/>
  <c r="L124" i="1" s="1"/>
  <c r="K123" i="1"/>
  <c r="L123" i="1" s="1"/>
  <c r="K122" i="1"/>
  <c r="K121" i="1"/>
  <c r="L121" i="1" s="1"/>
  <c r="K120" i="1"/>
  <c r="L120" i="1" s="1"/>
  <c r="K119" i="1"/>
  <c r="L119" i="1" s="1"/>
  <c r="K118" i="1"/>
  <c r="K117" i="1"/>
  <c r="K116" i="1"/>
  <c r="L116" i="1" s="1"/>
  <c r="K115" i="1"/>
  <c r="L115" i="1" s="1"/>
  <c r="K114" i="1"/>
  <c r="K113" i="1"/>
  <c r="L113" i="1" s="1"/>
  <c r="K112" i="1"/>
  <c r="L112" i="1" s="1"/>
  <c r="K111" i="1"/>
  <c r="K110" i="1"/>
  <c r="K109" i="1"/>
  <c r="K108" i="1"/>
  <c r="K107" i="1"/>
  <c r="K106" i="1"/>
  <c r="K105" i="1"/>
  <c r="K104" i="1"/>
  <c r="K103" i="1"/>
  <c r="K102" i="1"/>
  <c r="K101" i="1"/>
  <c r="K100" i="1"/>
  <c r="K99" i="1"/>
  <c r="K98" i="1"/>
  <c r="K95" i="1"/>
  <c r="K94" i="1"/>
  <c r="K93" i="1"/>
  <c r="K92" i="1"/>
  <c r="K91" i="1"/>
  <c r="K90" i="1"/>
  <c r="K79" i="1"/>
  <c r="L79" i="1" s="1"/>
  <c r="K73" i="1"/>
  <c r="K65" i="1"/>
  <c r="K31" i="1"/>
  <c r="K30" i="1"/>
  <c r="K25" i="1"/>
  <c r="K20" i="1"/>
  <c r="K19" i="1"/>
  <c r="L19" i="1" s="1"/>
  <c r="K18" i="1"/>
  <c r="L18" i="1" s="1"/>
  <c r="K13" i="1"/>
  <c r="K8" i="1"/>
  <c r="K7" i="1"/>
  <c r="L7" i="1" s="1"/>
  <c r="K6" i="1"/>
  <c r="K5" i="1"/>
  <c r="K89" i="1"/>
  <c r="K87" i="1"/>
  <c r="K86" i="1"/>
  <c r="K85" i="1"/>
  <c r="K84" i="1"/>
  <c r="K83" i="1"/>
  <c r="K82" i="1"/>
  <c r="K81" i="1"/>
  <c r="K78" i="1"/>
  <c r="K72" i="1"/>
  <c r="K70" i="1"/>
  <c r="L70" i="1" s="1"/>
  <c r="K69" i="1"/>
  <c r="K68" i="1"/>
  <c r="K67" i="1"/>
  <c r="K64" i="1"/>
  <c r="K63" i="1"/>
  <c r="L63" i="1" s="1"/>
  <c r="K62" i="1"/>
  <c r="K61" i="1"/>
  <c r="K60" i="1"/>
  <c r="K59" i="1"/>
  <c r="K58" i="1"/>
  <c r="K56" i="1"/>
  <c r="K55" i="1"/>
  <c r="K54" i="1"/>
  <c r="L54" i="1" s="1"/>
  <c r="K53" i="1"/>
  <c r="K52" i="1"/>
  <c r="K51" i="1"/>
  <c r="K50" i="1"/>
  <c r="L50" i="1" s="1"/>
  <c r="K46" i="1"/>
  <c r="K45" i="1"/>
  <c r="K44" i="1"/>
  <c r="K33" i="1"/>
  <c r="K32" i="1"/>
  <c r="K4" i="1"/>
  <c r="L69" i="1" l="1"/>
  <c r="L45" i="1"/>
  <c r="L59" i="1"/>
  <c r="L68" i="1"/>
  <c r="L171" i="1"/>
  <c r="L32" i="1"/>
  <c r="L163" i="1"/>
  <c r="L110" i="1"/>
  <c r="L33" i="1"/>
  <c r="L30" i="1"/>
  <c r="L72" i="1"/>
  <c r="L53" i="1"/>
  <c r="L62" i="1"/>
  <c r="L92" i="1"/>
  <c r="L118" i="1"/>
  <c r="L122" i="1"/>
  <c r="L125" i="1"/>
  <c r="L129" i="1"/>
  <c r="L149" i="1"/>
  <c r="L153" i="1"/>
  <c r="L157" i="1"/>
  <c r="L46" i="1"/>
  <c r="L58" i="1"/>
  <c r="L146" i="1"/>
  <c r="L172" i="1"/>
  <c r="L106" i="1"/>
  <c r="L111" i="1"/>
  <c r="L137" i="1"/>
  <c r="L142" i="1"/>
  <c r="L173" i="1"/>
  <c r="L86" i="1"/>
  <c r="L98" i="1"/>
  <c r="L102" i="1"/>
  <c r="L161" i="1"/>
  <c r="L81" i="1"/>
  <c r="L91" i="1"/>
  <c r="L101" i="1"/>
  <c r="L109" i="1"/>
  <c r="L131" i="1"/>
  <c r="L141" i="1"/>
  <c r="L145" i="1"/>
  <c r="L177" i="1"/>
  <c r="L90" i="1"/>
  <c r="L138" i="1"/>
  <c r="L166" i="1"/>
  <c r="L93" i="1"/>
  <c r="L99" i="1"/>
  <c r="L107" i="1"/>
  <c r="L133" i="1"/>
  <c r="L139" i="1"/>
  <c r="L143" i="1"/>
  <c r="L147" i="1"/>
  <c r="L73" i="1"/>
  <c r="L160" i="1"/>
  <c r="L44" i="1"/>
  <c r="L51" i="1"/>
  <c r="L55" i="1"/>
  <c r="L60" i="1"/>
  <c r="L64" i="1"/>
  <c r="L84" i="1"/>
  <c r="L87" i="1"/>
  <c r="L104" i="1"/>
  <c r="L158" i="1"/>
  <c r="L162" i="1"/>
  <c r="L85" i="1"/>
  <c r="L89" i="1"/>
  <c r="L100" i="1"/>
  <c r="L105" i="1"/>
  <c r="L108" i="1"/>
  <c r="L134" i="1"/>
  <c r="L150" i="1"/>
  <c r="L154" i="1"/>
  <c r="L67" i="1"/>
  <c r="L78" i="1"/>
  <c r="L6" i="1"/>
  <c r="L25" i="1"/>
  <c r="L135" i="1"/>
  <c r="L165" i="1"/>
  <c r="L95" i="1"/>
  <c r="L52" i="1"/>
  <c r="L56" i="1"/>
  <c r="L61" i="1"/>
  <c r="L83" i="1"/>
  <c r="L117" i="1"/>
  <c r="L82" i="1"/>
  <c r="L128" i="1"/>
  <c r="L8" i="1"/>
  <c r="L31" i="1"/>
  <c r="L176" i="1"/>
  <c r="L94" i="1"/>
  <c r="L114" i="1"/>
  <c r="L65" i="1"/>
  <c r="L148" i="1"/>
  <c r="L4" i="1"/>
  <c r="L187" i="1" s="1"/>
  <c r="L5" i="1"/>
  <c r="L13" i="1"/>
  <c r="L20" i="1"/>
  <c r="L103" i="1"/>
  <c r="P189" i="1" l="1"/>
</calcChain>
</file>

<file path=xl/sharedStrings.xml><?xml version="1.0" encoding="utf-8"?>
<sst xmlns="http://schemas.openxmlformats.org/spreadsheetml/2006/main" count="740" uniqueCount="531">
  <si>
    <t>kortingspercentage</t>
  </si>
  <si>
    <t>kortingsgroep 1</t>
  </si>
  <si>
    <t>kortingsgroep 2</t>
  </si>
  <si>
    <t>kortingsgroep 5</t>
  </si>
  <si>
    <t>kortingsgroep 6</t>
  </si>
  <si>
    <t>kortingsgroep 4</t>
  </si>
  <si>
    <t>kortingsgroep 3</t>
  </si>
  <si>
    <t>kortingsgroep 7</t>
  </si>
  <si>
    <t>Als voorbeeld zijn een aantal cellen van de beide kolommen ingevuld.</t>
  </si>
  <si>
    <t>productgroep c.q. kortingscategorie</t>
  </si>
  <si>
    <t>Gegadigde dient deze cellen te wijzigen in de juiste getallen/benamingen.</t>
  </si>
  <si>
    <t>- De Nettoprijs is de bruto catalogusprijs verminderd met de korting keer het aantal</t>
  </si>
  <si>
    <t xml:space="preserve">De tabel dient vanaf regel 4 gevuld te worden en er mogen geen lege regels tussen de kortingsgroepen opgenomen worden </t>
  </si>
  <si>
    <t>in verband met het niet meer werken van de formules in het andere tabblad.</t>
  </si>
  <si>
    <t>Lege regels onder de door Inschrijver opgenoemde kortingsgroepen zijn wel toegestaan.</t>
  </si>
  <si>
    <t>Voorschriften en invulinstructie prijzenblad:</t>
  </si>
  <si>
    <t>2e omschrijving</t>
  </si>
  <si>
    <t>Omschrijving</t>
  </si>
  <si>
    <t>Besteleenheid</t>
  </si>
  <si>
    <t>AED</t>
  </si>
  <si>
    <t>AED-01</t>
  </si>
  <si>
    <t>AED kast met alarm</t>
  </si>
  <si>
    <t>De AED-kast heeft geen slot en wordt derhalve gebruikt als open systeem. De wandkast is voorzien van een magneetalarm welke in- en uitgeschakeld kan worden aan de binnenkant van de kast. Indien het alarm ingeschakeld is zal deze afgaan wanneer de deur van de kast wordt geopend.</t>
  </si>
  <si>
    <t>AED-02</t>
  </si>
  <si>
    <t>AED kast zonder alarm</t>
  </si>
  <si>
    <t>Eenvoudige maar functionele metalen of kuntstoffen AED-wandkast welke bruikbaar is voor alle AED's. Het deurtje van de AED kast is voorzien van een venster zodat de status van de AED altijd goed zichtbaar is.</t>
  </si>
  <si>
    <t>AED-03</t>
  </si>
  <si>
    <t>AED-04</t>
  </si>
  <si>
    <t>AED software</t>
  </si>
  <si>
    <t>Afhankelijk van aangekochte en / of geleverde type AED</t>
  </si>
  <si>
    <t>Behorende bij aangekochte en / of geleverde type AED</t>
  </si>
  <si>
    <t>AED-08</t>
  </si>
  <si>
    <t>AED, halfautomaat</t>
  </si>
  <si>
    <t>AED-09</t>
  </si>
  <si>
    <t>AED-12</t>
  </si>
  <si>
    <t>AED, tasje met safeset</t>
  </si>
  <si>
    <t>AED, trainingsset electroden</t>
  </si>
  <si>
    <t>AED-15</t>
  </si>
  <si>
    <t>AED, volautomaat</t>
  </si>
  <si>
    <t>AED-16</t>
  </si>
  <si>
    <t>Desinfectans-02</t>
  </si>
  <si>
    <t>Alcoholdoekjes</t>
  </si>
  <si>
    <t>Desinfectans-03</t>
  </si>
  <si>
    <t>Desinfectiespray 50ml</t>
  </si>
  <si>
    <t>Desinfectans-04</t>
  </si>
  <si>
    <t>Handhygiëne gel 100ml</t>
  </si>
  <si>
    <t>Evac-01</t>
  </si>
  <si>
    <t>Evacuatiematras</t>
  </si>
  <si>
    <t>met een evacuatiematras kan een minder zelfredzame persoon geevacueerd worden in liggende positie. De matras is geschikt voor horizontaal en verticaal transport (trappen). Brandvertragend materiaal, geschikt voor personen tot 150 kg, afmetingen 200 x 90 cm, sleepbanden aan voor en achterzijde, handgrepen aan de zijkanten, voetensteun en hoofdsteun, bodyflaps en mofgelijkheid tot fixatie
Opvouwbaar in een draagzak. Voorziening om aan de wand te bevestigen.</t>
  </si>
  <si>
    <t>Evac-02</t>
  </si>
  <si>
    <t xml:space="preserve">Rolstoel </t>
  </si>
  <si>
    <t>basisuitvoering 45 cm breed - hardkunstof wielen</t>
  </si>
  <si>
    <t>Evac-04</t>
  </si>
  <si>
    <t>150 x 200 cm, zware kwaliteit (geseald)</t>
  </si>
  <si>
    <t>Evac-05</t>
  </si>
  <si>
    <t>Deken EHBO (brancarddeken)</t>
  </si>
  <si>
    <t>EHBO Deken, multicolor (Maatvoering eenpersoons 150 x 200 cm (geen foliedeken!))</t>
  </si>
  <si>
    <t>Evac-06</t>
  </si>
  <si>
    <t xml:space="preserve">Evacuatiestoel met glijriemen </t>
  </si>
  <si>
    <t>De evacuatiestoel is geschikt voor personen tot 185 kg en wordt geleverd met   glijriemen en wigbord evacuatiestoel pictogram conform ISO 7010.</t>
  </si>
  <si>
    <t>Evac-07</t>
  </si>
  <si>
    <t>Evacuatiestoel Afdekhoes</t>
  </si>
  <si>
    <t xml:space="preserve">deze kunststof afdekhoes beschermt de  evacuatiestoel tegen stof, vuil en direct zonlicht - de afdekhoes is voorzien van een zichtvenster waarachter de identificatiekaart zichtbaar is. </t>
  </si>
  <si>
    <t>Evac-08</t>
  </si>
  <si>
    <t>de reddingsdeken beschermt tegen kou, warmte, vocht en vuil en is te gebruiken bij bedrijfs-, verkeers- en sportongevallen - ook kunt u deze deken gebruiken bij onderkoeling of slecht weer - zilverkant naar binnen voorkomt onderkoeling - zilverkant naar buiten koelt het lichaam - niet-steriel -afmeting 210 x 160 cm</t>
  </si>
  <si>
    <t>Hulp-01</t>
  </si>
  <si>
    <t>Kiss-of-life sleutelhanger</t>
  </si>
  <si>
    <t>beademingsdoekje dat over de mond kan worden geplaatst</t>
  </si>
  <si>
    <t>Hulp-02</t>
  </si>
  <si>
    <t>Afzetkegel hoogte 50 cm</t>
  </si>
  <si>
    <t>rood met witte band</t>
  </si>
  <si>
    <t>Hulp-03</t>
  </si>
  <si>
    <t>Afzetlint - rood/wit</t>
  </si>
  <si>
    <t>afzetlint is geschikt voor het afbakenen van ruimten, verboden en gevaarlijke plaatsen - tevens is afzetlint geschikt voor evenementen, tijdelijke afzettingen en parcours - Lengte: 500 meter - Breedte: 7,5 cm</t>
  </si>
  <si>
    <t>Hulp-04</t>
  </si>
  <si>
    <t>Afzetlint - zwart/geel</t>
  </si>
  <si>
    <t>Hulp-05</t>
  </si>
  <si>
    <t>Masker voor beademing</t>
  </si>
  <si>
    <t>Hulp-06</t>
  </si>
  <si>
    <t>Brandwonden, blusdeken in foedraal, 120 x 180 cm</t>
  </si>
  <si>
    <t>Voor zowel thermisch als chemisch brandwondenbestijding</t>
  </si>
  <si>
    <t>Hulp-07</t>
  </si>
  <si>
    <t>Brandwonden, blusdeken in foedraal, 180 x 180 cm</t>
  </si>
  <si>
    <t>Hulp-08</t>
  </si>
  <si>
    <t xml:space="preserve">met losse microfoon - draagriem - sirene - reikwijdte 600 meter </t>
  </si>
  <si>
    <t>Kleding-01</t>
  </si>
  <si>
    <t>BHV jas 4 jaargetijden</t>
  </si>
  <si>
    <t>conform RWS richtlijn voor openbare weg (NEN-en471) Maat S t/m XXXL</t>
  </si>
  <si>
    <t>Kleding-02</t>
  </si>
  <si>
    <t>Reflectie- /zichtbaarheidsvest</t>
  </si>
  <si>
    <t>Kleding-03</t>
  </si>
  <si>
    <t>Kleding-04</t>
  </si>
  <si>
    <t>Kleding-05</t>
  </si>
  <si>
    <t>Kleding-06</t>
  </si>
  <si>
    <t>Kleding-07</t>
  </si>
  <si>
    <t>Leer-01</t>
  </si>
  <si>
    <t>Instructiekaart EHBO - Geheugensteun Eerste Hulp - Oranje Kruis</t>
  </si>
  <si>
    <t>Instructiekaart Eerste Hulp gelijkwaardig aan instructiekaart 2-22 (Defensie). Laatste druk</t>
  </si>
  <si>
    <t>Leer-03</t>
  </si>
  <si>
    <t>Het Oranje Kruis boekje</t>
  </si>
  <si>
    <t>laatse versie</t>
  </si>
  <si>
    <t>Oefen-16</t>
  </si>
  <si>
    <t xml:space="preserve">Reserve longen reanimatiepop volwassenen </t>
  </si>
  <si>
    <t>Behorende bij de aangekochte en/of geleverde reanimatiepop.</t>
  </si>
  <si>
    <t>Oefen-19</t>
  </si>
  <si>
    <t>Schoonmaakvloeistof reanimatiepop - Alcohol 70%</t>
  </si>
  <si>
    <t>1 liter</t>
  </si>
  <si>
    <t>Oefen-22</t>
  </si>
  <si>
    <t>De torso voor het reanimeren is een oefenpop van volwassen afmetingen, die een uitzonderlijk levensechte voorstelling van de mannelijke menselijke anatomie biedt, in het bijzonder de kenmerken die belangrijk zijn voor het oefenen van moderne reanimatietechnieken. Deze torso is eventueel uit te breiden met armen en benen.</t>
  </si>
  <si>
    <t>Oefen-23</t>
  </si>
  <si>
    <t xml:space="preserve">Armen </t>
  </si>
  <si>
    <t xml:space="preserve">Betreft een set van twee armen, welke eenvoudig aan de torso (Oefen-22) kan worden bevestigd. Op deze manier maakt u het oefenen van een reanimatie op deze mannelijke pop een stuk realistischer. </t>
  </si>
  <si>
    <t>Oefen-24</t>
  </si>
  <si>
    <t>Benen</t>
  </si>
  <si>
    <t>Een set van twee benen, welke gemakkelijk aan de torso (Oefen-22) te bevestigen is. Met bevestiging van de benen aan de mannelijke pop, geeft u de cursisten/leerlingen een realistischer beeld van hoe een reanimatie er in werkelijkheid uit zal zien.</t>
  </si>
  <si>
    <t>Oefen-38</t>
  </si>
  <si>
    <t>tabletop set</t>
  </si>
  <si>
    <t>items voor tabletop oefeningen voor bhv om diverse BHV activiteiten; EHBO inzet, ontruiming, bluspoging d.m.v. tabletop te beoefenen. Hiervoor zijn benodigd; BHV figuurtjes (Hoofd BHV, ploegleider en BHV), denk hierbij ook aan de assecoires (portofoon, megafoon, EHBO koffer, AED, blusmiddel). Externe hulpdiensten zoal Brandweer, ambulance en politie wagens, en daarbij politieagent, brandweerman, en ambulance medewerker. Afzettings hekken, verzamelplaatsborden. 
Op verzoek met opbergmogelijkheid en los te bestellen.</t>
  </si>
  <si>
    <t>Oefen-40</t>
  </si>
  <si>
    <t>Geurvloeistof met de geur van aardgas</t>
  </si>
  <si>
    <t>flesje van 25ml.</t>
  </si>
  <si>
    <t>Pictogram-01</t>
  </si>
  <si>
    <t>Pictogram bord aluminium verzamelplaats 60x60cm</t>
  </si>
  <si>
    <t>Pictogram-02</t>
  </si>
  <si>
    <t>Pictogram bordje 20x20cm</t>
  </si>
  <si>
    <t>o.a. Brandblusser - Brandslang - AED</t>
  </si>
  <si>
    <t>Pictogram-03</t>
  </si>
  <si>
    <t>Pictogram sticker 10x10cm</t>
  </si>
  <si>
    <t>o.a. Brandblusser - electra hoofdschakelaar - afsluiter water - AED</t>
  </si>
  <si>
    <t>Pictogram-04</t>
  </si>
  <si>
    <t>Pictogram sticker 20x20cm</t>
  </si>
  <si>
    <t>o.a. Brandblusser - Brandhaspel - BHV - brandbare vloeistof - AED</t>
  </si>
  <si>
    <t>Pictogram-05</t>
  </si>
  <si>
    <t>Pictogram sticker 5x5cm</t>
  </si>
  <si>
    <t xml:space="preserve">o.a. Elektrische spanning </t>
  </si>
  <si>
    <t>Pictogram-06</t>
  </si>
  <si>
    <t>Pictogram sticker nooduitgang vrijlaten 25x9cm</t>
  </si>
  <si>
    <t>Pictogram-07</t>
  </si>
  <si>
    <t>Pictogram bordje 15x15cm</t>
  </si>
  <si>
    <t>wigvormig, ISO 7010 o.a. evacuatiestoel - AED</t>
  </si>
  <si>
    <t>Verband-01</t>
  </si>
  <si>
    <t>Chest Seal</t>
  </si>
  <si>
    <t>Chest Seal is een 'alzijdig zelfklevend en afsluitend verband' en wordt gebruikt om een open borstwond of schotwond te behandelen. 
• Uitstekende hechtende hydrofiele gel coating
• Geen lijm-inmenging door bloed en zweet
• Geen klep kan worden uitgesteld
• Brede draagriem voor het eenvoudig verwijderen
• Ook toepasbaar voor het beveiligen van andere verbanden
• Geen kleefstof verblijft na wegnemen
• inkepingen op alle 4 hoeken voor eenvoudig openen
• De verpakking kan opnieuw worden gesloten wanneer niet in gebruik
• Toepassing bij temperaturen van -40 ° C tot + 65 ° C
• Kan gebruikt worden bij de productie Date 3 jaar
• Latex-vrij</t>
  </si>
  <si>
    <t>Verband-02</t>
  </si>
  <si>
    <t>Kledingschaar (chrashschaar)</t>
  </si>
  <si>
    <t>Scharen om kogelwerende vesten in geval van een calamiteit los te kunnen knippen. Onmisbaar in ongevalsituaties. De schaar knipt moeiteloos door rubber, leer, klitteband en harde kledingmaterialen waardoor het wondgebied vrij komt en behandelt kan worden. Uitermate geschikt voor het vrijmaken van de borstkas bij een AED inzet. Onverwoestbare, roestvrijstalen schaar met een kunststof wandbevestiging.</t>
  </si>
  <si>
    <t>Verband-03</t>
  </si>
  <si>
    <t>Koelspray Artispray 200ml</t>
  </si>
  <si>
    <t xml:space="preserve">Voor verzwikking, verstuiking, spierpijn waar verkoeling verlichting geeft. </t>
  </si>
  <si>
    <t>Verband-04</t>
  </si>
  <si>
    <t>Netverband</t>
  </si>
  <si>
    <t>Voor onderarm rol 25m</t>
  </si>
  <si>
    <t>Verband-05</t>
  </si>
  <si>
    <t>Celox granules 15 gram</t>
  </si>
  <si>
    <t>Verband-06</t>
  </si>
  <si>
    <t>Uitzuigpompje</t>
  </si>
  <si>
    <t xml:space="preserve">t.b.v. insectenbeten </t>
  </si>
  <si>
    <t>Verband-07</t>
  </si>
  <si>
    <t>Wondpleister sensitive 6cmx1m wit</t>
  </si>
  <si>
    <t>voor gevoelige  huid</t>
  </si>
  <si>
    <t>Verband-08</t>
  </si>
  <si>
    <t>Brandwonden creme/gel verpakking voor eenmalig gebruik</t>
  </si>
  <si>
    <t>Verband-09</t>
  </si>
  <si>
    <t>Brandwonden creme/gel 50ml</t>
  </si>
  <si>
    <t>Verband-10</t>
  </si>
  <si>
    <t>Brandwonden spray 125 ml</t>
  </si>
  <si>
    <t>Verband-11</t>
  </si>
  <si>
    <t>Brandwonden, kompres 10 x 10 cm</t>
  </si>
  <si>
    <t>Voor zowel thermisch als chemisch brandwondenbestijding 
Het hydrogelbrandwondenkompres wordt gebruikt om warmte aan de huid te onttrekken en heeft een pijnstillend en verkoelend effect - het middel is uitstekend geschikt op plaatsen waar géén water voorhanden is, en als secundair middel om te koelen, bijvoorbeeld tijdens vervoer naar de huisarts of (spoedeisende) eerste hulp van het ziekenhuis (primaire transport)</t>
  </si>
  <si>
    <t>Verband-12</t>
  </si>
  <si>
    <t>Brandwonden, kompres 20 x 20 cm</t>
  </si>
  <si>
    <t>Verband-13</t>
  </si>
  <si>
    <t>Brandwonden, kompres 60 x 40 cm</t>
  </si>
  <si>
    <t>Verband-14</t>
  </si>
  <si>
    <t>Brandwonden kompres - 3 kompressen in etui</t>
  </si>
  <si>
    <t>3-delige basisset in etui - de basisset bestaat uit:1x kompres 10x10 cm; 1x kompres 20x20 cm en 1x kompres 60x40 cm</t>
  </si>
  <si>
    <t>Verband-15</t>
  </si>
  <si>
    <t xml:space="preserve">Brandwonden kompres voor vingers </t>
  </si>
  <si>
    <t xml:space="preserve">2,5 mm x 50 cm </t>
  </si>
  <si>
    <t>Verband-16</t>
  </si>
  <si>
    <t>Cold/Hotpack CoolInstant Ice nonwoven eenmalig gebruik</t>
  </si>
  <si>
    <t>Verband-17</t>
  </si>
  <si>
    <t>Cold/Hotpack - herbruikbaar - 12 x 29 cm</t>
  </si>
  <si>
    <t>Instant of gel, dit herbruikbare koud/warmte kompres is voor veel doeleinden bruikbaar, o.a.: brandwonden, bloeduitstortingen, verstuikingen, krampen, verrekkingen</t>
  </si>
  <si>
    <t>Verband-18</t>
  </si>
  <si>
    <t>Cold/Hotpack - herbruikbaar - 13 x 14 cm</t>
  </si>
  <si>
    <t>Verband-19</t>
  </si>
  <si>
    <t>Desinfectiemiddel</t>
  </si>
  <si>
    <t>Flesje, 30 ml. Niet op en/of in open wonden.</t>
  </si>
  <si>
    <t>Verband-20</t>
  </si>
  <si>
    <t xml:space="preserve">Flesje, tinctuur 30ml.,  voor de intacte huid. </t>
  </si>
  <si>
    <t>Verband-21</t>
  </si>
  <si>
    <t>Gaaskompress - Niet verklevend - 10 x 10 cm</t>
  </si>
  <si>
    <t>10 cm x 10 cm, steriel, niet verklevend, metaline kompres.</t>
  </si>
  <si>
    <t>Verband-22</t>
  </si>
  <si>
    <t>Gaaskompress - steriele gaasjes - 5 x 5 cm</t>
  </si>
  <si>
    <t>5 cm x 5 cm, 4-laags , steriel, 100% katoen, gamma steriel.</t>
  </si>
  <si>
    <t>Verband-23</t>
  </si>
  <si>
    <t>Gaaskompress - steriele gaasjes - 10 x 10 cm</t>
  </si>
  <si>
    <t xml:space="preserve">10 cm x 10 cm, 4 laags, steriel, 100% katoen, gamma steriel.  </t>
  </si>
  <si>
    <t>Verband-24</t>
  </si>
  <si>
    <t>Gaaskompress - steriele gaasjes - 1/16</t>
  </si>
  <si>
    <t xml:space="preserve">5 cm x 9 cm (1/16), 4 laags, steriel, 100% katoen, gamma steriel.  </t>
  </si>
  <si>
    <t>Verband-25</t>
  </si>
  <si>
    <t>Driekante doek</t>
  </si>
  <si>
    <t>Driekante doek, eenmalig gebruik, 96 cm x 96 cm x 136 cm</t>
  </si>
  <si>
    <t>Verband-26</t>
  </si>
  <si>
    <t xml:space="preserve">Oogspoelfles </t>
  </si>
  <si>
    <t>oogspoelfles met een ergonomisch gevormde oogschaal - gevuld met 200 ml steriele natriumchloride oplossing (0,9%) - de oogspoelfles is geschikt voor navulling van een oogspoelstation, maar is ook afzonderlijk te gebruiken</t>
  </si>
  <si>
    <t>Verband-27</t>
  </si>
  <si>
    <t>oogspoelfles met een ergonomisch gevormde oogschaal - gevuld met 500 ml steriele natriumchloride oplossing (0,9%) - de oogspoelfles is geschikt voor navulling van een oogspoelstation, maar is ook afzonderlijk te gebruiken</t>
  </si>
  <si>
    <t>Verband-29</t>
  </si>
  <si>
    <t xml:space="preserve">Oogspoelstation t.b.v. aangeboden oogspoelflessen </t>
  </si>
  <si>
    <t xml:space="preserve">geschikt voor 1 oogspoelfles 200 ml. en voor 1 oogspoelfles 500 ml. Incl. spiegeltje   </t>
  </si>
  <si>
    <t>Verband-30</t>
  </si>
  <si>
    <t xml:space="preserve">Pleisterautomaat </t>
  </si>
  <si>
    <t>pleisterautomaten en pleisters vormen een volledig en gemakkelijk te gebruiken systeem - de pleisters treft u altijd op hun plaats, klaar voor gebruik - eenvoudig met één hand te gebruiken - de navullingen zitten muurvast - kies uit verschillende soorten pleisters - het transparante deksel beschermt tegen stof - er zijn diverse navullingen geschikt om bij te vullen - Inhoud: 40 Textielpleisters  en 45 Plasticpleisters  - elke navulling bevat twee maten van elke pleister: 72 x 19 mm en 72 x 25 mm</t>
  </si>
  <si>
    <t>Verband-31</t>
  </si>
  <si>
    <t>Pleisterautomaat  Navulling  detectable</t>
  </si>
  <si>
    <t>Blauwe detecteerbare pleisters. Deze pleisters zijn uiterst geschikt voor de voedselindustrie, vanwege zijn kleur en eigenschap. Voedsel is over het algemeen niet blauw van kleur, dus de pleister is makkelijk terug te vinden wanneer deze in het voedsel terecht komt - ook zijn de pleisters voorzien van metaal waardoor het snel opgespoord kan worden middels detectieapparatuur - elke navulling bevat 35 steriele zelfklevende pleisters: 21 stuks 72 x 19 mm; 14 stuks 72 x 25 mm</t>
  </si>
  <si>
    <t>Verband-32</t>
  </si>
  <si>
    <t>Hechtpleister Plast - 5 m x 1,25 cm</t>
  </si>
  <si>
    <t>hechtpleister textiel wordt gebruikt voor het fixeren van bijvoorbeeld wondbedekkers en zwachtels - flexibel en rekbaar - luchtdoorlatend</t>
  </si>
  <si>
    <t>Verband-33</t>
  </si>
  <si>
    <t>Hechtpleister Plast - 5 m x 2,5 cm</t>
  </si>
  <si>
    <t>Verband-34</t>
  </si>
  <si>
    <t>Hechtpleister Plast - 5 m x 5 cm</t>
  </si>
  <si>
    <t>Verband-35</t>
  </si>
  <si>
    <t>Hechtpleister Silk - 5 m x 1,25 cm</t>
  </si>
  <si>
    <t>krachtige hechtpleister van kunstzijde - sterke geweven ruglaag - sterke kleefkracht - zuurstof-en waterdamp doorlaatbaar - goed bestand tegen tractie - betrouwbare fixatie - t.b.v. duurzaam vasthechten van immobilisatie van kleine gewrichten</t>
  </si>
  <si>
    <t>Verband-36</t>
  </si>
  <si>
    <t>Hechtpleister Silk - 5 m x 2,5 cm</t>
  </si>
  <si>
    <t xml:space="preserve">krachtige hechtpleister van kunstzijde - sterke geweven ruglaag - sterke kleefkracht - zuurstof-en waterdamp doorlaatbaar - goed bestand tegen tractie - betrouwbare fixatie - t.b.v. duurzaam vasthechten van immobilisatie van kleine gewrichten </t>
  </si>
  <si>
    <t>Verband-37</t>
  </si>
  <si>
    <t>Wondpleister - elastisch bruin - 5 m x 4 cm</t>
  </si>
  <si>
    <t>pleister 5 meter in handige dispenserdoos - eenvoudig op maat te knippen - breedte 4 cm</t>
  </si>
  <si>
    <t>Verband-38</t>
  </si>
  <si>
    <t>Wondpleister - elastisch bruin - 5 m x 6 cm</t>
  </si>
  <si>
    <t>pleister 5 meter in handige dispenserdoos - eenvoudig op maat te knippen - breedte 6 cm</t>
  </si>
  <si>
    <t>Verband-39</t>
  </si>
  <si>
    <t>Wondpleister - elastisch bruin - 5 m x 8 cm</t>
  </si>
  <si>
    <t>pleister 5 meter in handige dispenserdoos - eenvoudig op maat te knippen - breedte 8 cm</t>
  </si>
  <si>
    <t>Verband-40</t>
  </si>
  <si>
    <t>Wondpleister - strips</t>
  </si>
  <si>
    <t>Wondpleister assorti is gemaakt van PE materiaal en waterbestendig. Verpakt in een hersluitbaar plastic zakje. Gebruik voor meerdere doeleinden. Steriel.</t>
  </si>
  <si>
    <t>Verband-41</t>
  </si>
  <si>
    <t>Wondpleister detectable 19 x 72 mm</t>
  </si>
  <si>
    <t>Voor gebruik in voedingsindustrie en horeca, visueel en magnetisch scanbaar, vuil- en waterafstotend.</t>
  </si>
  <si>
    <t>Verband-42</t>
  </si>
  <si>
    <t>Verbandspray watervast - 30 ml.</t>
  </si>
  <si>
    <t>Voor kleine wondjes, snijwonden en schrammen. 
Deze spray biedt:transparante bescherming - biedt gemakkelijke en onzichtbare bescherming - waterbestendige, ademende en flexibele bescherming - werkt onmiddellijk tegen bacteriën - gemakkelijk aan te brengen met één hand - werkt zelfs op zijn kop</t>
  </si>
  <si>
    <t>Verband-43</t>
  </si>
  <si>
    <t>Zwaluwstaartje (3 kaartjes)</t>
  </si>
  <si>
    <t>Zwaluwstaartje (3 kaartjes met 4 hechtstrips)</t>
  </si>
  <si>
    <t>Verband-44</t>
  </si>
  <si>
    <t>Snelverband gerold  6 x 8 cm.</t>
  </si>
  <si>
    <t>non-woven uitvoering bestaande uit een elastisch windsel met een non-woven niet verklevend wondkussen van 70% viscose / 30% polyester - geheel is gecomprimeerd gevouwen - zeer hoog absorptievermogen - sterk - zacht - hypoallergeen - ventilerend - steriel</t>
  </si>
  <si>
    <t>Verband-45</t>
  </si>
  <si>
    <t>Snelverband gerold 10 x 12 cm</t>
  </si>
  <si>
    <t>Verband-46</t>
  </si>
  <si>
    <t>Splinterpincet</t>
  </si>
  <si>
    <t>Puntige pincet 9 cm lang van RVS. Voor het verwijderen van o.a. splinters.</t>
  </si>
  <si>
    <t>Verband-47</t>
  </si>
  <si>
    <t>Tekenverwijderaar</t>
  </si>
  <si>
    <t>Tekenlasso, tekentang/pincet, tekenschep. Voorzien van een duidelijke, Nederlandstalige gebruiksaanwijzing op of in de verpakking.</t>
  </si>
  <si>
    <t>Verband-48</t>
  </si>
  <si>
    <t xml:space="preserve">Middelgrote EHBO-koffer gevuld volgens verbandrichtlijn 2016 oranje kruis </t>
  </si>
  <si>
    <t xml:space="preserve">Afmeting: 32 x 22.5 x 12 cm </t>
  </si>
  <si>
    <t>Verband-49</t>
  </si>
  <si>
    <t xml:space="preserve">Navulling middelgrote EHBO-koffer nieuwe richtlijn 2016 oranje kruis </t>
  </si>
  <si>
    <t xml:space="preserve">BHV-Middelen met houdbaarheidsdatum </t>
  </si>
  <si>
    <t>Verband-50</t>
  </si>
  <si>
    <t xml:space="preserve">volledige inhoud </t>
  </si>
  <si>
    <t>Verband-51</t>
  </si>
  <si>
    <t>Middelgrote lege EHBO koffer (standaard)</t>
  </si>
  <si>
    <t>Standaard in gebouwen.  Afmetingen: 32 cm x 22 cm x 13 cm.</t>
  </si>
  <si>
    <t>Verband-52</t>
  </si>
  <si>
    <t xml:space="preserve">Grote EHBO-koffer gevuld volgens verbandrichtlijn 2016 oranje kruis </t>
  </si>
  <si>
    <t>Afmetingen: 44,5 cm x 32 cm x 15 cm.</t>
  </si>
  <si>
    <t>Verband-53</t>
  </si>
  <si>
    <t xml:space="preserve">Navulling grote EHBO-koffer nieuwe richtlijn 2016 oranje kruis </t>
  </si>
  <si>
    <t>Verband-54</t>
  </si>
  <si>
    <t>Verband-55</t>
  </si>
  <si>
    <t>Grote lege EHBO-koffer</t>
  </si>
  <si>
    <t>Verband-56</t>
  </si>
  <si>
    <t>Kleine EHBO koffer</t>
  </si>
  <si>
    <t>Verband-57</t>
  </si>
  <si>
    <t>Eerstehulpschaar - RVS - 14 cm</t>
  </si>
  <si>
    <t>Schaar met knik en stompe punt, geschikt om kleding (bijvoorbeeld een spijkerbroek) weg te knippen bij het blootleggen van een wond. En geschikt om een autogordel door te knippen. Geschikt voor rechts- en linkshandigen.</t>
  </si>
  <si>
    <t>Verband-58</t>
  </si>
  <si>
    <t>Eerstehulpschaar - RVS - 19 cm</t>
  </si>
  <si>
    <t>Schaar met knik en stompe punt, geschikt om kleding (bijvoorbeeld een spijkerbroek) weg te knippen bij het blootleggen van een wond. En geschikt om een autogordel door te knippen. Geschik voor rechts- en linkshandigen. Schaar met kunststof handvatten voor het nog makkelijker knippen van verband, kleding e.a. - grotere handvatten dan een listerschaar.</t>
  </si>
  <si>
    <t>Verband-59</t>
  </si>
  <si>
    <t>Vingerverband</t>
  </si>
  <si>
    <t xml:space="preserve">fingerbob </t>
  </si>
  <si>
    <t>Verband-60</t>
  </si>
  <si>
    <t>Zwachtel, fixatie, zelfklevend</t>
  </si>
  <si>
    <t>Rol 400 cm x 4 cm breed. Cohesief elastisch fixatiewindsel. Van 36% katoen, 36% viscose en 28% polyamide - microscopische deeltjes en een crêpeachtige oppervlakte structuur geven het windsel 100% antislip karakter - kleeft aan zichzelf, niet aan huid/haar, modelleerbaar, elasticiteit min. 110% - per stuk verpakt in doosje - niet-steriel</t>
  </si>
  <si>
    <t>Verband-61</t>
  </si>
  <si>
    <t>Rol 400 cm x 6 cm breed. Cohesief elastisch fixatiewindsel. Van 36% katoen, 36% viscose en 28% polyamide - microscopische deeltjes en een crêpeachtige oppervlakte structuur geven het windsel 100% antislip karakter - kleeft aan zichzelf, niet aan huid/haar, modelleerbaar, elasticiteit min. 110% - per stuk verpakt in doosje - niet-steriel</t>
  </si>
  <si>
    <t>Verband-62</t>
  </si>
  <si>
    <t>Rol 400 cm x 8 cm breed. Cohesief elastisch fixatiewindsel. Van 36% katoen, 36% viscose en 28% polyamide - microscopische deeltjes en een crêpeachtige oppervlakte structuur geven het windsel 100% antislip karakter - kleeft aan zichzelf, niet aan huid/haar, modelleerbaar, elasticiteit min. 110% - per stuk verpakt in doosje - niet-steriel</t>
  </si>
  <si>
    <t>Verband-63</t>
  </si>
  <si>
    <t>Rol 400 cm x 10 cm breed. Cohesief elastisch fixatiewindsel. Van 36% katoen, 36% viscose en 28% polyamide - microscopische deeltjes en een crêpeachtige oppervlakte structuur geven het windsel 100% antislip karakter - kleeft aan zichzelf, niet aan huid/haar, modelleerbaar, elasticiteit min. 110% - per stuk verpakt in doosje - niet-steriel</t>
  </si>
  <si>
    <t>Verband-64</t>
  </si>
  <si>
    <t>Zwachtel, hydrofiel, elastisch</t>
  </si>
  <si>
    <t>Rol 400 cm x 4 cm, rekbaar fixatiewindsel, niet op zichzelf klevend.</t>
  </si>
  <si>
    <t>Verband-65</t>
  </si>
  <si>
    <t>Rol 400 cm x 6 cm, rekbaar fixatiewindsel, niet op zichzelf klevend</t>
  </si>
  <si>
    <t>Verband-66</t>
  </si>
  <si>
    <t>Rol 400 cm x 8 cm, rekbaar fixatiewindsel, niet op zichzelf klevend</t>
  </si>
  <si>
    <t>Verband-67</t>
  </si>
  <si>
    <t>Rol 400 cm x 10 cm, rekbaar fixatiewindsel, niet op zichzelf klevend</t>
  </si>
  <si>
    <t>Verband-68</t>
  </si>
  <si>
    <t>Ideaalzwachtel 6 cm x 5m</t>
  </si>
  <si>
    <t>conform oranje kruis</t>
  </si>
  <si>
    <t>Verband-69</t>
  </si>
  <si>
    <t>Ideaalzwachtel 8 cm x 5m</t>
  </si>
  <si>
    <t>Verband-70</t>
  </si>
  <si>
    <t>Combat Application Tourniquet</t>
  </si>
  <si>
    <t xml:space="preserve"> geval van een slagaderlijke bloeding aangelegd om de bloeding te stoppen. Trauma zwachtel (Emergency Bandage israël) </t>
  </si>
  <si>
    <t>Verband-71</t>
  </si>
  <si>
    <t>After Bite doseerpen</t>
  </si>
  <si>
    <t>After Bite bevat ammonium hydrochloride, wat een snelle en effectieve neutralisatie geeft van het gif in de huid. Gebruikt u After Bite binnen 5 minuten na de steek of beet, dan worden verschijnselen als zwelling, pijn en jeuk sterk verminderd. De nertsolie in After Bite verzacht de aangetaste huid en voorkomt uitdroging.</t>
  </si>
  <si>
    <t>Overig-01</t>
  </si>
  <si>
    <t xml:space="preserve">Handschoen latex poedervrij geruwd </t>
  </si>
  <si>
    <t>Maat XS t/m XL</t>
  </si>
  <si>
    <t>Overig-02</t>
  </si>
  <si>
    <t>Handschoenen, nitril, poedervrij. Latex vrij, anti - allergeen.</t>
  </si>
  <si>
    <t>Overig-03</t>
  </si>
  <si>
    <t>Handschoenen vinyl, poedervrij.</t>
  </si>
  <si>
    <t>Overig-04</t>
  </si>
  <si>
    <t>Handschoen, binnenkant leder buitenkant elastisch katoen</t>
  </si>
  <si>
    <t>Overig-06</t>
  </si>
  <si>
    <t>LED Hoofdlamp</t>
  </si>
  <si>
    <t>Verstelbaar en voorzien van elastische hoofdband. De hoofdlamp kan direct op het hoofd worden gedragen, maar kan ook op een veiligheidshelm worden bevestigd inclusief  batterijen.</t>
  </si>
  <si>
    <t>Overig-09</t>
  </si>
  <si>
    <t xml:space="preserve">Paracetamol 500mg </t>
  </si>
  <si>
    <t>Overig-10</t>
  </si>
  <si>
    <t>Verzegeling verbandtrommel</t>
  </si>
  <si>
    <t>Overig-11</t>
  </si>
  <si>
    <t>Correctief onderhoud</t>
  </si>
  <si>
    <t>op nieuwe en bestaande apparatuur exclusief materiaal - uurtarief</t>
  </si>
  <si>
    <t>Overig-12</t>
  </si>
  <si>
    <t>stuk</t>
  </si>
  <si>
    <t>set van 2 stuks</t>
  </si>
  <si>
    <t>50 ml</t>
  </si>
  <si>
    <t>100 ml</t>
  </si>
  <si>
    <t>rol</t>
  </si>
  <si>
    <t>liter</t>
  </si>
  <si>
    <t>mix van 25 items</t>
  </si>
  <si>
    <t>25 ml</t>
  </si>
  <si>
    <t>200 ml</t>
  </si>
  <si>
    <t>1 meter</t>
  </si>
  <si>
    <t>125 ml</t>
  </si>
  <si>
    <t xml:space="preserve">set  </t>
  </si>
  <si>
    <t>30 ml</t>
  </si>
  <si>
    <t>500 ml</t>
  </si>
  <si>
    <t>35 stuks 2 maten</t>
  </si>
  <si>
    <t>5 meter</t>
  </si>
  <si>
    <t>20 stuks in doosje met 4 afmetingen</t>
  </si>
  <si>
    <t>3 kaartjes met 4 hechtstrips</t>
  </si>
  <si>
    <t>4 meter</t>
  </si>
  <si>
    <t>15 ml</t>
  </si>
  <si>
    <t>paar</t>
  </si>
  <si>
    <t>20 tabletten</t>
  </si>
  <si>
    <t>uur</t>
  </si>
  <si>
    <t>Desinfectie</t>
  </si>
  <si>
    <t>Evac</t>
  </si>
  <si>
    <t>Hulp</t>
  </si>
  <si>
    <t>Kleding</t>
  </si>
  <si>
    <t>Leer</t>
  </si>
  <si>
    <t>Oefen</t>
  </si>
  <si>
    <t>Pictogram</t>
  </si>
  <si>
    <t>Verband</t>
  </si>
  <si>
    <t>Overig</t>
  </si>
  <si>
    <t>Perceel 1</t>
  </si>
  <si>
    <t>Schotwondvulling</t>
  </si>
  <si>
    <t>Artikelnummer IUC DJI</t>
  </si>
  <si>
    <t>Omschrijving van artikel Leverancier</t>
  </si>
  <si>
    <t>Artikelnummer Leverancier</t>
  </si>
  <si>
    <t>Afname Perceel 1 BHV Middelen</t>
  </si>
  <si>
    <t>Brutoprijs per  besteleenheid
Excl. BTW</t>
  </si>
  <si>
    <t>Kortingscategorie (moet overeenstemmen met kortingscategorieen zoals door Inschrijver ingevuld op tabblad "Product- cq kortingscategorieen"</t>
  </si>
  <si>
    <t>Kortings-percentage</t>
  </si>
  <si>
    <t>Totaalprijs voor  jaaraantallen zoals genoemd in kolom G
Excl. BTW</t>
  </si>
  <si>
    <t xml:space="preserve">Totaal nettoprijs voor aantallen zoals genoemd in kolom G Excl. BTW
</t>
  </si>
  <si>
    <t>Afname Preventief onderhoud Perceel 1 per Product</t>
  </si>
  <si>
    <t>Nettoprijs Preventief onderhoud per stuk Excl. BTW</t>
  </si>
  <si>
    <t>TOTAAL</t>
  </si>
  <si>
    <t>- Alle gele cellen dienen te worden ingevuld in verband met de vergelijkbaarheid van de Inschrijvingen.</t>
  </si>
  <si>
    <t>- Inschrijver wordt i.v.m. verificatie gevraagd de omschrijving van het aangeboden artikel en artikelnummer in te vullen (gele cellen kolommen D en E)</t>
  </si>
  <si>
    <t>De door Inschrijver ingevulde prijzen zijn bindend voor de genoemde besteleenheden in Kolom F.</t>
  </si>
  <si>
    <t>Aanbiedingen met een Prijzenblad waarin cellen nog steeds #N/B aangeven, komen niet voor beoordeling in aanmerking en worden terzijde gelegd.</t>
  </si>
  <si>
    <t>Aanbiedingen met een Prijzenblad waarin gele cellen niet zijn ingevuld, komen niet voor beoordeling in aanmerking en worden terzijde gelegd.</t>
  </si>
  <si>
    <t>Preventief onderhoud frequentie</t>
  </si>
  <si>
    <t xml:space="preserve">Megafoon </t>
  </si>
  <si>
    <t>1 x per jaar</t>
  </si>
  <si>
    <t>Prijs Preventief onderhoud voor aantallen zoals genoemd in kolom N Excl. BTW</t>
  </si>
  <si>
    <t>zullen de cellen die nu nog #N/B aangeven, wijzigen in kortingpercentages en prijzen (kolom K en L).</t>
  </si>
  <si>
    <t>Zodra alle geel gearceerde cellen ingevuld zijn en alle waarden in kolom J overeenstemmen met een categorie die ook in tabblad "product- cq kortingscategorieen" is opgenomen,</t>
  </si>
  <si>
    <t>- Inschrijver wordt gevraagd de product- cq kortingscategorieen zoals gedefinieerd in 2e tabblad, voor de specifieke artikelen tevens in te vullen in kolom J.</t>
  </si>
  <si>
    <t>doos 100 stuks</t>
  </si>
  <si>
    <t>AED-10A</t>
  </si>
  <si>
    <t>AED-13A</t>
  </si>
  <si>
    <t>Overig-13</t>
  </si>
  <si>
    <t>Montagekosten productgroep AED</t>
  </si>
  <si>
    <t>Overig-14</t>
  </si>
  <si>
    <t>Montagekosten productgroep Blus</t>
  </si>
  <si>
    <t>Overig-15</t>
  </si>
  <si>
    <t>Montagekosten productgroep Evac</t>
  </si>
  <si>
    <t>Overig-16</t>
  </si>
  <si>
    <t>Montagekosten productgroep Hulp</t>
  </si>
  <si>
    <t>Overig-17</t>
  </si>
  <si>
    <t xml:space="preserve">Montagekosten verbandkoffer </t>
  </si>
  <si>
    <t>Overig-18</t>
  </si>
  <si>
    <t>AED-17</t>
  </si>
  <si>
    <t>Behorende bij aangekochte en / of geleverde type AED - tbv up date AED - SAVER EVO</t>
  </si>
  <si>
    <t>AED-18</t>
  </si>
  <si>
    <t>AED-19</t>
  </si>
  <si>
    <t>AED-20</t>
  </si>
  <si>
    <t>AED-21</t>
  </si>
  <si>
    <t>AED-22</t>
  </si>
  <si>
    <t>AED-23</t>
  </si>
  <si>
    <t>AED-24</t>
  </si>
  <si>
    <t>AED-25</t>
  </si>
  <si>
    <t>AED reanimatiekit</t>
  </si>
  <si>
    <t>Reanimatiekit met Ambu pocketmask, warmtedeken, schaar, doekje, handschoenen.</t>
  </si>
  <si>
    <t>AED Carry Case</t>
  </si>
  <si>
    <t>Elektroden voor volwassenen</t>
  </si>
  <si>
    <t>CU Medical i-PAD SP1</t>
  </si>
  <si>
    <t>Batterij CU Medical i-PAD SP1</t>
  </si>
  <si>
    <t>Batterij voor elektroden AED-20</t>
  </si>
  <si>
    <t>PadPak volwassenen</t>
  </si>
  <si>
    <t>Metalen binnenkast 38x38x20 wit basic</t>
  </si>
  <si>
    <t>Metalen binnenkast 38x38x20 wit met alarm</t>
  </si>
  <si>
    <t>Kunststof buitenkast 38x38x20 met alarm en verwarming (24V)</t>
  </si>
  <si>
    <t>Reddingsdeken - folie zilver/goud</t>
  </si>
  <si>
    <t>Deken EHBO, wol (brancarddeken)</t>
  </si>
  <si>
    <t>Pictogram-08</t>
  </si>
  <si>
    <t>verkeerset inclusief vulling conform Oranje Kruis richtlijn 2016.  Afmetingen: 26 cm x 17 cm x 6 cm. Geschikt voor vervoer in dienstvoertuigen.</t>
  </si>
  <si>
    <t>Verband-72</t>
  </si>
  <si>
    <t>Verband-74</t>
  </si>
  <si>
    <t>Wondkompres (gaas), Steriel</t>
  </si>
  <si>
    <t>Niet verklevend 10 x 10 cm</t>
  </si>
  <si>
    <t xml:space="preserve">Wandhouder voor Oogdouche </t>
  </si>
  <si>
    <t>500 cc</t>
  </si>
  <si>
    <t>Desinfectans-05</t>
  </si>
  <si>
    <t>Desinfectans-06</t>
  </si>
  <si>
    <t>Verbandkoffer wisselen geheel</t>
  </si>
  <si>
    <t>Verbandkoffer wisselen gedeeltelijk</t>
  </si>
  <si>
    <t xml:space="preserve">Torso inclusief hoofd </t>
  </si>
  <si>
    <t>Overig-19</t>
  </si>
  <si>
    <t xml:space="preserve">Spoed tarief </t>
  </si>
  <si>
    <t xml:space="preserve">- Voor alle Producten geldt dat het gevraagde artikel danwel een gelijkwaardig alternatief moet worden aangeboden (zie eisen Bijlage 5). </t>
  </si>
  <si>
    <t>AED vol-automaat wifi</t>
  </si>
  <si>
    <t>2.4 GHz met twee-talige optie NL-EN / NL-FR</t>
  </si>
  <si>
    <t>De scoring is beschreven in paragraaf 5.4 van het Beschrijvend document</t>
  </si>
  <si>
    <t>geheel wisselen: koffer inclusief inhoud wisselen voor zelfde type koffer met zelfde inhoud</t>
  </si>
  <si>
    <t>gedeeltelijk ivm preventief onderhoud: alleen gedeelte inhoud wisslen ivm houdbaarheidsdatum artikelen</t>
  </si>
  <si>
    <t>Voor locaties die 24/7 open zijn (zie eis 70 Bijlage 5 PvE)</t>
  </si>
  <si>
    <t>- Alle prijzen zijn in Euro en exclusief btw.</t>
  </si>
  <si>
    <t>De cel TOTAAL is input voor de bepaling van de ranking.</t>
  </si>
  <si>
    <r>
      <rPr>
        <strike/>
        <sz val="10"/>
        <color rgb="FF000000"/>
        <rFont val="Arial"/>
        <family val="2"/>
      </rPr>
      <t>AED, pads/elektroden vervanging</t>
    </r>
    <r>
      <rPr>
        <sz val="10"/>
        <color rgb="FF000000"/>
        <rFont val="Arial"/>
        <family val="2"/>
      </rPr>
      <t xml:space="preserve">
</t>
    </r>
    <r>
      <rPr>
        <sz val="10"/>
        <color rgb="FFFF0000"/>
        <rFont val="Arial"/>
        <family val="2"/>
      </rPr>
      <t>Pad/elektroden (vervanging) voor AED-08</t>
    </r>
  </si>
  <si>
    <t>AED-10B</t>
  </si>
  <si>
    <t>Pad/elektroden (vervanging) voor AED-09</t>
  </si>
  <si>
    <t xml:space="preserve">AED elektroden (pads) toepasbaar voor AED </t>
  </si>
  <si>
    <r>
      <t xml:space="preserve">AED elektroden (pads) </t>
    </r>
    <r>
      <rPr>
        <strike/>
        <sz val="10"/>
        <color rgb="FF000000"/>
        <rFont val="Arial"/>
        <family val="2"/>
      </rPr>
      <t>voor</t>
    </r>
    <r>
      <rPr>
        <sz val="10"/>
        <color rgb="FF000000"/>
        <rFont val="Arial"/>
        <family val="2"/>
      </rPr>
      <t xml:space="preserve"> </t>
    </r>
    <r>
      <rPr>
        <strike/>
        <sz val="10"/>
        <color rgb="FF000000"/>
        <rFont val="Arial"/>
        <family val="2"/>
      </rPr>
      <t>diverse</t>
    </r>
    <r>
      <rPr>
        <sz val="10"/>
        <color rgb="FF000000"/>
        <rFont val="Arial"/>
        <family val="2"/>
      </rPr>
      <t xml:space="preserve"> </t>
    </r>
    <r>
      <rPr>
        <sz val="10"/>
        <color rgb="FFFF0000"/>
        <rFont val="Arial"/>
        <family val="2"/>
      </rPr>
      <t>toepasbaar</t>
    </r>
    <r>
      <rPr>
        <sz val="10"/>
        <color rgb="FF000000"/>
        <rFont val="Arial"/>
        <family val="2"/>
      </rPr>
      <t xml:space="preserve"> voor AED </t>
    </r>
    <r>
      <rPr>
        <strike/>
        <sz val="10"/>
        <color rgb="FF000000"/>
        <rFont val="Arial"/>
        <family val="2"/>
      </rPr>
      <t>toepasbaar</t>
    </r>
  </si>
  <si>
    <t>AED-10C</t>
  </si>
  <si>
    <t>Pad/elektroden (vervanging) voor AED-15</t>
  </si>
  <si>
    <t>Pad/elektroden (vervanging) voor AED-16</t>
  </si>
  <si>
    <t>Pad/elektroden (vervanging) voor AED-17</t>
  </si>
  <si>
    <t>AED-10D</t>
  </si>
  <si>
    <t>AED-10E</t>
  </si>
  <si>
    <r>
      <t>AED-11</t>
    </r>
    <r>
      <rPr>
        <sz val="10"/>
        <color rgb="FFFF0000"/>
        <rFont val="Arial"/>
        <family val="2"/>
      </rPr>
      <t>A</t>
    </r>
  </si>
  <si>
    <r>
      <t xml:space="preserve">AED, reserve accu's
</t>
    </r>
    <r>
      <rPr>
        <sz val="10"/>
        <color rgb="FFFF0000"/>
        <rFont val="Arial"/>
        <family val="2"/>
      </rPr>
      <t>Reserve accu voor AED-08</t>
    </r>
  </si>
  <si>
    <t>AED-11B</t>
  </si>
  <si>
    <t>AED-11C</t>
  </si>
  <si>
    <t>AED-11D</t>
  </si>
  <si>
    <t>AED-11E</t>
  </si>
  <si>
    <t>Reserve accu voor AED-09</t>
  </si>
  <si>
    <t>Reserve accu voor AED-15</t>
  </si>
  <si>
    <t>Reserve accu voor AED-16</t>
  </si>
  <si>
    <t>Reserve accu voor AED-17</t>
  </si>
  <si>
    <r>
      <rPr>
        <strike/>
        <sz val="10"/>
        <color rgb="FF000000"/>
        <rFont val="Arial"/>
        <family val="2"/>
      </rPr>
      <t>AED,</t>
    </r>
    <r>
      <rPr>
        <sz val="10"/>
        <color rgb="FF000000"/>
        <rFont val="Arial"/>
        <family val="2"/>
      </rPr>
      <t xml:space="preserve"> </t>
    </r>
    <r>
      <rPr>
        <sz val="10"/>
        <color rgb="FFFF0000"/>
        <rFont val="Arial"/>
        <family val="2"/>
      </rPr>
      <t>D</t>
    </r>
    <r>
      <rPr>
        <sz val="10"/>
        <color rgb="FF000000"/>
        <rFont val="Arial"/>
        <family val="2"/>
      </rPr>
      <t xml:space="preserve">raagtas </t>
    </r>
    <r>
      <rPr>
        <sz val="10"/>
        <color rgb="FFFF0000"/>
        <rFont val="Arial"/>
        <family val="2"/>
      </rPr>
      <t>voor AED-08</t>
    </r>
  </si>
  <si>
    <r>
      <t>AED-06</t>
    </r>
    <r>
      <rPr>
        <sz val="10"/>
        <color rgb="FFFF0000"/>
        <rFont val="Arial"/>
        <family val="2"/>
      </rPr>
      <t>A</t>
    </r>
  </si>
  <si>
    <t>AED-06B</t>
  </si>
  <si>
    <t>AED-06C</t>
  </si>
  <si>
    <t>AED-06D</t>
  </si>
  <si>
    <t>AED-06E</t>
  </si>
  <si>
    <t>Draagtas voor AED-09</t>
  </si>
  <si>
    <t>Draagtas voor AED-16</t>
  </si>
  <si>
    <t>Draagtas voor AED-15</t>
  </si>
  <si>
    <t>Draagtas voor AED-17</t>
  </si>
  <si>
    <r>
      <t>AED-05</t>
    </r>
    <r>
      <rPr>
        <sz val="10"/>
        <color rgb="FFFF0000"/>
        <rFont val="Arial"/>
        <family val="2"/>
      </rPr>
      <t>A</t>
    </r>
  </si>
  <si>
    <r>
      <t xml:space="preserve">AED trainer </t>
    </r>
    <r>
      <rPr>
        <sz val="10"/>
        <color rgb="FFFF0000"/>
        <rFont val="Arial"/>
        <family val="2"/>
      </rPr>
      <t>voor AED-08</t>
    </r>
  </si>
  <si>
    <t>AED-05B</t>
  </si>
  <si>
    <t>AED-05C</t>
  </si>
  <si>
    <t>AED-05D</t>
  </si>
  <si>
    <t>AED-05E</t>
  </si>
  <si>
    <r>
      <t>AED trainer voor AED-09</t>
    </r>
    <r>
      <rPr>
        <sz val="11"/>
        <color theme="1"/>
        <rFont val="Calibri"/>
        <family val="2"/>
        <scheme val="minor"/>
      </rPr>
      <t/>
    </r>
  </si>
  <si>
    <t>AED trainer voor AED-15</t>
  </si>
  <si>
    <t>AED trainer voor AED-16</t>
  </si>
  <si>
    <t>AED trainer voor AED-17</t>
  </si>
  <si>
    <r>
      <t xml:space="preserve">incl. Datageheugenkaart </t>
    </r>
    <r>
      <rPr>
        <strike/>
        <sz val="10"/>
        <color rgb="FFFF0000"/>
        <rFont val="Arial"/>
        <family val="2"/>
      </rPr>
      <t>en montage</t>
    </r>
    <r>
      <rPr>
        <sz val="10"/>
        <color rgb="FF000000"/>
        <rFont val="Arial"/>
        <family val="2"/>
      </rPr>
      <t>. 
Met Feedback devices, zowel audio als visuele feedback. 
Bruikbaar zowel in gebouwen als daarbuiten. 
Energieniveau, minimaal start niveau 150 Joule. 
AED is niet ingericht om zelfstandig contact te leggen met meldkamers.
AED-08 en AED-09 zijn van een ander merk.</t>
    </r>
  </si>
  <si>
    <r>
      <t xml:space="preserve">incl. Datageheugenkaart </t>
    </r>
    <r>
      <rPr>
        <strike/>
        <sz val="10"/>
        <color rgb="FFFF0000"/>
        <rFont val="Arial"/>
        <family val="2"/>
      </rPr>
      <t>en montage</t>
    </r>
    <r>
      <rPr>
        <sz val="10"/>
        <color rgb="FF000000"/>
        <rFont val="Arial"/>
        <family val="2"/>
      </rPr>
      <t>. 
Met Feedback devices, zowel audio als visuele feedback. 
Bruikbaar zowel in gebouwen als daarbuiten (te denken aan dienstvoertuigen). Verplaatsbaar en draagbaar.   
Energieniveau, minimaal start niveau 150 Joule. 
AED is niet ingericht om zelfstandig contact te leggen met meldkamers.
AED-08 en AED-09 zijn van een ander merk.</t>
    </r>
  </si>
  <si>
    <r>
      <t xml:space="preserve">incl. Datageheugenkaart </t>
    </r>
    <r>
      <rPr>
        <strike/>
        <sz val="10"/>
        <color rgb="FFFF0000"/>
        <rFont val="Arial"/>
        <family val="2"/>
      </rPr>
      <t>en montage</t>
    </r>
    <r>
      <rPr>
        <sz val="10"/>
        <color rgb="FF000000"/>
        <rFont val="Arial"/>
        <family val="2"/>
      </rPr>
      <t xml:space="preserve">. 
Met Feedback devices, zowel audio als visuele feedback. 
Bruikbaar zowel in gebouwen als daarbuiten. 
Energieniveau, minimaal start niveau 150 Joule. 
AED is niet ingericht om zelfstandig contact te leggen met meldkamers.
AED-15 en AED-16 zijn van een ander merk. </t>
    </r>
  </si>
  <si>
    <r>
      <t xml:space="preserve">Desinfecterende handgel </t>
    </r>
    <r>
      <rPr>
        <strike/>
        <sz val="10"/>
        <color rgb="FFFF0000"/>
        <rFont val="Arial"/>
        <family val="2"/>
      </rPr>
      <t>125</t>
    </r>
    <r>
      <rPr>
        <sz val="10"/>
        <color rgb="FF000000"/>
        <rFont val="Arial"/>
        <family val="2"/>
      </rPr>
      <t xml:space="preserve"> </t>
    </r>
    <r>
      <rPr>
        <sz val="10"/>
        <color rgb="FFFF0000"/>
        <rFont val="Arial"/>
        <family val="2"/>
      </rPr>
      <t>250</t>
    </r>
    <r>
      <rPr>
        <sz val="10"/>
        <color rgb="FF000000"/>
        <rFont val="Arial"/>
        <family val="2"/>
      </rPr>
      <t xml:space="preserve"> ml</t>
    </r>
  </si>
  <si>
    <r>
      <t xml:space="preserve">Desinfecterende handgel </t>
    </r>
    <r>
      <rPr>
        <strike/>
        <sz val="10"/>
        <color rgb="FFFF0000"/>
        <rFont val="Arial"/>
        <family val="2"/>
      </rPr>
      <t>400</t>
    </r>
    <r>
      <rPr>
        <sz val="10"/>
        <color rgb="FF000000"/>
        <rFont val="Arial"/>
        <family val="2"/>
      </rPr>
      <t xml:space="preserve"> </t>
    </r>
    <r>
      <rPr>
        <sz val="10"/>
        <color rgb="FFFF0000"/>
        <rFont val="Arial"/>
        <family val="2"/>
      </rPr>
      <t>500</t>
    </r>
    <r>
      <rPr>
        <sz val="10"/>
        <color rgb="FF000000"/>
        <rFont val="Arial"/>
        <family val="2"/>
      </rPr>
      <t xml:space="preserve"> ml</t>
    </r>
  </si>
  <si>
    <r>
      <rPr>
        <strike/>
        <sz val="10"/>
        <color rgb="FFFF0000"/>
        <rFont val="Arial"/>
        <family val="2"/>
      </rPr>
      <t>400</t>
    </r>
    <r>
      <rPr>
        <sz val="10"/>
        <color rgb="FFFF0000"/>
        <rFont val="Arial"/>
        <family val="2"/>
      </rPr>
      <t xml:space="preserve"> 500</t>
    </r>
    <r>
      <rPr>
        <sz val="10"/>
        <color rgb="FF000000"/>
        <rFont val="Arial"/>
        <family val="2"/>
      </rPr>
      <t xml:space="preserve"> ml</t>
    </r>
  </si>
  <si>
    <t>Een case van harde kunststof materiaal om de AED schadevrij te vervoeren en te voorkomen dat de AED schade oploopt.</t>
  </si>
  <si>
    <r>
      <t xml:space="preserve">Voor </t>
    </r>
    <r>
      <rPr>
        <strike/>
        <sz val="10"/>
        <color rgb="FFFF0000"/>
        <rFont val="Arial"/>
        <family val="2"/>
      </rPr>
      <t>zowel</t>
    </r>
    <r>
      <rPr>
        <sz val="10"/>
        <color rgb="FF000000"/>
        <rFont val="Arial"/>
        <family val="2"/>
      </rPr>
      <t xml:space="preserve"> thermisch </t>
    </r>
    <r>
      <rPr>
        <strike/>
        <sz val="10"/>
        <color rgb="FFFF0000"/>
        <rFont val="Arial"/>
        <family val="2"/>
      </rPr>
      <t>als chemisch</t>
    </r>
    <r>
      <rPr>
        <sz val="10"/>
        <color rgb="FF000000"/>
        <rFont val="Arial"/>
        <family val="2"/>
      </rPr>
      <t xml:space="preserve"> brandwondenbestijding</t>
    </r>
  </si>
  <si>
    <r>
      <t>voor ee</t>
    </r>
    <r>
      <rPr>
        <sz val="10"/>
        <color rgb="FFFF0000"/>
        <rFont val="Arial"/>
        <family val="2"/>
      </rPr>
      <t>n</t>
    </r>
    <r>
      <rPr>
        <sz val="10"/>
        <color rgb="FF000000"/>
        <rFont val="Arial"/>
        <family val="2"/>
      </rPr>
      <t xml:space="preserve">malig gebruik desinfecterende alcoholdoekjes voor reiniging van de huid - 70% isopropyl alcohol – </t>
    </r>
    <r>
      <rPr>
        <sz val="10"/>
        <color rgb="FFFF0000"/>
        <rFont val="Arial"/>
        <family val="2"/>
      </rPr>
      <t>per stuk verpakt</t>
    </r>
    <r>
      <rPr>
        <sz val="10"/>
        <color rgb="FF000000"/>
        <rFont val="Arial"/>
        <family val="2"/>
      </rPr>
      <t xml:space="preserve"> - </t>
    </r>
    <r>
      <rPr>
        <strike/>
        <sz val="10"/>
        <color rgb="FFFF0000"/>
        <rFont val="Arial"/>
        <family val="2"/>
      </rPr>
      <t xml:space="preserve">1 keer gevouwen </t>
    </r>
    <r>
      <rPr>
        <sz val="10"/>
        <color rgb="FF000000"/>
        <rFont val="Arial"/>
        <family val="2"/>
      </rPr>
      <t xml:space="preserve">– </t>
    </r>
    <r>
      <rPr>
        <sz val="10"/>
        <color rgb="FFFF0000"/>
        <rFont val="Arial"/>
        <family val="2"/>
      </rPr>
      <t>in een doos van 100 stuks</t>
    </r>
    <r>
      <rPr>
        <sz val="10"/>
        <color rgb="FF000000"/>
        <rFont val="Arial"/>
        <family val="2"/>
      </rPr>
      <t xml:space="preserve"> - voor uitwendig gebruik – steriel - </t>
    </r>
  </si>
  <si>
    <r>
      <t>10</t>
    </r>
    <r>
      <rPr>
        <sz val="10"/>
        <color rgb="FFFF0000"/>
        <rFont val="Arial"/>
        <family val="2"/>
      </rPr>
      <t>0</t>
    </r>
    <r>
      <rPr>
        <sz val="10"/>
        <color rgb="FF000000"/>
        <rFont val="Arial"/>
        <family val="2"/>
      </rPr>
      <t xml:space="preserve"> stuks</t>
    </r>
  </si>
  <si>
    <r>
      <t xml:space="preserve">compleet </t>
    </r>
    <r>
      <rPr>
        <sz val="10"/>
        <color rgb="FFFF0000"/>
        <rFont val="Arial"/>
        <family val="2"/>
      </rPr>
      <t>(een tasje, masker en ventiel )</t>
    </r>
    <r>
      <rPr>
        <sz val="10"/>
        <color rgb="FF000000"/>
        <rFont val="Arial"/>
        <family val="2"/>
      </rPr>
      <t xml:space="preserve"> - voor eenmalig gebruik - het beademingsmasker beschermt zowel de hulpverlener als het slachtoffer bij het geven van mond-op-mond/neus beademing.</t>
    </r>
  </si>
  <si>
    <r>
      <rPr>
        <strike/>
        <sz val="10"/>
        <color rgb="FFFF0000"/>
        <rFont val="Arial"/>
        <family val="2"/>
      </rPr>
      <t>125</t>
    </r>
    <r>
      <rPr>
        <sz val="10"/>
        <color rgb="FF000000"/>
        <rFont val="Arial"/>
        <family val="2"/>
      </rPr>
      <t xml:space="preserve"> </t>
    </r>
    <r>
      <rPr>
        <sz val="10"/>
        <color rgb="FFFF0000"/>
        <rFont val="Arial"/>
        <family val="2"/>
      </rPr>
      <t>250</t>
    </r>
    <r>
      <rPr>
        <sz val="10"/>
        <color rgb="FF000000"/>
        <rFont val="Arial"/>
        <family val="2"/>
      </rPr>
      <t xml:space="preserve"> ml</t>
    </r>
  </si>
  <si>
    <t>Kleding-08</t>
  </si>
  <si>
    <t>Kleding-09</t>
  </si>
  <si>
    <t>Kleding-10</t>
  </si>
  <si>
    <r>
      <t>- De aanbiedingsprijs wordt bepaald aan de hand van het totaal van alle nettoprijzen (groene cel P1</t>
    </r>
    <r>
      <rPr>
        <sz val="10"/>
        <color rgb="FFFF0000"/>
        <rFont val="Arial"/>
        <family val="2"/>
      </rPr>
      <t>89</t>
    </r>
    <r>
      <rPr>
        <sz val="10"/>
        <rFont val="Arial"/>
        <family val="2"/>
      </rPr>
      <t>)</t>
    </r>
  </si>
  <si>
    <r>
      <t xml:space="preserve">Verwarmde stof- en waterdichte AED wandkast, ook verkrijgbaar inclusief alarm, danwel pincode voor extra beveiliging. Dankzij de verwarming is deze kast geschikt voor zowel binnen- als buitengebruik. De AED kast is uitgevoerd in slagvast kunststof met RVS scharnieren. Ook is deze kast voorzien van een oog waar een (hang)slot of verzegeling aan bevestigd kan worden. </t>
    </r>
    <r>
      <rPr>
        <sz val="10"/>
        <color rgb="FFFF0000"/>
        <rFont val="Arial"/>
        <family val="2"/>
      </rPr>
      <t>De AED kast dient bescherming te bieden tegen hoge en lage temperaturen.</t>
    </r>
    <r>
      <rPr>
        <sz val="10"/>
        <color rgb="FF000000"/>
        <rFont val="Arial"/>
        <family val="2"/>
      </rPr>
      <t xml:space="preserve">  </t>
    </r>
  </si>
  <si>
    <r>
      <t xml:space="preserve">Kleur oranje - bedrukt met opschrift BHV(groot rugzijde en klein borstzijde links) </t>
    </r>
    <r>
      <rPr>
        <sz val="10"/>
        <color rgb="FFFF0000"/>
        <rFont val="Arial"/>
        <family val="2"/>
      </rPr>
      <t>en Rijkslogo</t>
    </r>
    <r>
      <rPr>
        <sz val="10"/>
        <color rgb="FF000000"/>
        <rFont val="Arial"/>
        <family val="2"/>
      </rPr>
      <t>, afmetingen rugzijde 200x260, afmetingen borstzijde: hoogte 40, lettertype Helvetica Bold conform RWS richtlijn voor openbare weg - in alle maten leverbaar, klasse 1</t>
    </r>
  </si>
  <si>
    <r>
      <t>Kleur geel - bedrukt met opschrift BHV  (groot rugzijde en klein borstzijde links)</t>
    </r>
    <r>
      <rPr>
        <sz val="10"/>
        <color rgb="FFFF0000"/>
        <rFont val="Arial"/>
        <family val="2"/>
      </rPr>
      <t xml:space="preserve"> en Rijkslogo</t>
    </r>
    <r>
      <rPr>
        <sz val="10"/>
        <color rgb="FF000000"/>
        <rFont val="Arial"/>
        <family val="2"/>
      </rPr>
      <t>, afmetingen rugzijde 200x260, afmetingen borstzijde: hoogte 40, lettertype Helvetica Bold conform RWS richtlijn voor openbare weg - in alle maten leverbaar, klasse 1</t>
    </r>
  </si>
  <si>
    <r>
      <t xml:space="preserve">Kleur blauw - bedrukt met opschrift Hoofd BHV (groot rugzijde en klein borstzijde links) </t>
    </r>
    <r>
      <rPr>
        <sz val="10"/>
        <color rgb="FFFF0000"/>
        <rFont val="Arial"/>
        <family val="2"/>
      </rPr>
      <t>en Rijkslogo</t>
    </r>
    <r>
      <rPr>
        <sz val="10"/>
        <color rgb="FF000000"/>
        <rFont val="Arial"/>
        <family val="2"/>
      </rPr>
      <t xml:space="preserve">, afmetingen rugzijde 200x260, afmetingen borstzijde: hoogte 40, lettertype Helvertic Bold conform RWS richtlijn voor openbare weg - in alle maten leverbaar, klasse 1 </t>
    </r>
  </si>
  <si>
    <r>
      <t xml:space="preserve">Kleur groen bedrukt met opschrift ploegleider (groot rugzijde en klein borstzijde links) </t>
    </r>
    <r>
      <rPr>
        <sz val="10"/>
        <color rgb="FFFF0000"/>
        <rFont val="Arial"/>
        <family val="2"/>
      </rPr>
      <t>en Rijkslogo</t>
    </r>
    <r>
      <rPr>
        <sz val="10"/>
        <color rgb="FF000000"/>
        <rFont val="Arial"/>
        <family val="2"/>
      </rPr>
      <t xml:space="preserve">, afmetingen rugzijde 150x260, afmetingen borstzijde: hoogte 40, lettertype Helvertic Bold conform RWS richtlijn voor openbare weg - in alle maten leverbaar, klasse 1 </t>
    </r>
  </si>
  <si>
    <r>
      <t xml:space="preserve">Kleur paars - bedrukt met opschrift Teamleider van de Dag, afmetingen rugzijde 200x260, afmetingen borstzijde: hoogte 40, </t>
    </r>
    <r>
      <rPr>
        <sz val="10"/>
        <color rgb="FFFF0000"/>
        <rFont val="Arial"/>
        <family val="2"/>
      </rPr>
      <t>en Rijkslogo</t>
    </r>
    <r>
      <rPr>
        <sz val="10"/>
        <color rgb="FF000000"/>
        <rFont val="Arial"/>
        <family val="2"/>
      </rPr>
      <t xml:space="preserve"> lettertype Helvertic Bold conform RWS richtlijn voor openbare weg - in alle maten leverbaar, klasse 1 </t>
    </r>
  </si>
  <si>
    <r>
      <t xml:space="preserve">Kleur wit  - bedrukt met opschrift Waarnemer (groot rugzijde en klein borstzijde links) </t>
    </r>
    <r>
      <rPr>
        <sz val="10"/>
        <color rgb="FFFF0000"/>
        <rFont val="Arial"/>
        <family val="2"/>
      </rPr>
      <t>en Rijkslogo</t>
    </r>
    <r>
      <rPr>
        <sz val="10"/>
        <color rgb="FF000000"/>
        <rFont val="Arial"/>
        <family val="2"/>
      </rPr>
      <t xml:space="preserve">, afmetingen rugzijde 22x260, afmetingen borstzijde: hoogte 40, lettertype Helvetica Bold conform RWS richtlijn voor openbare weg - in alle maten leverbaar, klasse 1 </t>
    </r>
  </si>
  <si>
    <r>
      <t>Kleur paars - bedrukt met opschrift Beveiliging</t>
    </r>
    <r>
      <rPr>
        <b/>
        <sz val="10"/>
        <color rgb="FFFF0000"/>
        <rFont val="Arial"/>
        <family val="2"/>
      </rPr>
      <t xml:space="preserve"> </t>
    </r>
    <r>
      <rPr>
        <sz val="10"/>
        <color rgb="FFFF0000"/>
        <rFont val="Arial"/>
        <family val="2"/>
      </rPr>
      <t xml:space="preserve">(groot rugzijde 
en klein borstzijde links) en Rijkslogo, afmetingen afstemmen met Deelnemende organisatie, lettertype Helvetica Bold conform RWS richtlijn voor openbare weg - in alle maten leverbaar, klasse 1 </t>
    </r>
  </si>
  <si>
    <t xml:space="preserve">Kleur rood - bedrukt met opschrift Techniek (groot rugzijde 
en klein borstzijde links) en Rijkslogo, afmetingen afstemmen met Deelnemende organisatie, lettertype Helvetica Bold conform RWS richtlijn voor openbare weg - in alle maten leverbaar, klasse 1 </t>
  </si>
  <si>
    <t xml:space="preserve">Kleur rood - bedrukt met opschrift Oefening BHV (groot rugzijde 
en klein borstzijde links) en Rijkslogo, afmetingen afstemmen met Deelnemende organisatie, lettertype Helvetica Bold conform RWS richtlijn voor openbare weg - in alle maten leverbaar, klasse 1 </t>
  </si>
  <si>
    <r>
      <t xml:space="preserve">AED </t>
    </r>
    <r>
      <rPr>
        <sz val="10"/>
        <color rgb="FFFF0000"/>
        <rFont val="Arial"/>
        <family val="2"/>
      </rPr>
      <t xml:space="preserve">geconditioneerde </t>
    </r>
    <r>
      <rPr>
        <sz val="10"/>
        <color rgb="FF000000"/>
        <rFont val="Arial"/>
        <family val="2"/>
      </rPr>
      <t xml:space="preserve">kast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</si>
</sst>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0%"/>
  </numFmts>
  <fonts count="20" x14ac:knownFonts="1">
    <font>
      <sz val="11"/>
      <color theme="1"/>
      <name val="Calibri"/>
      <family val="2"/>
      <scheme val="minor"/>
    </font>
    <font>
      <sz val="10"/>
      <name val="Verdana"/>
      <family val="2"/>
    </font>
    <font>
      <b/>
      <sz val="10"/>
      <name val="Arial"/>
      <family val="2"/>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sz val="10"/>
      <color rgb="FF000000"/>
      <name val="Arial"/>
      <family val="2"/>
    </font>
    <font>
      <sz val="10"/>
      <color theme="1"/>
      <name val="Calibri"/>
      <family val="2"/>
      <scheme val="minor"/>
    </font>
    <font>
      <b/>
      <sz val="22"/>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sz val="9"/>
      <color rgb="FF000000"/>
      <name val="Arial"/>
      <family val="2"/>
    </font>
    <font>
      <sz val="11"/>
      <name val="Calibri"/>
      <family val="2"/>
    </font>
    <font>
      <sz val="10"/>
      <color rgb="FFFF0000"/>
      <name val="Arial"/>
      <family val="2"/>
    </font>
    <font>
      <strike/>
      <sz val="10"/>
      <color rgb="FF000000"/>
      <name val="Arial"/>
      <family val="2"/>
    </font>
    <font>
      <strike/>
      <sz val="10"/>
      <color rgb="FFFF0000"/>
      <name val="Arial"/>
      <family val="2"/>
    </font>
    <font>
      <b/>
      <sz val="10"/>
      <color rgb="FFFF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theme="9" tint="0.39997558519241921"/>
        <bgColor indexed="64"/>
      </patternFill>
    </fill>
    <fill>
      <patternFill patternType="solid">
        <fgColor rgb="FFFEFEB8"/>
        <bgColor indexed="64"/>
      </patternFill>
    </fill>
    <fill>
      <patternFill patternType="solid">
        <fgColor rgb="FFEEF9FF"/>
        <bgColor indexed="64"/>
      </patternFill>
    </fill>
    <fill>
      <patternFill patternType="solid">
        <fgColor rgb="FF00B050"/>
        <bgColor indexed="64"/>
      </patternFill>
    </fill>
    <fill>
      <patternFill patternType="solid">
        <fgColor rgb="FF92D050"/>
        <bgColor indexed="64"/>
      </patternFill>
    </fill>
    <fill>
      <patternFill patternType="solid">
        <fgColor rgb="FF99FF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rgb="FF4D6776"/>
      </left>
      <right style="thin">
        <color rgb="FF4D6776"/>
      </right>
      <top style="thin">
        <color rgb="FF4D6776"/>
      </top>
      <bottom style="thin">
        <color rgb="FF4D6776"/>
      </bottom>
      <diagonal/>
    </border>
    <border>
      <left/>
      <right style="thin">
        <color rgb="FF4D6776"/>
      </right>
      <top style="thin">
        <color rgb="FF4D6776"/>
      </top>
      <bottom style="thin">
        <color rgb="FF4D6776"/>
      </bottom>
      <diagonal/>
    </border>
    <border>
      <left style="thin">
        <color rgb="FF4D6776"/>
      </left>
      <right/>
      <top style="thin">
        <color rgb="FF4D6776"/>
      </top>
      <bottom style="thin">
        <color rgb="FF4D6776"/>
      </bottom>
      <diagonal/>
    </border>
    <border>
      <left style="thin">
        <color rgb="FF4D6776"/>
      </left>
      <right style="thin">
        <color rgb="FF4D6776"/>
      </right>
      <top/>
      <bottom style="thin">
        <color rgb="FF4D6776"/>
      </bottom>
      <diagonal/>
    </border>
  </borders>
  <cellStyleXfs count="2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44" fontId="4" fillId="0" borderId="0" applyFont="0" applyFill="0" applyBorder="0" applyAlignment="0" applyProtection="0"/>
    <xf numFmtId="0" fontId="15" fillId="0" borderId="0"/>
  </cellStyleXfs>
  <cellXfs count="120">
    <xf numFmtId="0" fontId="0" fillId="0" borderId="0" xfId="0"/>
    <xf numFmtId="0" fontId="0" fillId="0" borderId="1" xfId="0" applyBorder="1"/>
    <xf numFmtId="0" fontId="0" fillId="26" borderId="1" xfId="0" applyFill="1" applyBorder="1" applyProtection="1">
      <protection locked="0"/>
    </xf>
    <xf numFmtId="164" fontId="0" fillId="26" borderId="1" xfId="0" applyNumberFormat="1" applyFill="1" applyBorder="1" applyProtection="1">
      <protection locked="0"/>
    </xf>
    <xf numFmtId="0" fontId="0" fillId="27" borderId="0" xfId="0" applyFill="1"/>
    <xf numFmtId="0" fontId="0" fillId="0" borderId="0" xfId="0" applyAlignment="1">
      <alignment vertical="top" wrapText="1"/>
    </xf>
    <xf numFmtId="4" fontId="7" fillId="28" borderId="11" xfId="0" applyNumberFormat="1" applyFont="1" applyFill="1" applyBorder="1" applyAlignment="1">
      <alignment horizontal="right" vertical="top" wrapText="1"/>
    </xf>
    <xf numFmtId="3" fontId="7" fillId="28" borderId="11" xfId="0" applyNumberFormat="1" applyFont="1" applyFill="1" applyBorder="1" applyAlignment="1">
      <alignment horizontal="right" vertical="top" wrapText="1"/>
    </xf>
    <xf numFmtId="9" fontId="7" fillId="28" borderId="11" xfId="0" applyNumberFormat="1" applyFont="1" applyFill="1" applyBorder="1" applyAlignment="1">
      <alignment horizontal="right" vertical="top" wrapText="1"/>
    </xf>
    <xf numFmtId="3" fontId="0" fillId="0" borderId="0" xfId="0" applyNumberFormat="1" applyAlignment="1">
      <alignment vertical="top" wrapText="1"/>
    </xf>
    <xf numFmtId="4" fontId="7" fillId="26" borderId="11" xfId="0" applyNumberFormat="1" applyFont="1" applyFill="1" applyBorder="1" applyAlignment="1" applyProtection="1">
      <alignment horizontal="right" vertical="top" wrapText="1"/>
      <protection locked="0"/>
    </xf>
    <xf numFmtId="3" fontId="7" fillId="29" borderId="11" xfId="0" applyNumberFormat="1" applyFont="1" applyFill="1" applyBorder="1" applyAlignment="1">
      <alignment horizontal="right" vertical="top" wrapText="1"/>
    </xf>
    <xf numFmtId="4" fontId="7" fillId="29" borderId="11" xfId="0" applyNumberFormat="1" applyFont="1" applyFill="1" applyBorder="1" applyAlignment="1">
      <alignment horizontal="right" vertical="top" wrapText="1"/>
    </xf>
    <xf numFmtId="9" fontId="7" fillId="29" borderId="11" xfId="0" applyNumberFormat="1" applyFont="1" applyFill="1" applyBorder="1" applyAlignment="1">
      <alignment horizontal="right" vertical="top" wrapText="1"/>
    </xf>
    <xf numFmtId="0" fontId="1" fillId="0" borderId="0" xfId="0" quotePrefix="1" applyFont="1" applyFill="1" applyBorder="1" applyAlignment="1">
      <alignment vertical="top" wrapText="1"/>
    </xf>
    <xf numFmtId="0" fontId="0" fillId="0" borderId="0" xfId="0" applyFill="1" applyAlignment="1">
      <alignment vertical="top" wrapText="1"/>
    </xf>
    <xf numFmtId="4" fontId="0" fillId="0" borderId="0" xfId="0" applyNumberFormat="1" applyAlignment="1">
      <alignment vertical="top" wrapText="1"/>
    </xf>
    <xf numFmtId="9" fontId="0" fillId="0" borderId="0" xfId="0" applyNumberFormat="1" applyAlignment="1">
      <alignment vertical="top" wrapText="1"/>
    </xf>
    <xf numFmtId="9" fontId="8" fillId="0" borderId="0" xfId="0" applyNumberFormat="1" applyFont="1" applyAlignment="1">
      <alignment horizontal="right" vertical="top" wrapText="1"/>
    </xf>
    <xf numFmtId="0" fontId="0" fillId="0" borderId="0" xfId="0" applyAlignment="1">
      <alignment vertical="top" wrapText="1"/>
    </xf>
    <xf numFmtId="3" fontId="7" fillId="29" borderId="11" xfId="0" applyNumberFormat="1" applyFont="1" applyFill="1" applyBorder="1" applyAlignment="1">
      <alignment horizontal="left" vertical="top" wrapText="1"/>
    </xf>
    <xf numFmtId="0" fontId="0" fillId="0" borderId="0" xfId="0" applyAlignment="1">
      <alignment horizontal="left" vertical="top" wrapText="1"/>
    </xf>
    <xf numFmtId="3" fontId="7" fillId="29" borderId="11" xfId="0" applyNumberFormat="1" applyFont="1" applyFill="1" applyBorder="1" applyAlignment="1">
      <alignment vertical="top" wrapText="1"/>
    </xf>
    <xf numFmtId="4" fontId="7" fillId="28" borderId="11" xfId="0" applyNumberFormat="1" applyFont="1" applyFill="1" applyBorder="1" applyAlignment="1">
      <alignment vertical="top" wrapText="1"/>
    </xf>
    <xf numFmtId="0" fontId="9" fillId="30" borderId="0" xfId="0" applyFont="1" applyFill="1" applyAlignment="1">
      <alignment vertical="top" wrapText="1"/>
    </xf>
    <xf numFmtId="0" fontId="7" fillId="31" borderId="1" xfId="0" applyFont="1" applyFill="1" applyBorder="1" applyAlignment="1">
      <alignment vertical="top" wrapText="1"/>
    </xf>
    <xf numFmtId="0" fontId="7" fillId="31" borderId="1" xfId="0" applyFont="1" applyFill="1" applyBorder="1" applyAlignment="1">
      <alignment horizontal="left" vertical="top" wrapText="1"/>
    </xf>
    <xf numFmtId="0" fontId="7" fillId="31" borderId="12" xfId="0" applyFont="1" applyFill="1" applyBorder="1" applyAlignment="1">
      <alignment horizontal="left" vertical="top" wrapText="1"/>
    </xf>
    <xf numFmtId="3" fontId="7" fillId="31" borderId="11" xfId="0" applyNumberFormat="1" applyFont="1" applyFill="1" applyBorder="1" applyAlignment="1">
      <alignment horizontal="left" vertical="top" wrapText="1"/>
    </xf>
    <xf numFmtId="4" fontId="7" fillId="31" borderId="11" xfId="0" applyNumberFormat="1" applyFont="1" applyFill="1" applyBorder="1" applyAlignment="1">
      <alignment horizontal="left" vertical="top" wrapText="1"/>
    </xf>
    <xf numFmtId="0" fontId="7" fillId="31" borderId="11" xfId="0" applyFont="1" applyFill="1" applyBorder="1" applyAlignment="1">
      <alignment horizontal="left" vertical="top" wrapText="1"/>
    </xf>
    <xf numFmtId="9" fontId="7" fillId="31" borderId="11" xfId="0" applyNumberFormat="1" applyFont="1" applyFill="1" applyBorder="1" applyAlignment="1">
      <alignment horizontal="left" vertical="top" wrapText="1"/>
    </xf>
    <xf numFmtId="0" fontId="7" fillId="28" borderId="11" xfId="0" applyFont="1" applyFill="1" applyBorder="1" applyAlignment="1">
      <alignment vertical="top" wrapText="1"/>
    </xf>
    <xf numFmtId="0" fontId="7" fillId="28" borderId="11" xfId="0" applyFont="1" applyFill="1" applyBorder="1" applyAlignment="1">
      <alignment horizontal="left" vertical="top" wrapText="1"/>
    </xf>
    <xf numFmtId="0" fontId="0" fillId="0" borderId="0" xfId="0" applyFill="1" applyBorder="1" applyAlignment="1">
      <alignment vertical="top" wrapText="1"/>
    </xf>
    <xf numFmtId="3" fontId="0" fillId="0" borderId="0" xfId="0" applyNumberFormat="1" applyFill="1" applyBorder="1" applyAlignment="1">
      <alignment vertical="top" wrapText="1"/>
    </xf>
    <xf numFmtId="4" fontId="0" fillId="0" borderId="0" xfId="0" applyNumberFormat="1" applyFill="1" applyBorder="1" applyAlignment="1" applyProtection="1">
      <alignment vertical="top" wrapText="1"/>
      <protection locked="0"/>
    </xf>
    <xf numFmtId="0" fontId="8" fillId="0" borderId="0" xfId="0" applyFont="1" applyFill="1" applyBorder="1" applyAlignment="1">
      <alignment horizontal="right" vertical="top"/>
    </xf>
    <xf numFmtId="0" fontId="0" fillId="0" borderId="0" xfId="0" applyFill="1" applyBorder="1" applyAlignment="1">
      <alignment vertical="top"/>
    </xf>
    <xf numFmtId="0" fontId="2" fillId="27" borderId="7" xfId="0" quotePrefix="1" applyFont="1" applyFill="1" applyBorder="1" applyAlignment="1">
      <alignment vertical="top"/>
    </xf>
    <xf numFmtId="0" fontId="3" fillId="27" borderId="9" xfId="0" quotePrefix="1" applyFont="1" applyFill="1" applyBorder="1" applyAlignment="1">
      <alignment vertical="top"/>
    </xf>
    <xf numFmtId="4" fontId="10" fillId="0" borderId="0" xfId="0" applyNumberFormat="1" applyFont="1" applyAlignment="1">
      <alignment vertical="top" wrapText="1"/>
    </xf>
    <xf numFmtId="4" fontId="6" fillId="0" borderId="0" xfId="0" applyNumberFormat="1" applyFont="1" applyAlignment="1">
      <alignment vertical="top" wrapText="1"/>
    </xf>
    <xf numFmtId="44" fontId="7" fillId="31" borderId="11" xfId="25" applyFont="1" applyFill="1" applyBorder="1" applyAlignment="1">
      <alignment horizontal="left" vertical="top" wrapText="1"/>
    </xf>
    <xf numFmtId="44" fontId="0" fillId="0" borderId="0" xfId="25" applyFont="1" applyAlignment="1">
      <alignment horizontal="left" vertical="top" wrapText="1"/>
    </xf>
    <xf numFmtId="44" fontId="7" fillId="28" borderId="11" xfId="25" applyFont="1" applyFill="1" applyBorder="1" applyAlignment="1">
      <alignment horizontal="left" vertical="top" wrapText="1"/>
    </xf>
    <xf numFmtId="44" fontId="7" fillId="29" borderId="11" xfId="25" applyFont="1" applyFill="1" applyBorder="1" applyAlignment="1">
      <alignment horizontal="left" vertical="top" wrapText="1"/>
    </xf>
    <xf numFmtId="44" fontId="0" fillId="0" borderId="0" xfId="25" applyFont="1" applyFill="1" applyAlignment="1">
      <alignment horizontal="left" vertical="top" wrapText="1"/>
    </xf>
    <xf numFmtId="44" fontId="0" fillId="0" borderId="0" xfId="25" applyFont="1" applyFill="1" applyBorder="1" applyAlignment="1">
      <alignment horizontal="left" vertical="top" wrapText="1"/>
    </xf>
    <xf numFmtId="0" fontId="12" fillId="27" borderId="8" xfId="0" applyFont="1" applyFill="1" applyBorder="1" applyAlignment="1">
      <alignment vertical="top"/>
    </xf>
    <xf numFmtId="0" fontId="8" fillId="27" borderId="2" xfId="0" applyFont="1" applyFill="1" applyBorder="1" applyAlignment="1">
      <alignment vertical="top" wrapText="1"/>
    </xf>
    <xf numFmtId="0" fontId="12" fillId="27" borderId="0" xfId="0" applyFont="1" applyFill="1" applyBorder="1" applyAlignment="1">
      <alignment vertical="top"/>
    </xf>
    <xf numFmtId="0" fontId="8" fillId="27" borderId="3" xfId="0" applyFont="1" applyFill="1" applyBorder="1" applyAlignment="1">
      <alignment vertical="top" wrapText="1"/>
    </xf>
    <xf numFmtId="0" fontId="13" fillId="27" borderId="9" xfId="0" applyFont="1" applyFill="1" applyBorder="1" applyAlignment="1">
      <alignment vertical="top"/>
    </xf>
    <xf numFmtId="0" fontId="12" fillId="27" borderId="9" xfId="0" applyFont="1" applyFill="1" applyBorder="1" applyAlignment="1">
      <alignment vertical="top"/>
    </xf>
    <xf numFmtId="0" fontId="13" fillId="27" borderId="0" xfId="0" applyFont="1" applyFill="1" applyBorder="1" applyAlignment="1">
      <alignment vertical="top"/>
    </xf>
    <xf numFmtId="0" fontId="8" fillId="27" borderId="6" xfId="0" applyFont="1" applyFill="1" applyBorder="1" applyAlignment="1">
      <alignment vertical="top" wrapText="1"/>
    </xf>
    <xf numFmtId="0" fontId="8" fillId="27" borderId="5" xfId="0" applyFont="1" applyFill="1" applyBorder="1" applyAlignment="1">
      <alignment vertical="top"/>
    </xf>
    <xf numFmtId="0" fontId="8" fillId="27" borderId="4" xfId="0" applyFont="1" applyFill="1" applyBorder="1" applyAlignment="1">
      <alignment vertical="top" wrapText="1"/>
    </xf>
    <xf numFmtId="3" fontId="10" fillId="0" borderId="0" xfId="0" applyNumberFormat="1" applyFont="1" applyAlignment="1">
      <alignment vertical="top" wrapText="1"/>
    </xf>
    <xf numFmtId="3" fontId="0" fillId="0" borderId="0" xfId="0" applyNumberFormat="1" applyFill="1" applyBorder="1" applyAlignment="1" applyProtection="1">
      <alignment vertical="top" wrapText="1"/>
      <protection locked="0"/>
    </xf>
    <xf numFmtId="44" fontId="0" fillId="0" borderId="0" xfId="25" applyFont="1" applyAlignment="1">
      <alignment vertical="top" wrapText="1"/>
    </xf>
    <xf numFmtId="44" fontId="7" fillId="28" borderId="11" xfId="25" applyFont="1" applyFill="1" applyBorder="1" applyAlignment="1">
      <alignment horizontal="right" vertical="top" wrapText="1"/>
    </xf>
    <xf numFmtId="44" fontId="7" fillId="29" borderId="11" xfId="25" applyFont="1" applyFill="1" applyBorder="1" applyAlignment="1">
      <alignment horizontal="right" vertical="top" wrapText="1"/>
    </xf>
    <xf numFmtId="44" fontId="10" fillId="0" borderId="0" xfId="25" applyFont="1" applyAlignment="1">
      <alignment vertical="top" wrapText="1"/>
    </xf>
    <xf numFmtId="44" fontId="0" fillId="0" borderId="0" xfId="25" applyFont="1" applyFill="1" applyBorder="1" applyAlignment="1" applyProtection="1">
      <alignment vertical="top" wrapText="1"/>
      <protection locked="0"/>
    </xf>
    <xf numFmtId="44" fontId="7" fillId="26" borderId="11" xfId="25" applyFont="1" applyFill="1" applyBorder="1" applyAlignment="1" applyProtection="1">
      <alignment horizontal="right" vertical="top" wrapText="1"/>
      <protection locked="0"/>
    </xf>
    <xf numFmtId="44" fontId="0" fillId="0" borderId="0" xfId="25" applyFont="1" applyFill="1" applyAlignment="1">
      <alignment vertical="top" wrapText="1"/>
    </xf>
    <xf numFmtId="44" fontId="0" fillId="0" borderId="0" xfId="25" applyFont="1" applyFill="1" applyBorder="1" applyAlignment="1">
      <alignment vertical="top" wrapText="1"/>
    </xf>
    <xf numFmtId="49" fontId="0" fillId="0" borderId="0" xfId="0" applyNumberFormat="1" applyAlignment="1">
      <alignment vertical="top" wrapText="1"/>
    </xf>
    <xf numFmtId="49" fontId="7" fillId="31" borderId="1" xfId="0" applyNumberFormat="1" applyFont="1" applyFill="1" applyBorder="1" applyAlignment="1">
      <alignment horizontal="left" vertical="top" wrapText="1"/>
    </xf>
    <xf numFmtId="49" fontId="7" fillId="28" borderId="11" xfId="0" applyNumberFormat="1" applyFont="1" applyFill="1" applyBorder="1" applyAlignment="1">
      <alignment horizontal="right" vertical="top" wrapText="1"/>
    </xf>
    <xf numFmtId="49" fontId="7" fillId="26" borderId="11" xfId="0" applyNumberFormat="1" applyFont="1" applyFill="1" applyBorder="1" applyAlignment="1" applyProtection="1">
      <alignment horizontal="right" vertical="top" wrapText="1"/>
      <protection locked="0"/>
    </xf>
    <xf numFmtId="44" fontId="11" fillId="32" borderId="10" xfId="25" applyFont="1" applyFill="1" applyBorder="1" applyAlignment="1" applyProtection="1">
      <alignment vertical="top" wrapText="1"/>
    </xf>
    <xf numFmtId="44" fontId="7" fillId="26" borderId="11" xfId="0" applyNumberFormat="1" applyFont="1" applyFill="1" applyBorder="1" applyAlignment="1" applyProtection="1">
      <alignment horizontal="right" vertical="top" wrapText="1"/>
      <protection locked="0"/>
    </xf>
    <xf numFmtId="3" fontId="7" fillId="29" borderId="13" xfId="0" applyNumberFormat="1" applyFont="1" applyFill="1" applyBorder="1" applyAlignment="1">
      <alignment vertical="top" wrapText="1"/>
    </xf>
    <xf numFmtId="3" fontId="7" fillId="29" borderId="1" xfId="0" applyNumberFormat="1" applyFont="1" applyFill="1" applyBorder="1" applyAlignment="1">
      <alignment horizontal="right" vertical="top" wrapText="1"/>
    </xf>
    <xf numFmtId="44" fontId="7" fillId="26" borderId="1" xfId="25" applyFont="1" applyFill="1" applyBorder="1" applyAlignment="1" applyProtection="1">
      <alignment horizontal="right" vertical="top" wrapText="1"/>
      <protection locked="0"/>
    </xf>
    <xf numFmtId="44" fontId="7" fillId="29" borderId="1" xfId="25" applyFont="1" applyFill="1" applyBorder="1" applyAlignment="1">
      <alignment horizontal="left" vertical="top" wrapText="1"/>
    </xf>
    <xf numFmtId="4" fontId="7" fillId="26" borderId="1" xfId="0" applyNumberFormat="1" applyFont="1" applyFill="1" applyBorder="1" applyAlignment="1" applyProtection="1">
      <alignment horizontal="right" vertical="top" wrapText="1"/>
      <protection locked="0"/>
    </xf>
    <xf numFmtId="44" fontId="7" fillId="29" borderId="13" xfId="25" applyFont="1" applyFill="1" applyBorder="1" applyAlignment="1">
      <alignment horizontal="right" vertical="top" wrapText="1"/>
    </xf>
    <xf numFmtId="4" fontId="7" fillId="29" borderId="1" xfId="0" applyNumberFormat="1" applyFont="1" applyFill="1" applyBorder="1" applyAlignment="1">
      <alignment horizontal="right" vertical="top" wrapText="1"/>
    </xf>
    <xf numFmtId="44" fontId="7" fillId="29" borderId="1" xfId="25" applyFont="1" applyFill="1" applyBorder="1" applyAlignment="1">
      <alignment horizontal="right" vertical="top" wrapText="1"/>
    </xf>
    <xf numFmtId="3" fontId="7" fillId="29" borderId="13" xfId="0" applyNumberFormat="1" applyFont="1" applyFill="1" applyBorder="1" applyAlignment="1" applyProtection="1">
      <alignment horizontal="left" vertical="top" wrapText="1"/>
      <protection locked="0"/>
    </xf>
    <xf numFmtId="3" fontId="14" fillId="29" borderId="11" xfId="0" applyNumberFormat="1" applyFont="1" applyFill="1" applyBorder="1" applyAlignment="1" applyProtection="1">
      <alignment horizontal="left" vertical="top" wrapText="1"/>
      <protection locked="0"/>
    </xf>
    <xf numFmtId="3" fontId="14" fillId="29" borderId="14" xfId="0" applyNumberFormat="1" applyFont="1" applyFill="1" applyBorder="1" applyAlignment="1" applyProtection="1">
      <alignment horizontal="left" vertical="top" wrapText="1"/>
      <protection locked="0"/>
    </xf>
    <xf numFmtId="3" fontId="7" fillId="29" borderId="11" xfId="0" applyNumberFormat="1" applyFont="1" applyFill="1" applyBorder="1" applyAlignment="1" applyProtection="1">
      <alignment horizontal="left" vertical="top" wrapText="1"/>
      <protection locked="0"/>
    </xf>
    <xf numFmtId="0" fontId="10" fillId="27" borderId="7" xfId="0" applyFont="1" applyFill="1" applyBorder="1" applyAlignment="1">
      <alignment vertical="top"/>
    </xf>
    <xf numFmtId="0" fontId="0" fillId="27" borderId="8" xfId="0" applyFill="1" applyBorder="1" applyAlignment="1">
      <alignment vertical="top" wrapText="1"/>
    </xf>
    <xf numFmtId="0" fontId="0" fillId="27" borderId="2" xfId="0" applyFill="1" applyBorder="1" applyAlignment="1">
      <alignment horizontal="left" vertical="top" wrapText="1"/>
    </xf>
    <xf numFmtId="0" fontId="10" fillId="27" borderId="6" xfId="0" applyFont="1" applyFill="1" applyBorder="1" applyAlignment="1">
      <alignment vertical="top"/>
    </xf>
    <xf numFmtId="0" fontId="0" fillId="27" borderId="5" xfId="0" applyFill="1" applyBorder="1" applyAlignment="1">
      <alignment vertical="top" wrapText="1"/>
    </xf>
    <xf numFmtId="0" fontId="0" fillId="27" borderId="4" xfId="0" applyFill="1" applyBorder="1" applyAlignment="1">
      <alignment horizontal="left" vertical="top" wrapText="1"/>
    </xf>
    <xf numFmtId="0" fontId="10" fillId="0" borderId="0" xfId="0" applyFont="1" applyFill="1" applyAlignment="1">
      <alignment vertical="top"/>
    </xf>
    <xf numFmtId="44" fontId="10" fillId="0" borderId="0" xfId="25" applyFont="1" applyFill="1" applyAlignment="1">
      <alignment vertical="top" wrapText="1"/>
    </xf>
    <xf numFmtId="44" fontId="10" fillId="0" borderId="0" xfId="25" applyFont="1" applyFill="1" applyAlignment="1">
      <alignment horizontal="left" vertical="top" wrapText="1"/>
    </xf>
    <xf numFmtId="0" fontId="10" fillId="0" borderId="0" xfId="0" applyFont="1" applyFill="1" applyAlignment="1">
      <alignment vertical="top" wrapText="1"/>
    </xf>
    <xf numFmtId="3" fontId="3" fillId="29" borderId="11" xfId="0" applyNumberFormat="1" applyFont="1" applyFill="1" applyBorder="1" applyAlignment="1">
      <alignment vertical="top" wrapText="1"/>
    </xf>
    <xf numFmtId="3" fontId="7" fillId="0" borderId="0" xfId="0" applyNumberFormat="1" applyFont="1" applyFill="1" applyBorder="1" applyAlignment="1">
      <alignment vertical="top" wrapText="1"/>
    </xf>
    <xf numFmtId="49" fontId="0" fillId="0" borderId="0" xfId="0" applyNumberFormat="1" applyFill="1" applyAlignment="1">
      <alignment vertical="top" wrapText="1"/>
    </xf>
    <xf numFmtId="3" fontId="7" fillId="0" borderId="0" xfId="0" applyNumberFormat="1" applyFont="1" applyFill="1" applyBorder="1" applyAlignment="1">
      <alignment horizontal="right" vertical="top" wrapText="1"/>
    </xf>
    <xf numFmtId="44" fontId="7" fillId="0" borderId="0" xfId="25" applyFont="1" applyFill="1" applyBorder="1" applyAlignment="1" applyProtection="1">
      <alignment horizontal="right" vertical="top" wrapText="1"/>
      <protection locked="0"/>
    </xf>
    <xf numFmtId="44" fontId="7" fillId="0" borderId="0" xfId="25" applyFont="1" applyFill="1" applyBorder="1" applyAlignment="1">
      <alignment horizontal="left" vertical="top" wrapText="1"/>
    </xf>
    <xf numFmtId="4" fontId="7" fillId="0" borderId="0" xfId="0" applyNumberFormat="1" applyFont="1" applyFill="1" applyBorder="1" applyAlignment="1" applyProtection="1">
      <alignment horizontal="right" vertical="top" wrapText="1"/>
      <protection locked="0"/>
    </xf>
    <xf numFmtId="9" fontId="7" fillId="0" borderId="0" xfId="0" applyNumberFormat="1" applyFont="1" applyFill="1" applyBorder="1" applyAlignment="1">
      <alignment horizontal="right" vertical="top" wrapText="1"/>
    </xf>
    <xf numFmtId="4" fontId="7" fillId="0" borderId="0" xfId="0" applyNumberFormat="1" applyFont="1" applyFill="1" applyBorder="1" applyAlignment="1">
      <alignment horizontal="right" vertical="top" wrapText="1"/>
    </xf>
    <xf numFmtId="44" fontId="11" fillId="32" borderId="10" xfId="25" applyNumberFormat="1" applyFont="1" applyFill="1" applyBorder="1" applyAlignment="1" applyProtection="1">
      <alignment vertical="top" wrapText="1"/>
    </xf>
    <xf numFmtId="3" fontId="3" fillId="29" borderId="11" xfId="0" applyNumberFormat="1" applyFont="1" applyFill="1" applyBorder="1" applyAlignment="1">
      <alignment horizontal="left" vertical="top" wrapText="1"/>
    </xf>
    <xf numFmtId="3" fontId="16" fillId="29" borderId="11" xfId="0" applyNumberFormat="1" applyFont="1" applyFill="1" applyBorder="1" applyAlignment="1">
      <alignment vertical="top" wrapText="1"/>
    </xf>
    <xf numFmtId="3" fontId="16" fillId="29" borderId="11" xfId="0" applyNumberFormat="1" applyFont="1" applyFill="1" applyBorder="1" applyAlignment="1">
      <alignment horizontal="left" vertical="top" wrapText="1"/>
    </xf>
    <xf numFmtId="3" fontId="17" fillId="29" borderId="11" xfId="0" applyNumberFormat="1" applyFont="1" applyFill="1" applyBorder="1" applyAlignment="1">
      <alignment vertical="top" wrapText="1"/>
    </xf>
    <xf numFmtId="3" fontId="16" fillId="29" borderId="11" xfId="0" applyNumberFormat="1" applyFont="1" applyFill="1" applyBorder="1" applyAlignment="1">
      <alignment horizontal="right" vertical="top" wrapText="1"/>
    </xf>
    <xf numFmtId="9" fontId="16" fillId="29" borderId="11" xfId="0" applyNumberFormat="1" applyFont="1" applyFill="1" applyBorder="1" applyAlignment="1">
      <alignment horizontal="right" vertical="top" wrapText="1"/>
    </xf>
    <xf numFmtId="44" fontId="16" fillId="29" borderId="11" xfId="25" applyFont="1" applyFill="1" applyBorder="1" applyAlignment="1">
      <alignment horizontal="right" vertical="top" wrapText="1"/>
    </xf>
    <xf numFmtId="3" fontId="3" fillId="29" borderId="11" xfId="0" applyNumberFormat="1" applyFont="1" applyFill="1" applyBorder="1" applyAlignment="1">
      <alignment horizontal="right" vertical="top" wrapText="1"/>
    </xf>
    <xf numFmtId="9" fontId="3" fillId="29" borderId="11" xfId="0" applyNumberFormat="1" applyFont="1" applyFill="1" applyBorder="1" applyAlignment="1">
      <alignment horizontal="right" vertical="top" wrapText="1"/>
    </xf>
    <xf numFmtId="44" fontId="3" fillId="29" borderId="11" xfId="25" applyFont="1" applyFill="1" applyBorder="1" applyAlignment="1">
      <alignment horizontal="right" vertical="top" wrapText="1"/>
    </xf>
    <xf numFmtId="4" fontId="16" fillId="26" borderId="11" xfId="0" applyNumberFormat="1" applyFont="1" applyFill="1" applyBorder="1" applyAlignment="1" applyProtection="1">
      <alignment horizontal="right" vertical="top" wrapText="1"/>
      <protection locked="0"/>
    </xf>
    <xf numFmtId="49" fontId="16" fillId="26" borderId="11" xfId="0" applyNumberFormat="1" applyFont="1" applyFill="1" applyBorder="1" applyAlignment="1" applyProtection="1">
      <alignment horizontal="right" vertical="top" wrapText="1"/>
      <protection locked="0"/>
    </xf>
    <xf numFmtId="44" fontId="16" fillId="29" borderId="11" xfId="25" applyFont="1" applyFill="1" applyBorder="1" applyAlignment="1">
      <alignment horizontal="left" vertical="top" wrapText="1"/>
    </xf>
  </cellXfs>
  <cellStyles count="2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Standaard" xfId="0" builtinId="0"/>
    <cellStyle name="Standaard 2" xfId="26"/>
    <cellStyle name="Valuta" xfId="25"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00FFFF"/>
      <rgbColor rgb="00800000"/>
      <rgbColor rgb="00008000"/>
      <rgbColor rgb="00000080"/>
      <rgbColor rgb="00808000"/>
      <rgbColor rgb="00800080"/>
      <rgbColor rgb="00008080"/>
      <rgbColor rgb="00D4D4D4"/>
      <rgbColor rgb="00C0C4C7"/>
      <rgbColor rgb="009999FF"/>
      <rgbColor rgb="00993366"/>
      <rgbColor rgb="00FFFFCC"/>
      <rgbColor rgb="00CCFFFF"/>
      <rgbColor rgb="00660066"/>
      <rgbColor rgb="00F87C7C"/>
      <rgbColor rgb="000066CC"/>
      <rgbColor rgb="00E0E5E8"/>
      <rgbColor rgb="00000080"/>
      <rgbColor rgb="00FF00FF"/>
      <rgbColor rgb="00FFFF00"/>
      <rgbColor rgb="00F2F2F2"/>
      <rgbColor rgb="00800080"/>
      <rgbColor rgb="00800000"/>
      <rgbColor rgb="00008080"/>
      <rgbColor rgb="000000FF"/>
      <rgbColor rgb="0000CCFF"/>
      <rgbColor rgb="00CCFFFF"/>
      <rgbColor rgb="00CCFFCC"/>
      <rgbColor rgb="00FFFF99"/>
      <rgbColor rgb="0099CCFF"/>
      <rgbColor rgb="00FFBBBB"/>
      <rgbColor rgb="00CC99FF"/>
      <rgbColor rgb="00FFCC99"/>
      <rgbColor rgb="003366FF"/>
      <rgbColor rgb="0033CCCC"/>
      <rgbColor rgb="0060ED84"/>
      <rgbColor rgb="00FFCC33"/>
      <rgbColor rgb="00FFAB1D"/>
      <rgbColor rgb="00FF8800"/>
      <rgbColor rgb="00666699"/>
      <rgbColor rgb="00C0CACF"/>
      <rgbColor rgb="00003366"/>
      <rgbColor rgb="005BCB77"/>
      <rgbColor rgb="00003300"/>
      <rgbColor rgb="00333300"/>
      <rgbColor rgb="00993300"/>
      <rgbColor rgb="00993366"/>
      <rgbColor rgb="00333399"/>
      <rgbColor rgb="00333333"/>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PBEXqueries">
    <pageSetUpPr fitToPage="1"/>
  </sheetPr>
  <dimension ref="A1:AF209"/>
  <sheetViews>
    <sheetView tabSelected="1" zoomScale="80" zoomScaleNormal="80" workbookViewId="0">
      <pane xSplit="3" ySplit="3" topLeftCell="D71" activePane="bottomRight" state="frozen"/>
      <selection pane="topRight" activeCell="D1" sqref="D1"/>
      <selection pane="bottomLeft" activeCell="A4" sqref="A4"/>
      <selection pane="bottomRight" activeCell="B85" sqref="B85"/>
    </sheetView>
  </sheetViews>
  <sheetFormatPr defaultRowHeight="15" x14ac:dyDescent="0.25"/>
  <cols>
    <col min="1" max="1" width="18" style="19" customWidth="1"/>
    <col min="2" max="2" width="52.140625" style="19" bestFit="1" customWidth="1"/>
    <col min="3" max="3" width="58.140625" style="21" customWidth="1"/>
    <col min="4" max="4" width="41.5703125" style="5" hidden="1" customWidth="1"/>
    <col min="5" max="5" width="20.140625" style="69" hidden="1" customWidth="1"/>
    <col min="6" max="6" width="20.140625" style="19" customWidth="1"/>
    <col min="7" max="7" width="16.85546875" style="5" customWidth="1"/>
    <col min="8" max="8" width="15.42578125" style="61" customWidth="1"/>
    <col min="9" max="9" width="14.140625" style="44" customWidth="1"/>
    <col min="10" max="10" width="28.7109375" style="5" customWidth="1"/>
    <col min="11" max="11" width="16.85546875" style="17" customWidth="1"/>
    <col min="12" max="12" width="17.140625" style="61" customWidth="1"/>
    <col min="13" max="13" width="17.140625" style="16" customWidth="1"/>
    <col min="14" max="14" width="17.140625" style="9" customWidth="1"/>
    <col min="15" max="15" width="17.140625" style="16" customWidth="1"/>
    <col min="16" max="16" width="17.140625" style="61" customWidth="1"/>
    <col min="17" max="17" width="9.7109375" style="5" customWidth="1"/>
    <col min="18" max="19" width="9.140625" style="5" customWidth="1"/>
    <col min="20" max="26" width="9.140625" style="5"/>
    <col min="27" max="27" width="10.42578125" style="34" customWidth="1"/>
    <col min="28" max="28" width="7" style="34" customWidth="1"/>
    <col min="29" max="31" width="9.140625" style="34"/>
    <col min="32" max="32" width="12.42578125" style="34" customWidth="1"/>
    <col min="33" max="16384" width="9.140625" style="5"/>
  </cols>
  <sheetData>
    <row r="1" spans="1:32" s="19" customFormat="1" ht="28.5" x14ac:dyDescent="0.25">
      <c r="A1" s="24" t="s">
        <v>376</v>
      </c>
      <c r="C1" s="21"/>
      <c r="E1" s="69"/>
      <c r="H1" s="61"/>
      <c r="I1" s="44"/>
      <c r="K1" s="17"/>
      <c r="L1" s="61"/>
      <c r="M1" s="16"/>
      <c r="N1" s="9"/>
      <c r="O1" s="16"/>
      <c r="P1" s="61"/>
      <c r="AA1" s="34"/>
      <c r="AB1" s="34"/>
      <c r="AC1" s="34"/>
      <c r="AD1" s="34"/>
      <c r="AE1" s="34"/>
      <c r="AF1" s="34"/>
    </row>
    <row r="2" spans="1:32" ht="81" customHeight="1" x14ac:dyDescent="0.25">
      <c r="A2" s="25" t="s">
        <v>378</v>
      </c>
      <c r="B2" s="25" t="s">
        <v>17</v>
      </c>
      <c r="C2" s="26" t="s">
        <v>16</v>
      </c>
      <c r="D2" s="26" t="s">
        <v>379</v>
      </c>
      <c r="E2" s="70" t="s">
        <v>380</v>
      </c>
      <c r="F2" s="26" t="s">
        <v>18</v>
      </c>
      <c r="G2" s="27" t="s">
        <v>381</v>
      </c>
      <c r="H2" s="43" t="s">
        <v>382</v>
      </c>
      <c r="I2" s="43" t="s">
        <v>385</v>
      </c>
      <c r="J2" s="30" t="s">
        <v>383</v>
      </c>
      <c r="K2" s="31" t="s">
        <v>384</v>
      </c>
      <c r="L2" s="43" t="s">
        <v>386</v>
      </c>
      <c r="M2" s="29" t="s">
        <v>395</v>
      </c>
      <c r="N2" s="28" t="s">
        <v>387</v>
      </c>
      <c r="O2" s="29" t="s">
        <v>388</v>
      </c>
      <c r="P2" s="43" t="s">
        <v>398</v>
      </c>
    </row>
    <row r="3" spans="1:32" x14ac:dyDescent="0.25">
      <c r="A3" s="32" t="s">
        <v>19</v>
      </c>
      <c r="B3" s="32"/>
      <c r="C3" s="33"/>
      <c r="D3" s="6"/>
      <c r="E3" s="71"/>
      <c r="F3" s="23"/>
      <c r="G3" s="7"/>
      <c r="H3" s="62"/>
      <c r="I3" s="45"/>
      <c r="J3" s="6"/>
      <c r="K3" s="8"/>
      <c r="L3" s="62"/>
      <c r="M3" s="6"/>
      <c r="N3" s="7"/>
      <c r="O3" s="6"/>
      <c r="P3" s="62"/>
      <c r="AC3" s="35"/>
    </row>
    <row r="4" spans="1:32" ht="63.75" x14ac:dyDescent="0.25">
      <c r="A4" s="22" t="s">
        <v>20</v>
      </c>
      <c r="B4" s="22" t="s">
        <v>21</v>
      </c>
      <c r="C4" s="20" t="s">
        <v>22</v>
      </c>
      <c r="D4" s="10"/>
      <c r="E4" s="72"/>
      <c r="F4" s="22" t="s">
        <v>344</v>
      </c>
      <c r="G4" s="11">
        <v>10</v>
      </c>
      <c r="H4" s="66"/>
      <c r="I4" s="46">
        <f t="shared" ref="I4:I42" si="0">G4*H4</f>
        <v>0</v>
      </c>
      <c r="J4" s="2"/>
      <c r="K4" s="13" t="e">
        <f>VLOOKUP(J4,'product- cq kortingscategorieen'!$B$4:$C$303,2,FALSE)</f>
        <v>#N/A</v>
      </c>
      <c r="L4" s="63" t="e">
        <f t="shared" ref="L4:L101" si="1">+I4*(1-K4)</f>
        <v>#N/A</v>
      </c>
      <c r="M4" s="12"/>
      <c r="N4" s="11"/>
      <c r="O4" s="12"/>
      <c r="P4" s="63"/>
    </row>
    <row r="5" spans="1:32" ht="51" x14ac:dyDescent="0.25">
      <c r="A5" s="22" t="s">
        <v>23</v>
      </c>
      <c r="B5" s="22" t="s">
        <v>24</v>
      </c>
      <c r="C5" s="20" t="s">
        <v>25</v>
      </c>
      <c r="D5" s="10"/>
      <c r="E5" s="72"/>
      <c r="F5" s="22" t="s">
        <v>344</v>
      </c>
      <c r="G5" s="11">
        <v>30</v>
      </c>
      <c r="H5" s="66"/>
      <c r="I5" s="46">
        <f t="shared" si="0"/>
        <v>0</v>
      </c>
      <c r="J5" s="2"/>
      <c r="K5" s="13" t="e">
        <f>VLOOKUP(J5,'product- cq kortingscategorieen'!$B$4:$C$303,2,FALSE)</f>
        <v>#N/A</v>
      </c>
      <c r="L5" s="63" t="e">
        <f t="shared" si="1"/>
        <v>#N/A</v>
      </c>
      <c r="M5" s="12"/>
      <c r="N5" s="11"/>
      <c r="O5" s="12"/>
      <c r="P5" s="63"/>
    </row>
    <row r="6" spans="1:32" ht="92.25" customHeight="1" x14ac:dyDescent="0.25">
      <c r="A6" s="22" t="s">
        <v>26</v>
      </c>
      <c r="B6" s="22" t="s">
        <v>530</v>
      </c>
      <c r="C6" s="22" t="s">
        <v>520</v>
      </c>
      <c r="D6" s="10"/>
      <c r="E6" s="72"/>
      <c r="F6" s="22" t="s">
        <v>344</v>
      </c>
      <c r="G6" s="11">
        <v>1</v>
      </c>
      <c r="H6" s="66"/>
      <c r="I6" s="46">
        <f t="shared" si="0"/>
        <v>0</v>
      </c>
      <c r="J6" s="10"/>
      <c r="K6" s="13" t="e">
        <f>VLOOKUP(J6,'product- cq kortingscategorieen'!$B$4:$C$303,2,FALSE)</f>
        <v>#N/A</v>
      </c>
      <c r="L6" s="63" t="e">
        <f t="shared" si="1"/>
        <v>#N/A</v>
      </c>
      <c r="M6" s="12"/>
      <c r="N6" s="11"/>
      <c r="O6" s="12"/>
      <c r="P6" s="63"/>
    </row>
    <row r="7" spans="1:32" ht="25.5" x14ac:dyDescent="0.25">
      <c r="A7" s="22" t="s">
        <v>27</v>
      </c>
      <c r="B7" s="22" t="s">
        <v>28</v>
      </c>
      <c r="C7" s="20" t="s">
        <v>417</v>
      </c>
      <c r="D7" s="10"/>
      <c r="E7" s="72"/>
      <c r="F7" s="22" t="s">
        <v>344</v>
      </c>
      <c r="G7" s="11">
        <v>605</v>
      </c>
      <c r="H7" s="66"/>
      <c r="I7" s="46">
        <f t="shared" si="0"/>
        <v>0</v>
      </c>
      <c r="J7" s="10"/>
      <c r="K7" s="13" t="e">
        <f>VLOOKUP(J7,'product- cq kortingscategorieen'!$B$4:$C$303,2,FALSE)</f>
        <v>#N/A</v>
      </c>
      <c r="L7" s="63" t="e">
        <f t="shared" si="1"/>
        <v>#N/A</v>
      </c>
      <c r="M7" s="12"/>
      <c r="N7" s="11"/>
      <c r="O7" s="12"/>
      <c r="P7" s="63"/>
    </row>
    <row r="8" spans="1:32" x14ac:dyDescent="0.25">
      <c r="A8" s="22" t="s">
        <v>494</v>
      </c>
      <c r="B8" s="22" t="s">
        <v>495</v>
      </c>
      <c r="C8" s="20" t="s">
        <v>29</v>
      </c>
      <c r="D8" s="10"/>
      <c r="E8" s="72"/>
      <c r="F8" s="22" t="s">
        <v>344</v>
      </c>
      <c r="G8" s="111">
        <v>2</v>
      </c>
      <c r="H8" s="66"/>
      <c r="I8" s="46">
        <f t="shared" si="0"/>
        <v>0</v>
      </c>
      <c r="J8" s="10"/>
      <c r="K8" s="13" t="e">
        <f>VLOOKUP(J8,'product- cq kortingscategorieen'!$B$4:$C$303,2,FALSE)</f>
        <v>#N/A</v>
      </c>
      <c r="L8" s="63" t="e">
        <f t="shared" si="1"/>
        <v>#N/A</v>
      </c>
      <c r="M8" s="12"/>
      <c r="N8" s="11"/>
      <c r="O8" s="12"/>
      <c r="P8" s="63"/>
    </row>
    <row r="9" spans="1:32" s="19" customFormat="1" x14ac:dyDescent="0.25">
      <c r="A9" s="108" t="s">
        <v>496</v>
      </c>
      <c r="B9" s="108" t="s">
        <v>500</v>
      </c>
      <c r="C9" s="109" t="s">
        <v>29</v>
      </c>
      <c r="D9" s="117"/>
      <c r="E9" s="118"/>
      <c r="F9" s="108" t="s">
        <v>344</v>
      </c>
      <c r="G9" s="111">
        <v>2</v>
      </c>
      <c r="H9" s="66"/>
      <c r="I9" s="46">
        <f t="shared" si="0"/>
        <v>0</v>
      </c>
      <c r="J9" s="10"/>
      <c r="K9" s="112" t="e">
        <f>VLOOKUP(J9,'product- cq kortingscategorieen'!$B$4:$C$303,2,FALSE)</f>
        <v>#N/A</v>
      </c>
      <c r="L9" s="113" t="e">
        <f t="shared" si="1"/>
        <v>#N/A</v>
      </c>
      <c r="M9" s="12"/>
      <c r="N9" s="11"/>
      <c r="O9" s="12"/>
      <c r="P9" s="63"/>
      <c r="AA9" s="34"/>
      <c r="AB9" s="34"/>
      <c r="AC9" s="34"/>
      <c r="AD9" s="34"/>
      <c r="AE9" s="34"/>
      <c r="AF9" s="34"/>
    </row>
    <row r="10" spans="1:32" s="19" customFormat="1" x14ac:dyDescent="0.25">
      <c r="A10" s="108" t="s">
        <v>497</v>
      </c>
      <c r="B10" s="108" t="s">
        <v>501</v>
      </c>
      <c r="C10" s="109" t="s">
        <v>29</v>
      </c>
      <c r="D10" s="117"/>
      <c r="E10" s="118"/>
      <c r="F10" s="108" t="s">
        <v>344</v>
      </c>
      <c r="G10" s="111">
        <v>2</v>
      </c>
      <c r="H10" s="66"/>
      <c r="I10" s="46">
        <f t="shared" si="0"/>
        <v>0</v>
      </c>
      <c r="J10" s="10"/>
      <c r="K10" s="112" t="e">
        <f>VLOOKUP(J10,'product- cq kortingscategorieen'!$B$4:$C$303,2,FALSE)</f>
        <v>#N/A</v>
      </c>
      <c r="L10" s="113" t="e">
        <f t="shared" si="1"/>
        <v>#N/A</v>
      </c>
      <c r="M10" s="12"/>
      <c r="N10" s="11"/>
      <c r="O10" s="12"/>
      <c r="P10" s="63"/>
      <c r="AA10" s="34"/>
      <c r="AB10" s="34"/>
      <c r="AC10" s="34"/>
      <c r="AD10" s="34"/>
      <c r="AE10" s="34"/>
      <c r="AF10" s="34"/>
    </row>
    <row r="11" spans="1:32" s="19" customFormat="1" x14ac:dyDescent="0.25">
      <c r="A11" s="108" t="s">
        <v>498</v>
      </c>
      <c r="B11" s="108" t="s">
        <v>502</v>
      </c>
      <c r="C11" s="109" t="s">
        <v>29</v>
      </c>
      <c r="D11" s="117"/>
      <c r="E11" s="118"/>
      <c r="F11" s="108" t="s">
        <v>344</v>
      </c>
      <c r="G11" s="111">
        <v>2</v>
      </c>
      <c r="H11" s="66"/>
      <c r="I11" s="46">
        <f t="shared" si="0"/>
        <v>0</v>
      </c>
      <c r="J11" s="10"/>
      <c r="K11" s="112" t="e">
        <f>VLOOKUP(J11,'product- cq kortingscategorieen'!$B$4:$C$303,2,FALSE)</f>
        <v>#N/A</v>
      </c>
      <c r="L11" s="113" t="e">
        <f t="shared" si="1"/>
        <v>#N/A</v>
      </c>
      <c r="M11" s="12"/>
      <c r="N11" s="11"/>
      <c r="O11" s="12"/>
      <c r="P11" s="63"/>
      <c r="AA11" s="34"/>
      <c r="AB11" s="34"/>
      <c r="AC11" s="34"/>
      <c r="AD11" s="34"/>
      <c r="AE11" s="34"/>
      <c r="AF11" s="34"/>
    </row>
    <row r="12" spans="1:32" s="19" customFormat="1" x14ac:dyDescent="0.25">
      <c r="A12" s="108" t="s">
        <v>499</v>
      </c>
      <c r="B12" s="108" t="s">
        <v>503</v>
      </c>
      <c r="C12" s="109" t="s">
        <v>29</v>
      </c>
      <c r="D12" s="117"/>
      <c r="E12" s="118"/>
      <c r="F12" s="108" t="s">
        <v>344</v>
      </c>
      <c r="G12" s="111">
        <v>2</v>
      </c>
      <c r="H12" s="66"/>
      <c r="I12" s="46">
        <f t="shared" si="0"/>
        <v>0</v>
      </c>
      <c r="J12" s="10"/>
      <c r="K12" s="112" t="e">
        <f>VLOOKUP(J12,'product- cq kortingscategorieen'!$B$4:$C$303,2,FALSE)</f>
        <v>#N/A</v>
      </c>
      <c r="L12" s="113" t="e">
        <f t="shared" si="1"/>
        <v>#N/A</v>
      </c>
      <c r="M12" s="12"/>
      <c r="N12" s="11"/>
      <c r="O12" s="12"/>
      <c r="P12" s="63"/>
      <c r="AA12" s="34"/>
      <c r="AB12" s="34"/>
      <c r="AC12" s="34"/>
      <c r="AD12" s="34"/>
      <c r="AE12" s="34"/>
      <c r="AF12" s="34"/>
    </row>
    <row r="13" spans="1:32" x14ac:dyDescent="0.25">
      <c r="A13" s="22" t="s">
        <v>485</v>
      </c>
      <c r="B13" s="22" t="s">
        <v>484</v>
      </c>
      <c r="C13" s="107" t="s">
        <v>30</v>
      </c>
      <c r="D13" s="117"/>
      <c r="E13" s="118"/>
      <c r="F13" s="97" t="s">
        <v>344</v>
      </c>
      <c r="G13" s="111">
        <v>10</v>
      </c>
      <c r="H13" s="66"/>
      <c r="I13" s="46">
        <f t="shared" si="0"/>
        <v>0</v>
      </c>
      <c r="J13" s="10"/>
      <c r="K13" s="115" t="e">
        <f>VLOOKUP(J13,'product- cq kortingscategorieen'!$B$4:$C$303,2,FALSE)</f>
        <v>#N/A</v>
      </c>
      <c r="L13" s="116" t="e">
        <f t="shared" si="1"/>
        <v>#N/A</v>
      </c>
      <c r="M13" s="12"/>
      <c r="N13" s="11"/>
      <c r="O13" s="12"/>
      <c r="P13" s="63"/>
    </row>
    <row r="14" spans="1:32" s="19" customFormat="1" x14ac:dyDescent="0.25">
      <c r="A14" s="108" t="s">
        <v>486</v>
      </c>
      <c r="B14" s="108" t="s">
        <v>490</v>
      </c>
      <c r="C14" s="109" t="s">
        <v>30</v>
      </c>
      <c r="D14" s="117"/>
      <c r="E14" s="118"/>
      <c r="F14" s="108" t="s">
        <v>344</v>
      </c>
      <c r="G14" s="111">
        <v>10</v>
      </c>
      <c r="H14" s="66"/>
      <c r="I14" s="46">
        <f t="shared" si="0"/>
        <v>0</v>
      </c>
      <c r="J14" s="10"/>
      <c r="K14" s="112" t="e">
        <f>VLOOKUP(J14,'product- cq kortingscategorieen'!$B$4:$C$303,2,FALSE)</f>
        <v>#N/A</v>
      </c>
      <c r="L14" s="113" t="e">
        <f t="shared" si="1"/>
        <v>#N/A</v>
      </c>
      <c r="M14" s="12"/>
      <c r="N14" s="11"/>
      <c r="O14" s="12"/>
      <c r="P14" s="63"/>
      <c r="AA14" s="34"/>
      <c r="AB14" s="34"/>
      <c r="AC14" s="34"/>
      <c r="AD14" s="34"/>
      <c r="AE14" s="34"/>
      <c r="AF14" s="34"/>
    </row>
    <row r="15" spans="1:32" s="19" customFormat="1" x14ac:dyDescent="0.25">
      <c r="A15" s="108" t="s">
        <v>487</v>
      </c>
      <c r="B15" s="108" t="s">
        <v>492</v>
      </c>
      <c r="C15" s="109" t="s">
        <v>30</v>
      </c>
      <c r="D15" s="117"/>
      <c r="E15" s="118"/>
      <c r="F15" s="108" t="s">
        <v>344</v>
      </c>
      <c r="G15" s="111">
        <v>10</v>
      </c>
      <c r="H15" s="66"/>
      <c r="I15" s="46">
        <f t="shared" si="0"/>
        <v>0</v>
      </c>
      <c r="J15" s="10"/>
      <c r="K15" s="112" t="e">
        <f>VLOOKUP(J15,'product- cq kortingscategorieen'!$B$4:$C$303,2,FALSE)</f>
        <v>#N/A</v>
      </c>
      <c r="L15" s="113" t="e">
        <f t="shared" si="1"/>
        <v>#N/A</v>
      </c>
      <c r="M15" s="12"/>
      <c r="N15" s="11"/>
      <c r="O15" s="12"/>
      <c r="P15" s="63"/>
      <c r="AA15" s="34"/>
      <c r="AB15" s="34"/>
      <c r="AC15" s="34"/>
      <c r="AD15" s="34"/>
      <c r="AE15" s="34"/>
      <c r="AF15" s="34"/>
    </row>
    <row r="16" spans="1:32" s="19" customFormat="1" x14ac:dyDescent="0.25">
      <c r="A16" s="108" t="s">
        <v>488</v>
      </c>
      <c r="B16" s="108" t="s">
        <v>491</v>
      </c>
      <c r="C16" s="109" t="s">
        <v>30</v>
      </c>
      <c r="D16" s="117"/>
      <c r="E16" s="118"/>
      <c r="F16" s="108" t="s">
        <v>344</v>
      </c>
      <c r="G16" s="111">
        <v>10</v>
      </c>
      <c r="H16" s="66"/>
      <c r="I16" s="46">
        <f t="shared" si="0"/>
        <v>0</v>
      </c>
      <c r="J16" s="10"/>
      <c r="K16" s="112" t="e">
        <f>VLOOKUP(J16,'product- cq kortingscategorieen'!$B$4:$C$303,2,FALSE)</f>
        <v>#N/A</v>
      </c>
      <c r="L16" s="113" t="e">
        <f t="shared" si="1"/>
        <v>#N/A</v>
      </c>
      <c r="M16" s="12"/>
      <c r="N16" s="11"/>
      <c r="O16" s="12"/>
      <c r="P16" s="63"/>
      <c r="AA16" s="34"/>
      <c r="AB16" s="34"/>
      <c r="AC16" s="34"/>
      <c r="AD16" s="34"/>
      <c r="AE16" s="34"/>
      <c r="AF16" s="34"/>
    </row>
    <row r="17" spans="1:32" s="19" customFormat="1" x14ac:dyDescent="0.25">
      <c r="A17" s="108" t="s">
        <v>489</v>
      </c>
      <c r="B17" s="108" t="s">
        <v>493</v>
      </c>
      <c r="C17" s="109" t="s">
        <v>30</v>
      </c>
      <c r="D17" s="117"/>
      <c r="E17" s="118"/>
      <c r="F17" s="108" t="s">
        <v>344</v>
      </c>
      <c r="G17" s="111">
        <v>10</v>
      </c>
      <c r="H17" s="66"/>
      <c r="I17" s="46">
        <f t="shared" si="0"/>
        <v>0</v>
      </c>
      <c r="J17" s="10"/>
      <c r="K17" s="112" t="e">
        <f>VLOOKUP(J17,'product- cq kortingscategorieen'!$B$4:$C$303,2,FALSE)</f>
        <v>#N/A</v>
      </c>
      <c r="L17" s="113" t="e">
        <f t="shared" si="1"/>
        <v>#N/A</v>
      </c>
      <c r="M17" s="12"/>
      <c r="N17" s="11"/>
      <c r="O17" s="12"/>
      <c r="P17" s="63"/>
      <c r="AA17" s="34"/>
      <c r="AB17" s="34"/>
      <c r="AC17" s="34"/>
      <c r="AD17" s="34"/>
      <c r="AE17" s="34"/>
      <c r="AF17" s="34"/>
    </row>
    <row r="18" spans="1:32" ht="102" x14ac:dyDescent="0.25">
      <c r="A18" s="22" t="s">
        <v>31</v>
      </c>
      <c r="B18" s="22" t="s">
        <v>32</v>
      </c>
      <c r="C18" s="20" t="s">
        <v>504</v>
      </c>
      <c r="D18" s="10"/>
      <c r="E18" s="72"/>
      <c r="F18" s="22" t="s">
        <v>344</v>
      </c>
      <c r="G18" s="11">
        <v>114</v>
      </c>
      <c r="H18" s="66"/>
      <c r="I18" s="46">
        <f t="shared" si="0"/>
        <v>0</v>
      </c>
      <c r="J18" s="10"/>
      <c r="K18" s="13" t="e">
        <f>VLOOKUP(J18,'product- cq kortingscategorieen'!$B$4:$C$303,2,FALSE)</f>
        <v>#N/A</v>
      </c>
      <c r="L18" s="63" t="e">
        <f t="shared" si="1"/>
        <v>#N/A</v>
      </c>
      <c r="M18" s="12" t="s">
        <v>397</v>
      </c>
      <c r="N18" s="11">
        <v>452</v>
      </c>
      <c r="O18" s="74"/>
      <c r="P18" s="63">
        <f>N18*O18</f>
        <v>0</v>
      </c>
    </row>
    <row r="19" spans="1:32" ht="114.75" x14ac:dyDescent="0.25">
      <c r="A19" s="22" t="s">
        <v>33</v>
      </c>
      <c r="B19" s="22" t="s">
        <v>32</v>
      </c>
      <c r="C19" s="20" t="s">
        <v>505</v>
      </c>
      <c r="D19" s="10"/>
      <c r="E19" s="72"/>
      <c r="F19" s="22" t="s">
        <v>344</v>
      </c>
      <c r="G19" s="11">
        <v>356</v>
      </c>
      <c r="H19" s="66"/>
      <c r="I19" s="46">
        <f t="shared" si="0"/>
        <v>0</v>
      </c>
      <c r="J19" s="10"/>
      <c r="K19" s="13" t="e">
        <f>VLOOKUP(J19,'product- cq kortingscategorieen'!$B$4:$C$303,2,FALSE)</f>
        <v>#N/A</v>
      </c>
      <c r="L19" s="63" t="e">
        <f t="shared" si="1"/>
        <v>#N/A</v>
      </c>
      <c r="M19" s="12" t="s">
        <v>397</v>
      </c>
      <c r="N19" s="11">
        <v>1036</v>
      </c>
      <c r="O19" s="74"/>
      <c r="P19" s="63">
        <f>N19*O19</f>
        <v>0</v>
      </c>
    </row>
    <row r="20" spans="1:32" ht="25.5" x14ac:dyDescent="0.25">
      <c r="A20" s="22" t="s">
        <v>403</v>
      </c>
      <c r="B20" s="22" t="s">
        <v>463</v>
      </c>
      <c r="C20" s="20" t="s">
        <v>467</v>
      </c>
      <c r="D20" s="10"/>
      <c r="E20" s="72"/>
      <c r="F20" s="22" t="s">
        <v>345</v>
      </c>
      <c r="G20" s="11">
        <v>7</v>
      </c>
      <c r="H20" s="66"/>
      <c r="I20" s="46">
        <f t="shared" si="0"/>
        <v>0</v>
      </c>
      <c r="J20" s="10"/>
      <c r="K20" s="13" t="e">
        <f>VLOOKUP(J20,'product- cq kortingscategorieen'!$B$4:$C$303,2,FALSE)</f>
        <v>#N/A</v>
      </c>
      <c r="L20" s="63" t="e">
        <f t="shared" si="1"/>
        <v>#N/A</v>
      </c>
      <c r="M20" s="12"/>
      <c r="N20" s="11"/>
      <c r="O20" s="12"/>
      <c r="P20" s="63"/>
    </row>
    <row r="21" spans="1:32" s="19" customFormat="1" x14ac:dyDescent="0.25">
      <c r="A21" s="22" t="s">
        <v>464</v>
      </c>
      <c r="B21" s="108" t="s">
        <v>465</v>
      </c>
      <c r="C21" s="109" t="s">
        <v>466</v>
      </c>
      <c r="D21" s="10"/>
      <c r="E21" s="72"/>
      <c r="F21" s="108" t="s">
        <v>345</v>
      </c>
      <c r="G21" s="111">
        <v>7</v>
      </c>
      <c r="H21" s="66"/>
      <c r="I21" s="46">
        <f t="shared" si="0"/>
        <v>0</v>
      </c>
      <c r="J21" s="10"/>
      <c r="K21" s="112" t="e">
        <f>VLOOKUP(J21,'product- cq kortingscategorieen'!$B$4:$C$303,2,FALSE)</f>
        <v>#N/A</v>
      </c>
      <c r="L21" s="113" t="e">
        <f t="shared" si="1"/>
        <v>#N/A</v>
      </c>
      <c r="M21" s="12"/>
      <c r="N21" s="11"/>
      <c r="O21" s="12"/>
      <c r="P21" s="63"/>
      <c r="AA21" s="34"/>
      <c r="AB21" s="34"/>
      <c r="AC21" s="34"/>
      <c r="AD21" s="34"/>
      <c r="AE21" s="34"/>
      <c r="AF21" s="34"/>
    </row>
    <row r="22" spans="1:32" s="19" customFormat="1" x14ac:dyDescent="0.25">
      <c r="A22" s="22" t="s">
        <v>468</v>
      </c>
      <c r="B22" s="108" t="s">
        <v>469</v>
      </c>
      <c r="C22" s="109" t="s">
        <v>466</v>
      </c>
      <c r="D22" s="10"/>
      <c r="E22" s="72"/>
      <c r="F22" s="108" t="s">
        <v>345</v>
      </c>
      <c r="G22" s="111">
        <v>7</v>
      </c>
      <c r="H22" s="66"/>
      <c r="I22" s="46">
        <f t="shared" si="0"/>
        <v>0</v>
      </c>
      <c r="J22" s="10"/>
      <c r="K22" s="112" t="e">
        <f>VLOOKUP(J22,'product- cq kortingscategorieen'!$B$4:$C$303,2,FALSE)</f>
        <v>#N/A</v>
      </c>
      <c r="L22" s="113" t="e">
        <f t="shared" si="1"/>
        <v>#N/A</v>
      </c>
      <c r="M22" s="12"/>
      <c r="N22" s="11"/>
      <c r="O22" s="12"/>
      <c r="P22" s="63"/>
      <c r="AA22" s="34"/>
      <c r="AB22" s="34"/>
      <c r="AC22" s="34"/>
      <c r="AD22" s="34"/>
      <c r="AE22" s="34"/>
      <c r="AF22" s="34"/>
    </row>
    <row r="23" spans="1:32" s="19" customFormat="1" x14ac:dyDescent="0.25">
      <c r="A23" s="22" t="s">
        <v>472</v>
      </c>
      <c r="B23" s="108" t="s">
        <v>470</v>
      </c>
      <c r="C23" s="109" t="s">
        <v>466</v>
      </c>
      <c r="D23" s="10"/>
      <c r="E23" s="72"/>
      <c r="F23" s="108" t="s">
        <v>345</v>
      </c>
      <c r="G23" s="111">
        <v>7</v>
      </c>
      <c r="H23" s="66"/>
      <c r="I23" s="46">
        <f t="shared" si="0"/>
        <v>0</v>
      </c>
      <c r="J23" s="10"/>
      <c r="K23" s="112" t="e">
        <f>VLOOKUP(J23,'product- cq kortingscategorieen'!$B$4:$C$303,2,FALSE)</f>
        <v>#N/A</v>
      </c>
      <c r="L23" s="113" t="e">
        <f t="shared" si="1"/>
        <v>#N/A</v>
      </c>
      <c r="M23" s="12"/>
      <c r="N23" s="11"/>
      <c r="O23" s="12"/>
      <c r="P23" s="63"/>
      <c r="AA23" s="34"/>
      <c r="AB23" s="34"/>
      <c r="AC23" s="34"/>
      <c r="AD23" s="34"/>
      <c r="AE23" s="34"/>
      <c r="AF23" s="34"/>
    </row>
    <row r="24" spans="1:32" s="19" customFormat="1" x14ac:dyDescent="0.25">
      <c r="A24" s="22" t="s">
        <v>473</v>
      </c>
      <c r="B24" s="108" t="s">
        <v>471</v>
      </c>
      <c r="C24" s="109" t="s">
        <v>466</v>
      </c>
      <c r="D24" s="10"/>
      <c r="E24" s="72"/>
      <c r="F24" s="108" t="s">
        <v>345</v>
      </c>
      <c r="G24" s="111">
        <v>7</v>
      </c>
      <c r="H24" s="66"/>
      <c r="I24" s="46">
        <f t="shared" si="0"/>
        <v>0</v>
      </c>
      <c r="J24" s="10"/>
      <c r="K24" s="112" t="e">
        <f>VLOOKUP(J24,'product- cq kortingscategorieen'!$B$4:$C$303,2,FALSE)</f>
        <v>#N/A</v>
      </c>
      <c r="L24" s="113" t="e">
        <f t="shared" si="1"/>
        <v>#N/A</v>
      </c>
      <c r="M24" s="12"/>
      <c r="N24" s="11"/>
      <c r="O24" s="12"/>
      <c r="P24" s="63"/>
      <c r="AA24" s="34"/>
      <c r="AB24" s="34"/>
      <c r="AC24" s="34"/>
      <c r="AD24" s="34"/>
      <c r="AE24" s="34"/>
      <c r="AF24" s="34"/>
    </row>
    <row r="25" spans="1:32" ht="25.5" x14ac:dyDescent="0.25">
      <c r="A25" s="22" t="s">
        <v>474</v>
      </c>
      <c r="B25" s="110" t="s">
        <v>475</v>
      </c>
      <c r="C25" s="20" t="s">
        <v>30</v>
      </c>
      <c r="D25" s="10"/>
      <c r="E25" s="72"/>
      <c r="F25" s="22" t="s">
        <v>344</v>
      </c>
      <c r="G25" s="11">
        <v>1</v>
      </c>
      <c r="H25" s="66"/>
      <c r="I25" s="46">
        <f t="shared" si="0"/>
        <v>0</v>
      </c>
      <c r="J25" s="10"/>
      <c r="K25" s="13" t="e">
        <f>VLOOKUP(J25,'product- cq kortingscategorieen'!$B$4:$C$303,2,FALSE)</f>
        <v>#N/A</v>
      </c>
      <c r="L25" s="63" t="e">
        <f>+I25*(1-K25)</f>
        <v>#N/A</v>
      </c>
      <c r="M25" s="12"/>
      <c r="N25" s="11"/>
      <c r="O25" s="12"/>
      <c r="P25" s="63"/>
    </row>
    <row r="26" spans="1:32" s="19" customFormat="1" x14ac:dyDescent="0.25">
      <c r="A26" s="108" t="s">
        <v>476</v>
      </c>
      <c r="B26" s="108" t="s">
        <v>480</v>
      </c>
      <c r="C26" s="109" t="s">
        <v>30</v>
      </c>
      <c r="D26" s="10"/>
      <c r="E26" s="72"/>
      <c r="F26" s="108" t="s">
        <v>344</v>
      </c>
      <c r="G26" s="111">
        <v>1</v>
      </c>
      <c r="H26" s="66"/>
      <c r="I26" s="46">
        <f t="shared" si="0"/>
        <v>0</v>
      </c>
      <c r="J26" s="10"/>
      <c r="K26" s="112" t="e">
        <f>VLOOKUP(J26,'product- cq kortingscategorieen'!$B$4:$C$303,2,FALSE)</f>
        <v>#N/A</v>
      </c>
      <c r="L26" s="113" t="e">
        <f t="shared" ref="L26:L29" si="2">+I26*(1-K26)</f>
        <v>#N/A</v>
      </c>
      <c r="M26" s="12"/>
      <c r="N26" s="11"/>
      <c r="O26" s="12"/>
      <c r="P26" s="63"/>
      <c r="AA26" s="34"/>
      <c r="AB26" s="34"/>
      <c r="AC26" s="34"/>
      <c r="AD26" s="34"/>
      <c r="AE26" s="34"/>
      <c r="AF26" s="34"/>
    </row>
    <row r="27" spans="1:32" s="19" customFormat="1" x14ac:dyDescent="0.25">
      <c r="A27" s="108" t="s">
        <v>477</v>
      </c>
      <c r="B27" s="108" t="s">
        <v>481</v>
      </c>
      <c r="C27" s="109" t="s">
        <v>30</v>
      </c>
      <c r="D27" s="10"/>
      <c r="E27" s="72"/>
      <c r="F27" s="108" t="s">
        <v>344</v>
      </c>
      <c r="G27" s="111">
        <v>1</v>
      </c>
      <c r="H27" s="66"/>
      <c r="I27" s="46">
        <f t="shared" si="0"/>
        <v>0</v>
      </c>
      <c r="J27" s="10"/>
      <c r="K27" s="112" t="e">
        <f>VLOOKUP(J27,'product- cq kortingscategorieen'!$B$4:$C$303,2,FALSE)</f>
        <v>#N/A</v>
      </c>
      <c r="L27" s="113" t="e">
        <f t="shared" si="2"/>
        <v>#N/A</v>
      </c>
      <c r="M27" s="12"/>
      <c r="N27" s="11"/>
      <c r="O27" s="12"/>
      <c r="P27" s="63"/>
      <c r="AA27" s="34"/>
      <c r="AB27" s="34"/>
      <c r="AC27" s="34"/>
      <c r="AD27" s="34"/>
      <c r="AE27" s="34"/>
      <c r="AF27" s="34"/>
    </row>
    <row r="28" spans="1:32" s="19" customFormat="1" x14ac:dyDescent="0.25">
      <c r="A28" s="108" t="s">
        <v>478</v>
      </c>
      <c r="B28" s="108" t="s">
        <v>482</v>
      </c>
      <c r="C28" s="109" t="s">
        <v>30</v>
      </c>
      <c r="D28" s="10"/>
      <c r="E28" s="72"/>
      <c r="F28" s="108" t="s">
        <v>344</v>
      </c>
      <c r="G28" s="111">
        <v>1</v>
      </c>
      <c r="H28" s="66"/>
      <c r="I28" s="46">
        <f t="shared" si="0"/>
        <v>0</v>
      </c>
      <c r="J28" s="10"/>
      <c r="K28" s="112" t="e">
        <f>VLOOKUP(J28,'product- cq kortingscategorieen'!$B$4:$C$303,2,FALSE)</f>
        <v>#N/A</v>
      </c>
      <c r="L28" s="113" t="e">
        <f t="shared" si="2"/>
        <v>#N/A</v>
      </c>
      <c r="M28" s="12"/>
      <c r="N28" s="11"/>
      <c r="O28" s="12"/>
      <c r="P28" s="63"/>
      <c r="AA28" s="34"/>
      <c r="AB28" s="34"/>
      <c r="AC28" s="34"/>
      <c r="AD28" s="34"/>
      <c r="AE28" s="34"/>
      <c r="AF28" s="34"/>
    </row>
    <row r="29" spans="1:32" s="19" customFormat="1" x14ac:dyDescent="0.25">
      <c r="A29" s="108" t="s">
        <v>479</v>
      </c>
      <c r="B29" s="108" t="s">
        <v>483</v>
      </c>
      <c r="C29" s="109" t="s">
        <v>30</v>
      </c>
      <c r="D29" s="10"/>
      <c r="E29" s="72"/>
      <c r="F29" s="108" t="s">
        <v>344</v>
      </c>
      <c r="G29" s="111">
        <v>1</v>
      </c>
      <c r="H29" s="66"/>
      <c r="I29" s="46">
        <f t="shared" si="0"/>
        <v>0</v>
      </c>
      <c r="J29" s="10"/>
      <c r="K29" s="112" t="e">
        <f>VLOOKUP(J29,'product- cq kortingscategorieen'!$B$4:$C$303,2,FALSE)</f>
        <v>#N/A</v>
      </c>
      <c r="L29" s="113" t="e">
        <f t="shared" si="2"/>
        <v>#N/A</v>
      </c>
      <c r="M29" s="12"/>
      <c r="N29" s="11"/>
      <c r="O29" s="12"/>
      <c r="P29" s="63"/>
      <c r="AA29" s="34"/>
      <c r="AB29" s="34"/>
      <c r="AC29" s="34"/>
      <c r="AD29" s="34"/>
      <c r="AE29" s="34"/>
      <c r="AF29" s="34"/>
    </row>
    <row r="30" spans="1:32" x14ac:dyDescent="0.25">
      <c r="A30" s="22" t="s">
        <v>34</v>
      </c>
      <c r="B30" s="22" t="s">
        <v>35</v>
      </c>
      <c r="C30" s="107" t="s">
        <v>30</v>
      </c>
      <c r="D30" s="10"/>
      <c r="E30" s="72"/>
      <c r="F30" s="97" t="s">
        <v>344</v>
      </c>
      <c r="G30" s="114">
        <v>1</v>
      </c>
      <c r="H30" s="66"/>
      <c r="I30" s="46">
        <f t="shared" si="0"/>
        <v>0</v>
      </c>
      <c r="J30" s="10"/>
      <c r="K30" s="115" t="e">
        <f>VLOOKUP(J30,'product- cq kortingscategorieen'!$B$4:$C$303,2,FALSE)</f>
        <v>#N/A</v>
      </c>
      <c r="L30" s="116" t="e">
        <f t="shared" si="1"/>
        <v>#N/A</v>
      </c>
      <c r="M30" s="12"/>
      <c r="N30" s="11"/>
      <c r="O30" s="12"/>
      <c r="P30" s="63"/>
    </row>
    <row r="31" spans="1:32" x14ac:dyDescent="0.25">
      <c r="A31" s="22" t="s">
        <v>404</v>
      </c>
      <c r="B31" s="22" t="s">
        <v>36</v>
      </c>
      <c r="C31" s="20" t="s">
        <v>30</v>
      </c>
      <c r="D31" s="10"/>
      <c r="E31" s="72"/>
      <c r="F31" s="22" t="s">
        <v>344</v>
      </c>
      <c r="G31" s="11">
        <v>2</v>
      </c>
      <c r="H31" s="66"/>
      <c r="I31" s="46">
        <f t="shared" si="0"/>
        <v>0</v>
      </c>
      <c r="J31" s="10"/>
      <c r="K31" s="13" t="e">
        <f>VLOOKUP(J31,'product- cq kortingscategorieen'!$B$4:$C$303,2,FALSE)</f>
        <v>#N/A</v>
      </c>
      <c r="L31" s="63" t="e">
        <f t="shared" si="1"/>
        <v>#N/A</v>
      </c>
      <c r="M31" s="12"/>
      <c r="N31" s="11"/>
      <c r="O31" s="12"/>
      <c r="P31" s="63"/>
    </row>
    <row r="32" spans="1:32" ht="102" x14ac:dyDescent="0.25">
      <c r="A32" s="22" t="s">
        <v>37</v>
      </c>
      <c r="B32" s="22" t="s">
        <v>38</v>
      </c>
      <c r="C32" s="20" t="s">
        <v>506</v>
      </c>
      <c r="D32" s="10"/>
      <c r="E32" s="72"/>
      <c r="F32" s="22" t="s">
        <v>344</v>
      </c>
      <c r="G32" s="11">
        <v>137</v>
      </c>
      <c r="H32" s="66"/>
      <c r="I32" s="46">
        <f t="shared" si="0"/>
        <v>0</v>
      </c>
      <c r="J32" s="10"/>
      <c r="K32" s="13" t="e">
        <f>VLOOKUP(J32,'product- cq kortingscategorieen'!$B$4:$C$303,2,FALSE)</f>
        <v>#N/A</v>
      </c>
      <c r="L32" s="63" t="e">
        <f t="shared" si="1"/>
        <v>#N/A</v>
      </c>
      <c r="M32" s="12"/>
      <c r="N32" s="11"/>
      <c r="O32" s="12"/>
      <c r="P32" s="63"/>
      <c r="AC32" s="35"/>
    </row>
    <row r="33" spans="1:32" ht="102" x14ac:dyDescent="0.25">
      <c r="A33" s="22" t="s">
        <v>39</v>
      </c>
      <c r="B33" s="22" t="s">
        <v>38</v>
      </c>
      <c r="C33" s="20" t="s">
        <v>506</v>
      </c>
      <c r="D33" s="10"/>
      <c r="E33" s="72"/>
      <c r="F33" s="22" t="s">
        <v>344</v>
      </c>
      <c r="G33" s="11">
        <v>50</v>
      </c>
      <c r="H33" s="66"/>
      <c r="I33" s="46">
        <f t="shared" si="0"/>
        <v>0</v>
      </c>
      <c r="J33" s="10"/>
      <c r="K33" s="13" t="e">
        <f>VLOOKUP(J33,'product- cq kortingscategorieen'!$B$4:$C$303,2,FALSE)</f>
        <v>#N/A</v>
      </c>
      <c r="L33" s="63" t="e">
        <f t="shared" si="1"/>
        <v>#N/A</v>
      </c>
      <c r="M33" s="12"/>
      <c r="N33" s="11"/>
      <c r="O33" s="12"/>
      <c r="P33" s="63"/>
    </row>
    <row r="34" spans="1:32" s="19" customFormat="1" x14ac:dyDescent="0.25">
      <c r="A34" s="22" t="s">
        <v>416</v>
      </c>
      <c r="B34" s="83" t="s">
        <v>455</v>
      </c>
      <c r="C34" s="20" t="s">
        <v>456</v>
      </c>
      <c r="D34" s="10"/>
      <c r="E34" s="72"/>
      <c r="F34" s="22" t="s">
        <v>344</v>
      </c>
      <c r="G34" s="11">
        <v>50</v>
      </c>
      <c r="H34" s="66"/>
      <c r="I34" s="46">
        <f t="shared" si="0"/>
        <v>0</v>
      </c>
      <c r="J34" s="10"/>
      <c r="K34" s="13" t="e">
        <f>VLOOKUP(J34,'product- cq kortingscategorieen'!$B$4:$C$303,2,FALSE)</f>
        <v>#N/A</v>
      </c>
      <c r="L34" s="63" t="e">
        <f t="shared" si="1"/>
        <v>#N/A</v>
      </c>
      <c r="M34" s="12" t="s">
        <v>397</v>
      </c>
      <c r="N34" s="11">
        <v>250</v>
      </c>
      <c r="O34" s="74"/>
      <c r="P34" s="63">
        <f>N34*O34</f>
        <v>0</v>
      </c>
      <c r="AA34" s="34"/>
      <c r="AB34" s="34"/>
      <c r="AC34" s="34"/>
      <c r="AD34" s="34"/>
      <c r="AE34" s="34"/>
      <c r="AF34" s="34"/>
    </row>
    <row r="35" spans="1:32" s="19" customFormat="1" ht="25.5" x14ac:dyDescent="0.25">
      <c r="A35" s="22" t="s">
        <v>418</v>
      </c>
      <c r="B35" s="83" t="s">
        <v>426</v>
      </c>
      <c r="C35" s="20" t="s">
        <v>427</v>
      </c>
      <c r="D35" s="10"/>
      <c r="E35" s="72"/>
      <c r="F35" s="22" t="s">
        <v>344</v>
      </c>
      <c r="G35" s="11">
        <v>50</v>
      </c>
      <c r="H35" s="66"/>
      <c r="I35" s="46">
        <f t="shared" si="0"/>
        <v>0</v>
      </c>
      <c r="J35" s="10"/>
      <c r="K35" s="13"/>
      <c r="L35" s="63"/>
      <c r="M35" s="12"/>
      <c r="N35" s="11"/>
      <c r="O35" s="12"/>
      <c r="P35" s="63"/>
      <c r="AA35" s="34"/>
      <c r="AB35" s="34"/>
      <c r="AC35" s="34"/>
      <c r="AD35" s="34"/>
      <c r="AE35" s="34"/>
      <c r="AF35" s="34"/>
    </row>
    <row r="36" spans="1:32" s="19" customFormat="1" ht="25.5" x14ac:dyDescent="0.25">
      <c r="A36" s="22" t="s">
        <v>419</v>
      </c>
      <c r="B36" s="20" t="s">
        <v>428</v>
      </c>
      <c r="C36" s="109" t="s">
        <v>510</v>
      </c>
      <c r="D36" s="10"/>
      <c r="E36" s="72"/>
      <c r="F36" s="22" t="s">
        <v>344</v>
      </c>
      <c r="G36" s="11">
        <v>210</v>
      </c>
      <c r="H36" s="66"/>
      <c r="I36" s="46">
        <f t="shared" si="0"/>
        <v>0</v>
      </c>
      <c r="J36" s="10"/>
      <c r="K36" s="13"/>
      <c r="L36" s="63"/>
      <c r="M36" s="12"/>
      <c r="N36" s="11"/>
      <c r="O36" s="12"/>
      <c r="P36" s="63"/>
      <c r="AA36" s="34"/>
      <c r="AB36" s="34"/>
      <c r="AC36" s="34"/>
      <c r="AD36" s="34"/>
      <c r="AE36" s="34"/>
      <c r="AF36" s="34"/>
    </row>
    <row r="37" spans="1:32" s="19" customFormat="1" x14ac:dyDescent="0.25">
      <c r="A37" s="22" t="s">
        <v>420</v>
      </c>
      <c r="B37" s="20" t="s">
        <v>429</v>
      </c>
      <c r="C37" s="20" t="s">
        <v>430</v>
      </c>
      <c r="D37" s="10"/>
      <c r="E37" s="72"/>
      <c r="F37" s="22" t="s">
        <v>344</v>
      </c>
      <c r="G37" s="11">
        <v>1</v>
      </c>
      <c r="H37" s="66"/>
      <c r="I37" s="46">
        <f t="shared" si="0"/>
        <v>0</v>
      </c>
      <c r="J37" s="10"/>
      <c r="K37" s="13"/>
      <c r="L37" s="63"/>
      <c r="M37" s="12"/>
      <c r="N37" s="11"/>
      <c r="O37" s="12"/>
      <c r="P37" s="63"/>
      <c r="AA37" s="34"/>
      <c r="AB37" s="34"/>
      <c r="AC37" s="34"/>
      <c r="AD37" s="34"/>
      <c r="AE37" s="34"/>
      <c r="AF37" s="34"/>
    </row>
    <row r="38" spans="1:32" s="19" customFormat="1" x14ac:dyDescent="0.25">
      <c r="A38" s="22" t="s">
        <v>421</v>
      </c>
      <c r="B38" s="20" t="s">
        <v>432</v>
      </c>
      <c r="C38" s="20" t="s">
        <v>431</v>
      </c>
      <c r="D38" s="10"/>
      <c r="E38" s="72"/>
      <c r="F38" s="22" t="s">
        <v>344</v>
      </c>
      <c r="G38" s="11">
        <v>1</v>
      </c>
      <c r="H38" s="66"/>
      <c r="I38" s="46">
        <f t="shared" si="0"/>
        <v>0</v>
      </c>
      <c r="J38" s="10"/>
      <c r="K38" s="13"/>
      <c r="L38" s="63"/>
      <c r="M38" s="12"/>
      <c r="N38" s="11"/>
      <c r="O38" s="12"/>
      <c r="P38" s="63"/>
      <c r="AA38" s="34"/>
      <c r="AB38" s="34"/>
      <c r="AC38" s="34"/>
      <c r="AD38" s="34"/>
      <c r="AE38" s="34"/>
      <c r="AF38" s="34"/>
    </row>
    <row r="39" spans="1:32" s="19" customFormat="1" x14ac:dyDescent="0.25">
      <c r="A39" s="22" t="s">
        <v>422</v>
      </c>
      <c r="B39" s="20" t="s">
        <v>433</v>
      </c>
      <c r="C39" s="20"/>
      <c r="D39" s="10"/>
      <c r="E39" s="72"/>
      <c r="F39" s="22" t="s">
        <v>344</v>
      </c>
      <c r="G39" s="11">
        <v>250</v>
      </c>
      <c r="H39" s="66"/>
      <c r="I39" s="46">
        <f t="shared" si="0"/>
        <v>0</v>
      </c>
      <c r="J39" s="10"/>
      <c r="K39" s="13"/>
      <c r="L39" s="63"/>
      <c r="M39" s="12"/>
      <c r="N39" s="11"/>
      <c r="O39" s="12"/>
      <c r="P39" s="63"/>
      <c r="AA39" s="34"/>
      <c r="AB39" s="34"/>
      <c r="AC39" s="34"/>
      <c r="AD39" s="34"/>
      <c r="AE39" s="34"/>
      <c r="AF39" s="34"/>
    </row>
    <row r="40" spans="1:32" s="19" customFormat="1" x14ac:dyDescent="0.25">
      <c r="A40" s="22" t="s">
        <v>423</v>
      </c>
      <c r="B40" s="20" t="s">
        <v>434</v>
      </c>
      <c r="C40" s="20"/>
      <c r="D40" s="10"/>
      <c r="E40" s="72"/>
      <c r="F40" s="22" t="s">
        <v>344</v>
      </c>
      <c r="G40" s="11">
        <v>5</v>
      </c>
      <c r="H40" s="66"/>
      <c r="I40" s="46">
        <f t="shared" si="0"/>
        <v>0</v>
      </c>
      <c r="J40" s="10"/>
      <c r="K40" s="13"/>
      <c r="L40" s="63"/>
      <c r="M40" s="12"/>
      <c r="N40" s="11"/>
      <c r="O40" s="12"/>
      <c r="P40" s="63"/>
      <c r="AA40" s="34"/>
      <c r="AB40" s="34"/>
      <c r="AC40" s="34"/>
      <c r="AD40" s="34"/>
      <c r="AE40" s="34"/>
      <c r="AF40" s="34"/>
    </row>
    <row r="41" spans="1:32" s="19" customFormat="1" x14ac:dyDescent="0.25">
      <c r="A41" s="22" t="s">
        <v>424</v>
      </c>
      <c r="B41" s="20" t="s">
        <v>435</v>
      </c>
      <c r="C41" s="20"/>
      <c r="D41" s="10"/>
      <c r="E41" s="72"/>
      <c r="F41" s="22" t="s">
        <v>344</v>
      </c>
      <c r="G41" s="11">
        <v>5</v>
      </c>
      <c r="H41" s="66"/>
      <c r="I41" s="46">
        <f t="shared" si="0"/>
        <v>0</v>
      </c>
      <c r="J41" s="10"/>
      <c r="K41" s="13"/>
      <c r="L41" s="63"/>
      <c r="M41" s="12"/>
      <c r="N41" s="11"/>
      <c r="O41" s="12"/>
      <c r="P41" s="63"/>
      <c r="AA41" s="34"/>
      <c r="AB41" s="34"/>
      <c r="AC41" s="34"/>
      <c r="AD41" s="34"/>
      <c r="AE41" s="34"/>
      <c r="AF41" s="34"/>
    </row>
    <row r="42" spans="1:32" s="19" customFormat="1" ht="25.5" x14ac:dyDescent="0.25">
      <c r="A42" s="22" t="s">
        <v>425</v>
      </c>
      <c r="B42" s="20" t="s">
        <v>436</v>
      </c>
      <c r="C42" s="20"/>
      <c r="D42" s="10"/>
      <c r="E42" s="72"/>
      <c r="F42" s="22" t="s">
        <v>344</v>
      </c>
      <c r="G42" s="11">
        <v>5</v>
      </c>
      <c r="H42" s="66"/>
      <c r="I42" s="46">
        <f t="shared" si="0"/>
        <v>0</v>
      </c>
      <c r="J42" s="10"/>
      <c r="K42" s="13"/>
      <c r="L42" s="63"/>
      <c r="M42" s="12"/>
      <c r="N42" s="11"/>
      <c r="O42" s="12"/>
      <c r="P42" s="63"/>
      <c r="AA42" s="34"/>
      <c r="AB42" s="34"/>
      <c r="AC42" s="34"/>
      <c r="AD42" s="34"/>
      <c r="AE42" s="34"/>
      <c r="AF42" s="34"/>
    </row>
    <row r="43" spans="1:32" s="19" customFormat="1" x14ac:dyDescent="0.25">
      <c r="A43" s="32" t="s">
        <v>367</v>
      </c>
      <c r="B43" s="32"/>
      <c r="C43" s="33"/>
      <c r="D43" s="6"/>
      <c r="E43" s="71"/>
      <c r="F43" s="23"/>
      <c r="G43" s="7"/>
      <c r="H43" s="62"/>
      <c r="I43" s="45"/>
      <c r="J43" s="6"/>
      <c r="K43" s="8"/>
      <c r="L43" s="62"/>
      <c r="M43" s="6"/>
      <c r="N43" s="7"/>
      <c r="O43" s="6"/>
      <c r="P43" s="62"/>
      <c r="AA43" s="34"/>
      <c r="AB43" s="34"/>
      <c r="AC43" s="35"/>
      <c r="AD43" s="34"/>
      <c r="AE43" s="34"/>
      <c r="AF43" s="34"/>
    </row>
    <row r="44" spans="1:32" ht="63" customHeight="1" x14ac:dyDescent="0.25">
      <c r="A44" s="22" t="s">
        <v>40</v>
      </c>
      <c r="B44" s="22" t="s">
        <v>41</v>
      </c>
      <c r="C44" s="20" t="s">
        <v>512</v>
      </c>
      <c r="D44" s="10"/>
      <c r="E44" s="72"/>
      <c r="F44" s="22" t="s">
        <v>513</v>
      </c>
      <c r="G44" s="11">
        <v>350</v>
      </c>
      <c r="H44" s="66"/>
      <c r="I44" s="46">
        <f>G44*H44</f>
        <v>0</v>
      </c>
      <c r="J44" s="10"/>
      <c r="K44" s="13" t="e">
        <f>VLOOKUP(J44,'product- cq kortingscategorieen'!$B$4:$C$303,2,FALSE)</f>
        <v>#N/A</v>
      </c>
      <c r="L44" s="63" t="e">
        <f t="shared" si="1"/>
        <v>#N/A</v>
      </c>
      <c r="M44" s="12"/>
      <c r="N44" s="11"/>
      <c r="O44" s="12"/>
      <c r="P44" s="63"/>
    </row>
    <row r="45" spans="1:32" x14ac:dyDescent="0.25">
      <c r="A45" s="22" t="s">
        <v>42</v>
      </c>
      <c r="B45" s="22" t="s">
        <v>43</v>
      </c>
      <c r="C45" s="20"/>
      <c r="D45" s="10"/>
      <c r="E45" s="72"/>
      <c r="F45" s="22" t="s">
        <v>346</v>
      </c>
      <c r="G45" s="11">
        <v>3100</v>
      </c>
      <c r="H45" s="66"/>
      <c r="I45" s="46">
        <f>G45*H45</f>
        <v>0</v>
      </c>
      <c r="J45" s="10"/>
      <c r="K45" s="13" t="e">
        <f>VLOOKUP(J45,'product- cq kortingscategorieen'!$B$4:$C$303,2,FALSE)</f>
        <v>#N/A</v>
      </c>
      <c r="L45" s="63" t="e">
        <f t="shared" si="1"/>
        <v>#N/A</v>
      </c>
      <c r="M45" s="12"/>
      <c r="N45" s="11"/>
      <c r="O45" s="12"/>
      <c r="P45" s="63"/>
    </row>
    <row r="46" spans="1:32" x14ac:dyDescent="0.25">
      <c r="A46" s="22" t="s">
        <v>44</v>
      </c>
      <c r="B46" s="22" t="s">
        <v>45</v>
      </c>
      <c r="C46" s="20"/>
      <c r="D46" s="10"/>
      <c r="E46" s="72"/>
      <c r="F46" s="22" t="s">
        <v>347</v>
      </c>
      <c r="G46" s="11">
        <v>377</v>
      </c>
      <c r="H46" s="66"/>
      <c r="I46" s="46">
        <f>G46*H46</f>
        <v>0</v>
      </c>
      <c r="J46" s="10"/>
      <c r="K46" s="13" t="e">
        <f>VLOOKUP(J46,'product- cq kortingscategorieen'!$B$4:$C$303,2,FALSE)</f>
        <v>#N/A</v>
      </c>
      <c r="L46" s="63" t="e">
        <f t="shared" si="1"/>
        <v>#N/A</v>
      </c>
      <c r="M46" s="12"/>
      <c r="N46" s="11"/>
      <c r="O46" s="12"/>
      <c r="P46" s="63"/>
    </row>
    <row r="47" spans="1:32" s="19" customFormat="1" x14ac:dyDescent="0.25">
      <c r="A47" s="22" t="s">
        <v>447</v>
      </c>
      <c r="B47" s="86" t="s">
        <v>507</v>
      </c>
      <c r="C47" s="20"/>
      <c r="D47" s="10"/>
      <c r="E47" s="72"/>
      <c r="F47" s="22" t="s">
        <v>515</v>
      </c>
      <c r="G47" s="11">
        <v>80</v>
      </c>
      <c r="H47" s="66"/>
      <c r="I47" s="46">
        <f>G47*H47</f>
        <v>0</v>
      </c>
      <c r="J47" s="10"/>
      <c r="K47" s="112" t="e">
        <f>VLOOKUP(J47,'product- cq kortingscategorieen'!$B$4:$C$303,2,FALSE)</f>
        <v>#N/A</v>
      </c>
      <c r="L47" s="113" t="e">
        <f t="shared" si="1"/>
        <v>#N/A</v>
      </c>
      <c r="M47" s="12"/>
      <c r="N47" s="11"/>
      <c r="O47" s="12"/>
      <c r="P47" s="63"/>
      <c r="AA47" s="34"/>
      <c r="AB47" s="34"/>
      <c r="AC47" s="34"/>
      <c r="AD47" s="34"/>
      <c r="AE47" s="34"/>
      <c r="AF47" s="34"/>
    </row>
    <row r="48" spans="1:32" s="19" customFormat="1" x14ac:dyDescent="0.25">
      <c r="A48" s="22" t="s">
        <v>448</v>
      </c>
      <c r="B48" s="86" t="s">
        <v>508</v>
      </c>
      <c r="C48" s="20"/>
      <c r="D48" s="10"/>
      <c r="E48" s="72"/>
      <c r="F48" s="22" t="s">
        <v>509</v>
      </c>
      <c r="G48" s="11">
        <v>1360</v>
      </c>
      <c r="H48" s="66"/>
      <c r="I48" s="46">
        <f>G48*H48</f>
        <v>0</v>
      </c>
      <c r="J48" s="10"/>
      <c r="K48" s="112" t="e">
        <f>VLOOKUP(J48,'product- cq kortingscategorieen'!$B$4:$C$303,2,FALSE)</f>
        <v>#N/A</v>
      </c>
      <c r="L48" s="113" t="e">
        <f t="shared" si="1"/>
        <v>#N/A</v>
      </c>
      <c r="M48" s="12"/>
      <c r="N48" s="11"/>
      <c r="O48" s="12"/>
      <c r="P48" s="63"/>
      <c r="AA48" s="34"/>
      <c r="AB48" s="34"/>
      <c r="AC48" s="34"/>
      <c r="AD48" s="34"/>
      <c r="AE48" s="34"/>
      <c r="AF48" s="34"/>
    </row>
    <row r="49" spans="1:32" s="19" customFormat="1" x14ac:dyDescent="0.25">
      <c r="A49" s="32" t="s">
        <v>368</v>
      </c>
      <c r="B49" s="32"/>
      <c r="C49" s="33"/>
      <c r="D49" s="6"/>
      <c r="E49" s="71"/>
      <c r="F49" s="23"/>
      <c r="G49" s="7"/>
      <c r="H49" s="62"/>
      <c r="I49" s="45"/>
      <c r="J49" s="6"/>
      <c r="K49" s="8"/>
      <c r="L49" s="62"/>
      <c r="M49" s="6"/>
      <c r="N49" s="7"/>
      <c r="O49" s="6"/>
      <c r="P49" s="62"/>
      <c r="AA49" s="34"/>
      <c r="AB49" s="34"/>
      <c r="AC49" s="35"/>
      <c r="AD49" s="34"/>
      <c r="AE49" s="34"/>
      <c r="AF49" s="34"/>
    </row>
    <row r="50" spans="1:32" ht="114.75" x14ac:dyDescent="0.25">
      <c r="A50" s="22" t="s">
        <v>46</v>
      </c>
      <c r="B50" s="22" t="s">
        <v>47</v>
      </c>
      <c r="C50" s="20" t="s">
        <v>48</v>
      </c>
      <c r="D50" s="10"/>
      <c r="E50" s="72"/>
      <c r="F50" s="22" t="s">
        <v>344</v>
      </c>
      <c r="G50" s="22">
        <v>4</v>
      </c>
      <c r="H50" s="66"/>
      <c r="I50" s="46">
        <f t="shared" ref="I50:I56" si="3">G50*H50</f>
        <v>0</v>
      </c>
      <c r="J50" s="10"/>
      <c r="K50" s="13" t="e">
        <f>VLOOKUP(J50,'product- cq kortingscategorieen'!$B$4:$C$303,2,FALSE)</f>
        <v>#N/A</v>
      </c>
      <c r="L50" s="63" t="e">
        <f t="shared" si="1"/>
        <v>#N/A</v>
      </c>
      <c r="M50" s="12"/>
      <c r="N50" s="11"/>
      <c r="O50" s="12"/>
      <c r="P50" s="63"/>
    </row>
    <row r="51" spans="1:32" x14ac:dyDescent="0.25">
      <c r="A51" s="22" t="s">
        <v>49</v>
      </c>
      <c r="B51" s="22" t="s">
        <v>50</v>
      </c>
      <c r="C51" s="20" t="s">
        <v>51</v>
      </c>
      <c r="D51" s="10"/>
      <c r="E51" s="72"/>
      <c r="F51" s="22" t="s">
        <v>344</v>
      </c>
      <c r="G51" s="22">
        <v>10</v>
      </c>
      <c r="H51" s="66"/>
      <c r="I51" s="46">
        <f t="shared" si="3"/>
        <v>0</v>
      </c>
      <c r="J51" s="10"/>
      <c r="K51" s="13" t="e">
        <f>VLOOKUP(J51,'product- cq kortingscategorieen'!$B$4:$C$303,2,FALSE)</f>
        <v>#N/A</v>
      </c>
      <c r="L51" s="63" t="e">
        <f t="shared" si="1"/>
        <v>#N/A</v>
      </c>
      <c r="M51" s="12" t="s">
        <v>397</v>
      </c>
      <c r="N51" s="11">
        <v>145</v>
      </c>
      <c r="O51" s="74"/>
      <c r="P51" s="63">
        <f>N51*O51</f>
        <v>0</v>
      </c>
    </row>
    <row r="52" spans="1:32" s="15" customFormat="1" x14ac:dyDescent="0.25">
      <c r="A52" s="22" t="s">
        <v>52</v>
      </c>
      <c r="B52" s="22" t="s">
        <v>438</v>
      </c>
      <c r="C52" s="22" t="s">
        <v>53</v>
      </c>
      <c r="D52" s="10"/>
      <c r="E52" s="72"/>
      <c r="F52" s="22" t="s">
        <v>344</v>
      </c>
      <c r="G52" s="22">
        <v>1</v>
      </c>
      <c r="H52" s="66"/>
      <c r="I52" s="46">
        <f t="shared" si="3"/>
        <v>0</v>
      </c>
      <c r="J52" s="10"/>
      <c r="K52" s="13" t="e">
        <f>VLOOKUP(J52,'product- cq kortingscategorieen'!$B$4:$C$303,2,FALSE)</f>
        <v>#N/A</v>
      </c>
      <c r="L52" s="13" t="e">
        <f t="shared" si="1"/>
        <v>#N/A</v>
      </c>
      <c r="M52" s="13"/>
      <c r="N52" s="13"/>
      <c r="O52" s="13"/>
      <c r="P52" s="13"/>
      <c r="AA52" s="34"/>
      <c r="AB52" s="34"/>
      <c r="AC52" s="34"/>
      <c r="AD52" s="34"/>
      <c r="AE52" s="34"/>
      <c r="AF52" s="34"/>
    </row>
    <row r="53" spans="1:32" s="15" customFormat="1" ht="25.5" x14ac:dyDescent="0.25">
      <c r="A53" s="22" t="s">
        <v>54</v>
      </c>
      <c r="B53" s="22" t="s">
        <v>55</v>
      </c>
      <c r="C53" s="22" t="s">
        <v>56</v>
      </c>
      <c r="D53" s="10"/>
      <c r="E53" s="72"/>
      <c r="F53" s="22" t="s">
        <v>344</v>
      </c>
      <c r="G53" s="22">
        <v>1</v>
      </c>
      <c r="H53" s="66"/>
      <c r="I53" s="46">
        <f t="shared" si="3"/>
        <v>0</v>
      </c>
      <c r="J53" s="10"/>
      <c r="K53" s="13" t="e">
        <f>VLOOKUP(J53,'product- cq kortingscategorieen'!$B$4:$C$303,2,FALSE)</f>
        <v>#N/A</v>
      </c>
      <c r="L53" s="13" t="e">
        <f t="shared" si="1"/>
        <v>#N/A</v>
      </c>
      <c r="M53" s="13"/>
      <c r="N53" s="13"/>
      <c r="O53" s="13"/>
      <c r="P53" s="13"/>
      <c r="AA53" s="34"/>
      <c r="AB53" s="34"/>
      <c r="AC53" s="34"/>
      <c r="AD53" s="34"/>
      <c r="AE53" s="34"/>
      <c r="AF53" s="34"/>
    </row>
    <row r="54" spans="1:32" s="15" customFormat="1" ht="38.25" x14ac:dyDescent="0.25">
      <c r="A54" s="22" t="s">
        <v>57</v>
      </c>
      <c r="B54" s="22" t="s">
        <v>58</v>
      </c>
      <c r="C54" s="22" t="s">
        <v>59</v>
      </c>
      <c r="D54" s="10"/>
      <c r="E54" s="72"/>
      <c r="F54" s="22" t="s">
        <v>344</v>
      </c>
      <c r="G54" s="22">
        <v>327</v>
      </c>
      <c r="H54" s="66"/>
      <c r="I54" s="46">
        <f t="shared" si="3"/>
        <v>0</v>
      </c>
      <c r="J54" s="10"/>
      <c r="K54" s="13" t="e">
        <f>VLOOKUP(J54,'product- cq kortingscategorieen'!$B$4:$C$303,2,FALSE)</f>
        <v>#N/A</v>
      </c>
      <c r="L54" s="13" t="e">
        <f t="shared" si="1"/>
        <v>#N/A</v>
      </c>
      <c r="M54" s="13" t="s">
        <v>397</v>
      </c>
      <c r="N54" s="11">
        <v>1752</v>
      </c>
      <c r="O54" s="74"/>
      <c r="P54" s="63">
        <f>N54*O54</f>
        <v>0</v>
      </c>
      <c r="AA54" s="34"/>
      <c r="AB54" s="34"/>
      <c r="AC54" s="34"/>
      <c r="AD54" s="34"/>
      <c r="AE54" s="34"/>
      <c r="AF54" s="34"/>
    </row>
    <row r="55" spans="1:32" s="15" customFormat="1" ht="38.25" x14ac:dyDescent="0.25">
      <c r="A55" s="22" t="s">
        <v>60</v>
      </c>
      <c r="B55" s="22" t="s">
        <v>61</v>
      </c>
      <c r="C55" s="22" t="s">
        <v>62</v>
      </c>
      <c r="D55" s="10"/>
      <c r="E55" s="72"/>
      <c r="F55" s="22" t="s">
        <v>344</v>
      </c>
      <c r="G55" s="22">
        <v>50</v>
      </c>
      <c r="H55" s="66"/>
      <c r="I55" s="46">
        <f t="shared" si="3"/>
        <v>0</v>
      </c>
      <c r="J55" s="10"/>
      <c r="K55" s="13" t="e">
        <f>VLOOKUP(J55,'product- cq kortingscategorieen'!$B$4:$C$303,2,FALSE)</f>
        <v>#N/A</v>
      </c>
      <c r="L55" s="13" t="e">
        <f t="shared" si="1"/>
        <v>#N/A</v>
      </c>
      <c r="M55" s="13"/>
      <c r="N55" s="13"/>
      <c r="O55" s="13"/>
      <c r="P55" s="13"/>
      <c r="AA55" s="34"/>
      <c r="AB55" s="34"/>
      <c r="AC55" s="34"/>
      <c r="AD55" s="34"/>
      <c r="AE55" s="34"/>
      <c r="AF55" s="34"/>
    </row>
    <row r="56" spans="1:32" s="15" customFormat="1" ht="63.75" x14ac:dyDescent="0.25">
      <c r="A56" s="22" t="s">
        <v>63</v>
      </c>
      <c r="B56" s="22" t="s">
        <v>437</v>
      </c>
      <c r="C56" s="22" t="s">
        <v>64</v>
      </c>
      <c r="D56" s="10"/>
      <c r="E56" s="72"/>
      <c r="F56" s="22" t="s">
        <v>344</v>
      </c>
      <c r="G56" s="22">
        <v>15020</v>
      </c>
      <c r="H56" s="66"/>
      <c r="I56" s="46">
        <f t="shared" si="3"/>
        <v>0</v>
      </c>
      <c r="J56" s="10"/>
      <c r="K56" s="13" t="e">
        <f>VLOOKUP(J56,'product- cq kortingscategorieen'!$B$4:$C$303,2,FALSE)</f>
        <v>#N/A</v>
      </c>
      <c r="L56" s="13" t="e">
        <f t="shared" si="1"/>
        <v>#N/A</v>
      </c>
      <c r="M56" s="13"/>
      <c r="N56" s="13"/>
      <c r="O56" s="13"/>
      <c r="P56" s="13"/>
      <c r="AA56" s="34"/>
      <c r="AB56" s="34"/>
      <c r="AC56" s="34"/>
      <c r="AD56" s="34"/>
      <c r="AE56" s="34"/>
      <c r="AF56" s="34"/>
    </row>
    <row r="57" spans="1:32" s="19" customFormat="1" x14ac:dyDescent="0.25">
      <c r="A57" s="32" t="s">
        <v>369</v>
      </c>
      <c r="B57" s="32"/>
      <c r="C57" s="33"/>
      <c r="D57" s="6"/>
      <c r="E57" s="71"/>
      <c r="F57" s="23"/>
      <c r="G57" s="7"/>
      <c r="H57" s="62"/>
      <c r="I57" s="45"/>
      <c r="J57" s="6"/>
      <c r="K57" s="8"/>
      <c r="L57" s="62"/>
      <c r="M57" s="6"/>
      <c r="N57" s="7"/>
      <c r="O57" s="6"/>
      <c r="P57" s="62"/>
      <c r="AA57" s="34"/>
      <c r="AB57" s="34"/>
      <c r="AC57" s="35"/>
      <c r="AD57" s="34"/>
      <c r="AE57" s="34"/>
      <c r="AF57" s="34"/>
    </row>
    <row r="58" spans="1:32" x14ac:dyDescent="0.25">
      <c r="A58" s="22" t="s">
        <v>65</v>
      </c>
      <c r="B58" s="22" t="s">
        <v>66</v>
      </c>
      <c r="C58" s="20" t="s">
        <v>67</v>
      </c>
      <c r="D58" s="10"/>
      <c r="E58" s="72"/>
      <c r="F58" s="22" t="s">
        <v>344</v>
      </c>
      <c r="G58" s="11">
        <v>135</v>
      </c>
      <c r="H58" s="66"/>
      <c r="I58" s="46">
        <f t="shared" ref="I58:I65" si="4">G58*H58</f>
        <v>0</v>
      </c>
      <c r="J58" s="10"/>
      <c r="K58" s="13" t="e">
        <f>VLOOKUP(J58,'product- cq kortingscategorieen'!$B$4:$C$303,2,FALSE)</f>
        <v>#N/A</v>
      </c>
      <c r="L58" s="63" t="e">
        <f t="shared" si="1"/>
        <v>#N/A</v>
      </c>
      <c r="M58" s="12"/>
      <c r="N58" s="11"/>
      <c r="O58" s="12"/>
      <c r="P58" s="63"/>
    </row>
    <row r="59" spans="1:32" x14ac:dyDescent="0.25">
      <c r="A59" s="22" t="s">
        <v>68</v>
      </c>
      <c r="B59" s="22" t="s">
        <v>69</v>
      </c>
      <c r="C59" s="20" t="s">
        <v>70</v>
      </c>
      <c r="D59" s="10"/>
      <c r="E59" s="72"/>
      <c r="F59" s="22" t="s">
        <v>344</v>
      </c>
      <c r="G59" s="11">
        <v>1</v>
      </c>
      <c r="H59" s="66"/>
      <c r="I59" s="46">
        <f t="shared" si="4"/>
        <v>0</v>
      </c>
      <c r="J59" s="10"/>
      <c r="K59" s="13" t="e">
        <f>VLOOKUP(J59,'product- cq kortingscategorieen'!$B$4:$C$303,2,FALSE)</f>
        <v>#N/A</v>
      </c>
      <c r="L59" s="63" t="e">
        <f t="shared" si="1"/>
        <v>#N/A</v>
      </c>
      <c r="M59" s="12"/>
      <c r="N59" s="11"/>
      <c r="O59" s="12"/>
      <c r="P59" s="63"/>
    </row>
    <row r="60" spans="1:32" ht="51" x14ac:dyDescent="0.25">
      <c r="A60" s="22" t="s">
        <v>71</v>
      </c>
      <c r="B60" s="22" t="s">
        <v>72</v>
      </c>
      <c r="C60" s="20" t="s">
        <v>73</v>
      </c>
      <c r="D60" s="10"/>
      <c r="E60" s="72"/>
      <c r="F60" s="22" t="s">
        <v>348</v>
      </c>
      <c r="G60" s="11">
        <v>1</v>
      </c>
      <c r="H60" s="66"/>
      <c r="I60" s="46">
        <f t="shared" si="4"/>
        <v>0</v>
      </c>
      <c r="J60" s="10"/>
      <c r="K60" s="13" t="e">
        <f>VLOOKUP(J60,'product- cq kortingscategorieen'!$B$4:$C$303,2,FALSE)</f>
        <v>#N/A</v>
      </c>
      <c r="L60" s="63" t="e">
        <f t="shared" si="1"/>
        <v>#N/A</v>
      </c>
      <c r="M60" s="12"/>
      <c r="N60" s="11"/>
      <c r="O60" s="12"/>
      <c r="P60" s="63"/>
    </row>
    <row r="61" spans="1:32" ht="51" x14ac:dyDescent="0.25">
      <c r="A61" s="22" t="s">
        <v>74</v>
      </c>
      <c r="B61" s="22" t="s">
        <v>75</v>
      </c>
      <c r="C61" s="20" t="s">
        <v>73</v>
      </c>
      <c r="D61" s="10"/>
      <c r="E61" s="72"/>
      <c r="F61" s="22" t="s">
        <v>348</v>
      </c>
      <c r="G61" s="11">
        <v>1</v>
      </c>
      <c r="H61" s="66"/>
      <c r="I61" s="46">
        <f t="shared" si="4"/>
        <v>0</v>
      </c>
      <c r="J61" s="10"/>
      <c r="K61" s="13" t="e">
        <f>VLOOKUP(J61,'product- cq kortingscategorieen'!$B$4:$C$303,2,FALSE)</f>
        <v>#N/A</v>
      </c>
      <c r="L61" s="63" t="e">
        <f t="shared" si="1"/>
        <v>#N/A</v>
      </c>
      <c r="M61" s="12"/>
      <c r="N61" s="11"/>
      <c r="O61" s="12"/>
      <c r="P61" s="63"/>
    </row>
    <row r="62" spans="1:32" ht="38.25" x14ac:dyDescent="0.25">
      <c r="A62" s="22" t="s">
        <v>76</v>
      </c>
      <c r="B62" s="22" t="s">
        <v>77</v>
      </c>
      <c r="C62" s="20" t="s">
        <v>514</v>
      </c>
      <c r="D62" s="10"/>
      <c r="E62" s="72"/>
      <c r="F62" s="22" t="s">
        <v>344</v>
      </c>
      <c r="G62" s="11">
        <v>50</v>
      </c>
      <c r="H62" s="66"/>
      <c r="I62" s="46">
        <f t="shared" si="4"/>
        <v>0</v>
      </c>
      <c r="J62" s="10"/>
      <c r="K62" s="13" t="e">
        <f>VLOOKUP(J62,'product- cq kortingscategorieen'!$B$4:$C$303,2,FALSE)</f>
        <v>#N/A</v>
      </c>
      <c r="L62" s="63" t="e">
        <f t="shared" si="1"/>
        <v>#N/A</v>
      </c>
      <c r="M62" s="12"/>
      <c r="N62" s="11"/>
      <c r="O62" s="12"/>
      <c r="P62" s="63"/>
    </row>
    <row r="63" spans="1:32" x14ac:dyDescent="0.25">
      <c r="A63" s="22" t="s">
        <v>78</v>
      </c>
      <c r="B63" s="22" t="s">
        <v>79</v>
      </c>
      <c r="C63" s="20" t="s">
        <v>80</v>
      </c>
      <c r="D63" s="10"/>
      <c r="E63" s="72"/>
      <c r="F63" s="22" t="s">
        <v>344</v>
      </c>
      <c r="G63" s="11">
        <v>24</v>
      </c>
      <c r="H63" s="66"/>
      <c r="I63" s="46">
        <f t="shared" si="4"/>
        <v>0</v>
      </c>
      <c r="J63" s="10"/>
      <c r="K63" s="13" t="e">
        <f>VLOOKUP(J63,'product- cq kortingscategorieen'!$B$4:$C$303,2,FALSE)</f>
        <v>#N/A</v>
      </c>
      <c r="L63" s="63" t="e">
        <f t="shared" si="1"/>
        <v>#N/A</v>
      </c>
      <c r="M63" s="12"/>
      <c r="N63" s="11"/>
      <c r="O63" s="12"/>
      <c r="P63" s="63"/>
    </row>
    <row r="64" spans="1:32" x14ac:dyDescent="0.25">
      <c r="A64" s="22" t="s">
        <v>81</v>
      </c>
      <c r="B64" s="22" t="s">
        <v>82</v>
      </c>
      <c r="C64" s="20" t="s">
        <v>80</v>
      </c>
      <c r="D64" s="10"/>
      <c r="E64" s="72"/>
      <c r="F64" s="22" t="s">
        <v>344</v>
      </c>
      <c r="G64" s="11">
        <v>115</v>
      </c>
      <c r="H64" s="66"/>
      <c r="I64" s="46">
        <f t="shared" si="4"/>
        <v>0</v>
      </c>
      <c r="J64" s="10"/>
      <c r="K64" s="13" t="e">
        <f>VLOOKUP(J64,'product- cq kortingscategorieen'!$B$4:$C$303,2,FALSE)</f>
        <v>#N/A</v>
      </c>
      <c r="L64" s="63" t="e">
        <f t="shared" si="1"/>
        <v>#N/A</v>
      </c>
      <c r="M64" s="12"/>
      <c r="N64" s="11"/>
      <c r="O64" s="12"/>
      <c r="P64" s="63"/>
    </row>
    <row r="65" spans="1:32" x14ac:dyDescent="0.25">
      <c r="A65" s="22" t="s">
        <v>83</v>
      </c>
      <c r="B65" s="22" t="s">
        <v>396</v>
      </c>
      <c r="C65" s="20" t="s">
        <v>84</v>
      </c>
      <c r="D65" s="10"/>
      <c r="E65" s="72"/>
      <c r="F65" s="22" t="s">
        <v>344</v>
      </c>
      <c r="G65" s="11">
        <v>10</v>
      </c>
      <c r="H65" s="66"/>
      <c r="I65" s="46">
        <f t="shared" si="4"/>
        <v>0</v>
      </c>
      <c r="J65" s="10"/>
      <c r="K65" s="13" t="e">
        <f>VLOOKUP(J65,'product- cq kortingscategorieen'!$B$4:$C$303,2,FALSE)</f>
        <v>#N/A</v>
      </c>
      <c r="L65" s="63" t="e">
        <f t="shared" si="1"/>
        <v>#N/A</v>
      </c>
      <c r="M65" s="12" t="s">
        <v>397</v>
      </c>
      <c r="N65" s="11">
        <v>1</v>
      </c>
      <c r="O65" s="74"/>
      <c r="P65" s="63">
        <f>N65*O65</f>
        <v>0</v>
      </c>
    </row>
    <row r="66" spans="1:32" s="19" customFormat="1" x14ac:dyDescent="0.25">
      <c r="A66" s="32" t="s">
        <v>370</v>
      </c>
      <c r="B66" s="32"/>
      <c r="C66" s="33"/>
      <c r="D66" s="6"/>
      <c r="E66" s="71"/>
      <c r="F66" s="23"/>
      <c r="G66" s="7"/>
      <c r="H66" s="62"/>
      <c r="I66" s="45"/>
      <c r="J66" s="6"/>
      <c r="K66" s="8"/>
      <c r="L66" s="62"/>
      <c r="M66" s="6"/>
      <c r="N66" s="7"/>
      <c r="O66" s="6"/>
      <c r="P66" s="62"/>
      <c r="AA66" s="34"/>
      <c r="AB66" s="34"/>
      <c r="AC66" s="35"/>
      <c r="AD66" s="34"/>
      <c r="AE66" s="34"/>
      <c r="AF66" s="34"/>
    </row>
    <row r="67" spans="1:32" ht="25.5" x14ac:dyDescent="0.25">
      <c r="A67" s="22" t="s">
        <v>85</v>
      </c>
      <c r="B67" s="22" t="s">
        <v>86</v>
      </c>
      <c r="C67" s="20" t="s">
        <v>87</v>
      </c>
      <c r="D67" s="10"/>
      <c r="E67" s="72"/>
      <c r="F67" s="22" t="s">
        <v>344</v>
      </c>
      <c r="G67" s="11">
        <v>1</v>
      </c>
      <c r="H67" s="66"/>
      <c r="I67" s="46">
        <f t="shared" ref="I67:I76" si="5">G67*H67</f>
        <v>0</v>
      </c>
      <c r="J67" s="10"/>
      <c r="K67" s="13" t="e">
        <f>VLOOKUP(J67,'product- cq kortingscategorieen'!$B$4:$C$303,2,FALSE)</f>
        <v>#N/A</v>
      </c>
      <c r="L67" s="63" t="e">
        <f t="shared" si="1"/>
        <v>#N/A</v>
      </c>
      <c r="M67" s="12"/>
      <c r="N67" s="11"/>
      <c r="O67" s="12"/>
      <c r="P67" s="63"/>
    </row>
    <row r="68" spans="1:32" ht="51" x14ac:dyDescent="0.25">
      <c r="A68" s="22" t="s">
        <v>88</v>
      </c>
      <c r="B68" s="22" t="s">
        <v>89</v>
      </c>
      <c r="C68" s="20" t="s">
        <v>521</v>
      </c>
      <c r="D68" s="10"/>
      <c r="E68" s="72"/>
      <c r="F68" s="22" t="s">
        <v>344</v>
      </c>
      <c r="G68" s="11">
        <v>172</v>
      </c>
      <c r="H68" s="66"/>
      <c r="I68" s="46">
        <f t="shared" si="5"/>
        <v>0</v>
      </c>
      <c r="J68" s="10"/>
      <c r="K68" s="13" t="e">
        <f>VLOOKUP(J68,'product- cq kortingscategorieen'!$B$4:$C$303,2,FALSE)</f>
        <v>#N/A</v>
      </c>
      <c r="L68" s="63" t="e">
        <f t="shared" si="1"/>
        <v>#N/A</v>
      </c>
      <c r="M68" s="12"/>
      <c r="N68" s="11"/>
      <c r="O68" s="12"/>
      <c r="P68" s="63"/>
    </row>
    <row r="69" spans="1:32" ht="51" x14ac:dyDescent="0.25">
      <c r="A69" s="22" t="s">
        <v>90</v>
      </c>
      <c r="B69" s="22" t="s">
        <v>89</v>
      </c>
      <c r="C69" s="20" t="s">
        <v>522</v>
      </c>
      <c r="D69" s="10"/>
      <c r="E69" s="72"/>
      <c r="F69" s="22" t="s">
        <v>344</v>
      </c>
      <c r="G69" s="11">
        <v>100</v>
      </c>
      <c r="H69" s="66"/>
      <c r="I69" s="46">
        <f t="shared" si="5"/>
        <v>0</v>
      </c>
      <c r="J69" s="10"/>
      <c r="K69" s="13" t="e">
        <f>VLOOKUP(J69,'product- cq kortingscategorieen'!$B$4:$C$303,2,FALSE)</f>
        <v>#N/A</v>
      </c>
      <c r="L69" s="63" t="e">
        <f t="shared" si="1"/>
        <v>#N/A</v>
      </c>
      <c r="M69" s="12"/>
      <c r="N69" s="11"/>
      <c r="O69" s="12"/>
      <c r="P69" s="63"/>
    </row>
    <row r="70" spans="1:32" ht="51" x14ac:dyDescent="0.25">
      <c r="A70" s="22" t="s">
        <v>91</v>
      </c>
      <c r="B70" s="22" t="s">
        <v>89</v>
      </c>
      <c r="C70" s="20" t="s">
        <v>523</v>
      </c>
      <c r="D70" s="10"/>
      <c r="E70" s="72"/>
      <c r="F70" s="22" t="s">
        <v>344</v>
      </c>
      <c r="G70" s="11">
        <v>50</v>
      </c>
      <c r="H70" s="66"/>
      <c r="I70" s="46">
        <f t="shared" si="5"/>
        <v>0</v>
      </c>
      <c r="J70" s="10"/>
      <c r="K70" s="13" t="e">
        <f>VLOOKUP(J70,'product- cq kortingscategorieen'!$B$4:$C$303,2,FALSE)</f>
        <v>#N/A</v>
      </c>
      <c r="L70" s="63" t="e">
        <f t="shared" si="1"/>
        <v>#N/A</v>
      </c>
      <c r="M70" s="12"/>
      <c r="N70" s="11"/>
      <c r="O70" s="12"/>
      <c r="P70" s="63"/>
    </row>
    <row r="71" spans="1:32" ht="51" x14ac:dyDescent="0.25">
      <c r="A71" s="22" t="s">
        <v>92</v>
      </c>
      <c r="B71" s="22" t="s">
        <v>89</v>
      </c>
      <c r="C71" s="20" t="s">
        <v>524</v>
      </c>
      <c r="D71" s="10"/>
      <c r="E71" s="72"/>
      <c r="F71" s="22" t="s">
        <v>344</v>
      </c>
      <c r="G71" s="11">
        <v>100</v>
      </c>
      <c r="H71" s="66"/>
      <c r="I71" s="46">
        <f t="shared" si="5"/>
        <v>0</v>
      </c>
      <c r="J71" s="10"/>
      <c r="K71" s="13" t="e">
        <f>VLOOKUP(J71,'product- cq kortingscategorieen'!$B$4:$C$303,2,FALSE)</f>
        <v>#N/A</v>
      </c>
      <c r="L71" s="63" t="e">
        <f t="shared" si="1"/>
        <v>#N/A</v>
      </c>
      <c r="M71" s="12"/>
      <c r="N71" s="11"/>
      <c r="O71" s="12"/>
      <c r="P71" s="63"/>
    </row>
    <row r="72" spans="1:32" ht="51" x14ac:dyDescent="0.25">
      <c r="A72" s="22" t="s">
        <v>93</v>
      </c>
      <c r="B72" s="22" t="s">
        <v>89</v>
      </c>
      <c r="C72" s="20" t="s">
        <v>525</v>
      </c>
      <c r="D72" s="10"/>
      <c r="E72" s="72"/>
      <c r="F72" s="22" t="s">
        <v>344</v>
      </c>
      <c r="G72" s="11">
        <v>1</v>
      </c>
      <c r="H72" s="66"/>
      <c r="I72" s="46">
        <f t="shared" si="5"/>
        <v>0</v>
      </c>
      <c r="J72" s="10"/>
      <c r="K72" s="13" t="e">
        <f>VLOOKUP(J72,'product- cq kortingscategorieen'!$B$4:$C$303,2,FALSE)</f>
        <v>#N/A</v>
      </c>
      <c r="L72" s="63" t="e">
        <f t="shared" si="1"/>
        <v>#N/A</v>
      </c>
      <c r="M72" s="12"/>
      <c r="N72" s="11"/>
      <c r="O72" s="12"/>
      <c r="P72" s="63"/>
    </row>
    <row r="73" spans="1:32" ht="51" x14ac:dyDescent="0.25">
      <c r="A73" s="22" t="s">
        <v>94</v>
      </c>
      <c r="B73" s="22" t="s">
        <v>89</v>
      </c>
      <c r="C73" s="20" t="s">
        <v>526</v>
      </c>
      <c r="D73" s="10"/>
      <c r="E73" s="72"/>
      <c r="F73" s="22" t="s">
        <v>344</v>
      </c>
      <c r="G73" s="11">
        <v>50</v>
      </c>
      <c r="H73" s="66"/>
      <c r="I73" s="46">
        <f t="shared" si="5"/>
        <v>0</v>
      </c>
      <c r="J73" s="10"/>
      <c r="K73" s="13" t="e">
        <f>VLOOKUP(J73,'product- cq kortingscategorieen'!$B$4:$C$303,2,FALSE)</f>
        <v>#N/A</v>
      </c>
      <c r="L73" s="63" t="e">
        <f t="shared" si="1"/>
        <v>#N/A</v>
      </c>
      <c r="M73" s="12"/>
      <c r="N73" s="11"/>
      <c r="O73" s="12"/>
      <c r="P73" s="63"/>
      <c r="R73" s="14"/>
      <c r="S73" s="15"/>
      <c r="T73" s="15"/>
      <c r="U73" s="15"/>
      <c r="V73" s="15"/>
    </row>
    <row r="74" spans="1:32" s="19" customFormat="1" ht="63" customHeight="1" x14ac:dyDescent="0.25">
      <c r="A74" s="108" t="s">
        <v>516</v>
      </c>
      <c r="B74" s="108" t="s">
        <v>89</v>
      </c>
      <c r="C74" s="109" t="s">
        <v>527</v>
      </c>
      <c r="D74" s="117"/>
      <c r="E74" s="118"/>
      <c r="F74" s="108" t="s">
        <v>344</v>
      </c>
      <c r="G74" s="111">
        <v>50</v>
      </c>
      <c r="H74" s="66"/>
      <c r="I74" s="119">
        <f t="shared" si="5"/>
        <v>0</v>
      </c>
      <c r="J74" s="10"/>
      <c r="K74" s="112" t="e">
        <f>VLOOKUP(J74,'product- cq kortingscategorieen'!$B$4:$C$303,2,FALSE)</f>
        <v>#N/A</v>
      </c>
      <c r="L74" s="113" t="e">
        <f t="shared" si="1"/>
        <v>#N/A</v>
      </c>
      <c r="M74" s="12"/>
      <c r="N74" s="11"/>
      <c r="O74" s="12"/>
      <c r="P74" s="63"/>
      <c r="R74" s="14"/>
      <c r="S74" s="15"/>
      <c r="T74" s="15"/>
      <c r="U74" s="15"/>
      <c r="V74" s="15"/>
      <c r="AA74" s="34"/>
      <c r="AB74" s="34"/>
      <c r="AC74" s="34"/>
      <c r="AD74" s="34"/>
      <c r="AE74" s="34"/>
      <c r="AF74" s="34"/>
    </row>
    <row r="75" spans="1:32" s="19" customFormat="1" ht="51" x14ac:dyDescent="0.25">
      <c r="A75" s="108" t="s">
        <v>517</v>
      </c>
      <c r="B75" s="108" t="s">
        <v>89</v>
      </c>
      <c r="C75" s="109" t="s">
        <v>528</v>
      </c>
      <c r="D75" s="117"/>
      <c r="E75" s="118"/>
      <c r="F75" s="108" t="s">
        <v>344</v>
      </c>
      <c r="G75" s="111">
        <v>50</v>
      </c>
      <c r="H75" s="66"/>
      <c r="I75" s="119">
        <f t="shared" si="5"/>
        <v>0</v>
      </c>
      <c r="J75" s="10"/>
      <c r="K75" s="112" t="e">
        <f>VLOOKUP(J75,'product- cq kortingscategorieen'!$B$4:$C$303,2,FALSE)</f>
        <v>#N/A</v>
      </c>
      <c r="L75" s="113" t="e">
        <f t="shared" si="1"/>
        <v>#N/A</v>
      </c>
      <c r="M75" s="12"/>
      <c r="N75" s="11"/>
      <c r="O75" s="12"/>
      <c r="P75" s="63"/>
      <c r="R75" s="14"/>
      <c r="S75" s="15"/>
      <c r="T75" s="15"/>
      <c r="U75" s="15"/>
      <c r="V75" s="15"/>
      <c r="AA75" s="34"/>
      <c r="AB75" s="34"/>
      <c r="AC75" s="34"/>
      <c r="AD75" s="34"/>
      <c r="AE75" s="34"/>
      <c r="AF75" s="34"/>
    </row>
    <row r="76" spans="1:32" s="19" customFormat="1" ht="51" x14ac:dyDescent="0.25">
      <c r="A76" s="108" t="s">
        <v>518</v>
      </c>
      <c r="B76" s="108" t="s">
        <v>89</v>
      </c>
      <c r="C76" s="109" t="s">
        <v>529</v>
      </c>
      <c r="D76" s="117"/>
      <c r="E76" s="118"/>
      <c r="F76" s="108" t="s">
        <v>344</v>
      </c>
      <c r="G76" s="111">
        <v>50</v>
      </c>
      <c r="H76" s="66"/>
      <c r="I76" s="119">
        <f t="shared" si="5"/>
        <v>0</v>
      </c>
      <c r="J76" s="10"/>
      <c r="K76" s="112" t="e">
        <f>VLOOKUP(J76,'product- cq kortingscategorieen'!$B$4:$C$303,2,FALSE)</f>
        <v>#N/A</v>
      </c>
      <c r="L76" s="113" t="e">
        <f t="shared" si="1"/>
        <v>#N/A</v>
      </c>
      <c r="M76" s="12"/>
      <c r="N76" s="11"/>
      <c r="O76" s="12"/>
      <c r="P76" s="63"/>
      <c r="R76" s="14"/>
      <c r="S76" s="15"/>
      <c r="T76" s="15"/>
      <c r="U76" s="15"/>
      <c r="V76" s="15"/>
      <c r="AA76" s="34"/>
      <c r="AB76" s="34"/>
      <c r="AC76" s="34"/>
      <c r="AD76" s="34"/>
      <c r="AE76" s="34"/>
      <c r="AF76" s="34"/>
    </row>
    <row r="77" spans="1:32" s="19" customFormat="1" x14ac:dyDescent="0.25">
      <c r="A77" s="32" t="s">
        <v>371</v>
      </c>
      <c r="B77" s="32"/>
      <c r="C77" s="33"/>
      <c r="D77" s="6"/>
      <c r="E77" s="71"/>
      <c r="F77" s="23"/>
      <c r="G77" s="7"/>
      <c r="H77" s="62"/>
      <c r="I77" s="45"/>
      <c r="J77" s="6"/>
      <c r="K77" s="8"/>
      <c r="L77" s="62"/>
      <c r="M77" s="6"/>
      <c r="N77" s="7"/>
      <c r="O77" s="6"/>
      <c r="P77" s="62"/>
      <c r="AA77" s="34"/>
      <c r="AB77" s="34"/>
      <c r="AC77" s="35"/>
      <c r="AD77" s="34"/>
      <c r="AE77" s="34"/>
      <c r="AF77" s="34"/>
    </row>
    <row r="78" spans="1:32" ht="25.5" x14ac:dyDescent="0.25">
      <c r="A78" s="22" t="s">
        <v>95</v>
      </c>
      <c r="B78" s="22" t="s">
        <v>96</v>
      </c>
      <c r="C78" s="20" t="s">
        <v>97</v>
      </c>
      <c r="D78" s="10"/>
      <c r="E78" s="72"/>
      <c r="F78" s="22" t="s">
        <v>344</v>
      </c>
      <c r="G78" s="11">
        <v>640</v>
      </c>
      <c r="H78" s="66"/>
      <c r="I78" s="46">
        <f>G78*H78</f>
        <v>0</v>
      </c>
      <c r="J78" s="10"/>
      <c r="K78" s="13" t="e">
        <f>VLOOKUP(J78,'product- cq kortingscategorieen'!$B$4:$C$303,2,FALSE)</f>
        <v>#N/A</v>
      </c>
      <c r="L78" s="63" t="e">
        <f t="shared" si="1"/>
        <v>#N/A</v>
      </c>
      <c r="M78" s="12"/>
      <c r="N78" s="11"/>
      <c r="O78" s="12"/>
      <c r="P78" s="63"/>
    </row>
    <row r="79" spans="1:32" x14ac:dyDescent="0.25">
      <c r="A79" s="22" t="s">
        <v>98</v>
      </c>
      <c r="B79" s="22" t="s">
        <v>99</v>
      </c>
      <c r="C79" s="20" t="s">
        <v>100</v>
      </c>
      <c r="D79" s="10"/>
      <c r="E79" s="72"/>
      <c r="F79" s="22" t="s">
        <v>344</v>
      </c>
      <c r="G79" s="11">
        <v>176</v>
      </c>
      <c r="H79" s="66"/>
      <c r="I79" s="46">
        <f>G79*H79</f>
        <v>0</v>
      </c>
      <c r="J79" s="10"/>
      <c r="K79" s="13" t="e">
        <f>VLOOKUP(J79,'product- cq kortingscategorieen'!$B$4:$C$303,2,FALSE)</f>
        <v>#N/A</v>
      </c>
      <c r="L79" s="63" t="e">
        <f t="shared" si="1"/>
        <v>#N/A</v>
      </c>
      <c r="M79" s="12"/>
      <c r="N79" s="11"/>
      <c r="O79" s="12"/>
      <c r="P79" s="63"/>
    </row>
    <row r="80" spans="1:32" s="19" customFormat="1" x14ac:dyDescent="0.25">
      <c r="A80" s="32" t="s">
        <v>372</v>
      </c>
      <c r="B80" s="32"/>
      <c r="C80" s="33"/>
      <c r="D80" s="6"/>
      <c r="E80" s="71"/>
      <c r="F80" s="23"/>
      <c r="G80" s="7"/>
      <c r="H80" s="7"/>
      <c r="I80" s="7"/>
      <c r="J80" s="7"/>
      <c r="K80" s="8"/>
      <c r="L80" s="62"/>
      <c r="M80" s="6"/>
      <c r="N80" s="7"/>
      <c r="O80" s="6"/>
      <c r="P80" s="62"/>
      <c r="AA80" s="34"/>
      <c r="AB80" s="34"/>
      <c r="AC80" s="35"/>
      <c r="AD80" s="34"/>
      <c r="AE80" s="34"/>
      <c r="AF80" s="34"/>
    </row>
    <row r="81" spans="1:32" x14ac:dyDescent="0.25">
      <c r="A81" s="22" t="s">
        <v>101</v>
      </c>
      <c r="B81" s="22" t="s">
        <v>102</v>
      </c>
      <c r="C81" s="20" t="s">
        <v>103</v>
      </c>
      <c r="D81" s="10"/>
      <c r="E81" s="72"/>
      <c r="F81" s="22" t="s">
        <v>345</v>
      </c>
      <c r="G81" s="11">
        <v>1</v>
      </c>
      <c r="H81" s="66"/>
      <c r="I81" s="46">
        <f t="shared" ref="I81:I87" si="6">G81*H81</f>
        <v>0</v>
      </c>
      <c r="J81" s="10"/>
      <c r="K81" s="13" t="e">
        <f>VLOOKUP(J81,'product- cq kortingscategorieen'!$B$4:$C$303,2,FALSE)</f>
        <v>#N/A</v>
      </c>
      <c r="L81" s="63" t="e">
        <f t="shared" si="1"/>
        <v>#N/A</v>
      </c>
      <c r="M81" s="12"/>
      <c r="N81" s="11"/>
      <c r="O81" s="12"/>
      <c r="P81" s="63"/>
    </row>
    <row r="82" spans="1:32" x14ac:dyDescent="0.25">
      <c r="A82" s="22" t="s">
        <v>104</v>
      </c>
      <c r="B82" s="22" t="s">
        <v>105</v>
      </c>
      <c r="C82" s="20" t="s">
        <v>106</v>
      </c>
      <c r="D82" s="10"/>
      <c r="E82" s="72"/>
      <c r="F82" s="22" t="s">
        <v>349</v>
      </c>
      <c r="G82" s="11">
        <v>2</v>
      </c>
      <c r="H82" s="66"/>
      <c r="I82" s="46">
        <f t="shared" si="6"/>
        <v>0</v>
      </c>
      <c r="J82" s="10"/>
      <c r="K82" s="13" t="e">
        <f>VLOOKUP(J82,'product- cq kortingscategorieen'!$B$4:$C$303,2,FALSE)</f>
        <v>#N/A</v>
      </c>
      <c r="L82" s="63" t="e">
        <f t="shared" si="1"/>
        <v>#N/A</v>
      </c>
      <c r="M82" s="12"/>
      <c r="N82" s="11"/>
      <c r="O82" s="12"/>
      <c r="P82" s="63"/>
    </row>
    <row r="83" spans="1:32" ht="76.5" x14ac:dyDescent="0.25">
      <c r="A83" s="22" t="s">
        <v>107</v>
      </c>
      <c r="B83" s="97" t="s">
        <v>451</v>
      </c>
      <c r="C83" s="20" t="s">
        <v>108</v>
      </c>
      <c r="D83" s="10"/>
      <c r="E83" s="72"/>
      <c r="F83" s="22" t="s">
        <v>344</v>
      </c>
      <c r="G83" s="11">
        <v>6</v>
      </c>
      <c r="H83" s="66"/>
      <c r="I83" s="46">
        <f t="shared" si="6"/>
        <v>0</v>
      </c>
      <c r="J83" s="10"/>
      <c r="K83" s="13" t="e">
        <f>VLOOKUP(J83,'product- cq kortingscategorieen'!$B$4:$C$303,2,FALSE)</f>
        <v>#N/A</v>
      </c>
      <c r="L83" s="63" t="e">
        <f t="shared" si="1"/>
        <v>#N/A</v>
      </c>
      <c r="M83" s="12"/>
      <c r="N83" s="11"/>
      <c r="O83" s="12"/>
      <c r="P83" s="63"/>
    </row>
    <row r="84" spans="1:32" ht="51" x14ac:dyDescent="0.25">
      <c r="A84" s="22" t="s">
        <v>109</v>
      </c>
      <c r="B84" s="22" t="s">
        <v>110</v>
      </c>
      <c r="C84" s="20" t="s">
        <v>111</v>
      </c>
      <c r="D84" s="10"/>
      <c r="E84" s="72"/>
      <c r="F84" s="22" t="s">
        <v>345</v>
      </c>
      <c r="G84" s="11">
        <v>1</v>
      </c>
      <c r="H84" s="66"/>
      <c r="I84" s="46">
        <f t="shared" si="6"/>
        <v>0</v>
      </c>
      <c r="J84" s="10"/>
      <c r="K84" s="13" t="e">
        <f>VLOOKUP(J84,'product- cq kortingscategorieen'!$B$4:$C$303,2,FALSE)</f>
        <v>#N/A</v>
      </c>
      <c r="L84" s="63" t="e">
        <f t="shared" si="1"/>
        <v>#N/A</v>
      </c>
      <c r="M84" s="12"/>
      <c r="N84" s="11"/>
      <c r="O84" s="12"/>
      <c r="P84" s="63"/>
    </row>
    <row r="85" spans="1:32" ht="51" x14ac:dyDescent="0.25">
      <c r="A85" s="22" t="s">
        <v>112</v>
      </c>
      <c r="B85" s="22" t="s">
        <v>113</v>
      </c>
      <c r="C85" s="20" t="s">
        <v>114</v>
      </c>
      <c r="D85" s="10"/>
      <c r="E85" s="72"/>
      <c r="F85" s="22" t="s">
        <v>345</v>
      </c>
      <c r="G85" s="11">
        <v>1</v>
      </c>
      <c r="H85" s="66"/>
      <c r="I85" s="46">
        <f t="shared" si="6"/>
        <v>0</v>
      </c>
      <c r="J85" s="10"/>
      <c r="K85" s="13" t="e">
        <f>VLOOKUP(J85,'product- cq kortingscategorieen'!$B$4:$C$303,2,FALSE)</f>
        <v>#N/A</v>
      </c>
      <c r="L85" s="63" t="e">
        <f t="shared" si="1"/>
        <v>#N/A</v>
      </c>
      <c r="M85" s="12"/>
      <c r="N85" s="11"/>
      <c r="O85" s="12"/>
      <c r="P85" s="63"/>
    </row>
    <row r="86" spans="1:32" ht="114.75" x14ac:dyDescent="0.25">
      <c r="A86" s="22" t="s">
        <v>115</v>
      </c>
      <c r="B86" s="22" t="s">
        <v>116</v>
      </c>
      <c r="C86" s="20" t="s">
        <v>117</v>
      </c>
      <c r="D86" s="10"/>
      <c r="E86" s="72"/>
      <c r="F86" s="22" t="s">
        <v>350</v>
      </c>
      <c r="G86" s="11">
        <v>5</v>
      </c>
      <c r="H86" s="66"/>
      <c r="I86" s="46">
        <f t="shared" si="6"/>
        <v>0</v>
      </c>
      <c r="J86" s="10"/>
      <c r="K86" s="13" t="e">
        <f>VLOOKUP(J86,'product- cq kortingscategorieen'!$B$4:$C$303,2,FALSE)</f>
        <v>#N/A</v>
      </c>
      <c r="L86" s="63" t="e">
        <f t="shared" si="1"/>
        <v>#N/A</v>
      </c>
      <c r="M86" s="12"/>
      <c r="N86" s="11"/>
      <c r="O86" s="12"/>
      <c r="P86" s="63"/>
    </row>
    <row r="87" spans="1:32" x14ac:dyDescent="0.25">
      <c r="A87" s="22" t="s">
        <v>118</v>
      </c>
      <c r="B87" s="22" t="s">
        <v>119</v>
      </c>
      <c r="C87" s="20" t="s">
        <v>120</v>
      </c>
      <c r="D87" s="10"/>
      <c r="E87" s="72"/>
      <c r="F87" s="22" t="s">
        <v>351</v>
      </c>
      <c r="G87" s="11">
        <v>1</v>
      </c>
      <c r="H87" s="66"/>
      <c r="I87" s="46">
        <f t="shared" si="6"/>
        <v>0</v>
      </c>
      <c r="J87" s="10"/>
      <c r="K87" s="13" t="e">
        <f>VLOOKUP(J87,'product- cq kortingscategorieen'!$B$4:$C$303,2,FALSE)</f>
        <v>#N/A</v>
      </c>
      <c r="L87" s="63" t="e">
        <f t="shared" si="1"/>
        <v>#N/A</v>
      </c>
      <c r="M87" s="12"/>
      <c r="N87" s="11"/>
      <c r="O87" s="12"/>
      <c r="P87" s="63"/>
    </row>
    <row r="88" spans="1:32" s="19" customFormat="1" x14ac:dyDescent="0.25">
      <c r="A88" s="32" t="s">
        <v>373</v>
      </c>
      <c r="B88" s="32"/>
      <c r="C88" s="33"/>
      <c r="D88" s="6"/>
      <c r="E88" s="71"/>
      <c r="F88" s="23"/>
      <c r="G88" s="7"/>
      <c r="H88" s="62"/>
      <c r="I88" s="45"/>
      <c r="J88" s="6"/>
      <c r="K88" s="8"/>
      <c r="L88" s="62"/>
      <c r="M88" s="6"/>
      <c r="N88" s="7"/>
      <c r="O88" s="6"/>
      <c r="P88" s="62"/>
      <c r="AA88" s="34"/>
      <c r="AB88" s="34"/>
      <c r="AC88" s="35"/>
      <c r="AD88" s="34"/>
      <c r="AE88" s="34"/>
      <c r="AF88" s="34"/>
    </row>
    <row r="89" spans="1:32" x14ac:dyDescent="0.25">
      <c r="A89" s="22" t="s">
        <v>121</v>
      </c>
      <c r="B89" s="22" t="s">
        <v>122</v>
      </c>
      <c r="C89" s="20"/>
      <c r="D89" s="10"/>
      <c r="E89" s="72"/>
      <c r="F89" s="22" t="s">
        <v>344</v>
      </c>
      <c r="G89" s="11">
        <v>1</v>
      </c>
      <c r="H89" s="66"/>
      <c r="I89" s="46">
        <f t="shared" ref="I89:I96" si="7">G89*H89</f>
        <v>0</v>
      </c>
      <c r="J89" s="10"/>
      <c r="K89" s="13" t="e">
        <f>VLOOKUP(J89,'product- cq kortingscategorieen'!$B$4:$C$303,2,FALSE)</f>
        <v>#N/A</v>
      </c>
      <c r="L89" s="63" t="e">
        <f t="shared" si="1"/>
        <v>#N/A</v>
      </c>
      <c r="M89" s="12"/>
      <c r="N89" s="11"/>
      <c r="O89" s="12"/>
      <c r="P89" s="63"/>
    </row>
    <row r="90" spans="1:32" x14ac:dyDescent="0.25">
      <c r="A90" s="22" t="s">
        <v>123</v>
      </c>
      <c r="B90" s="22" t="s">
        <v>124</v>
      </c>
      <c r="C90" s="20" t="s">
        <v>125</v>
      </c>
      <c r="D90" s="10"/>
      <c r="E90" s="72"/>
      <c r="F90" s="22" t="s">
        <v>344</v>
      </c>
      <c r="G90" s="11">
        <v>1</v>
      </c>
      <c r="H90" s="66"/>
      <c r="I90" s="46">
        <f t="shared" si="7"/>
        <v>0</v>
      </c>
      <c r="J90" s="10"/>
      <c r="K90" s="13" t="e">
        <f>VLOOKUP(J90,'product- cq kortingscategorieen'!$B$4:$C$303,2,FALSE)</f>
        <v>#N/A</v>
      </c>
      <c r="L90" s="63" t="e">
        <f t="shared" si="1"/>
        <v>#N/A</v>
      </c>
      <c r="M90" s="12"/>
      <c r="N90" s="11"/>
      <c r="O90" s="12"/>
      <c r="P90" s="63"/>
    </row>
    <row r="91" spans="1:32" x14ac:dyDescent="0.25">
      <c r="A91" s="22" t="s">
        <v>126</v>
      </c>
      <c r="B91" s="22" t="s">
        <v>127</v>
      </c>
      <c r="C91" s="20" t="s">
        <v>128</v>
      </c>
      <c r="D91" s="10"/>
      <c r="E91" s="72"/>
      <c r="F91" s="22" t="s">
        <v>344</v>
      </c>
      <c r="G91" s="11">
        <v>20</v>
      </c>
      <c r="H91" s="66"/>
      <c r="I91" s="46">
        <f t="shared" si="7"/>
        <v>0</v>
      </c>
      <c r="J91" s="10"/>
      <c r="K91" s="13" t="e">
        <f>VLOOKUP(J91,'product- cq kortingscategorieen'!$B$4:$C$303,2,FALSE)</f>
        <v>#N/A</v>
      </c>
      <c r="L91" s="63" t="e">
        <f t="shared" si="1"/>
        <v>#N/A</v>
      </c>
      <c r="M91" s="12"/>
      <c r="N91" s="11"/>
      <c r="O91" s="12"/>
      <c r="P91" s="63"/>
    </row>
    <row r="92" spans="1:32" x14ac:dyDescent="0.25">
      <c r="A92" s="22" t="s">
        <v>129</v>
      </c>
      <c r="B92" s="22" t="s">
        <v>130</v>
      </c>
      <c r="C92" s="20" t="s">
        <v>131</v>
      </c>
      <c r="D92" s="10"/>
      <c r="E92" s="72"/>
      <c r="F92" s="22" t="s">
        <v>344</v>
      </c>
      <c r="G92" s="11">
        <v>1</v>
      </c>
      <c r="H92" s="66"/>
      <c r="I92" s="46">
        <f t="shared" si="7"/>
        <v>0</v>
      </c>
      <c r="J92" s="10"/>
      <c r="K92" s="13" t="e">
        <f>VLOOKUP(J92,'product- cq kortingscategorieen'!$B$4:$C$303,2,FALSE)</f>
        <v>#N/A</v>
      </c>
      <c r="L92" s="63" t="e">
        <f t="shared" si="1"/>
        <v>#N/A</v>
      </c>
      <c r="M92" s="12"/>
      <c r="N92" s="11"/>
      <c r="O92" s="12"/>
      <c r="P92" s="63"/>
    </row>
    <row r="93" spans="1:32" x14ac:dyDescent="0.25">
      <c r="A93" s="22" t="s">
        <v>132</v>
      </c>
      <c r="B93" s="22" t="s">
        <v>133</v>
      </c>
      <c r="C93" s="20" t="s">
        <v>134</v>
      </c>
      <c r="D93" s="10"/>
      <c r="E93" s="72"/>
      <c r="F93" s="22" t="s">
        <v>344</v>
      </c>
      <c r="G93" s="11">
        <v>1</v>
      </c>
      <c r="H93" s="66"/>
      <c r="I93" s="46">
        <f t="shared" si="7"/>
        <v>0</v>
      </c>
      <c r="J93" s="10"/>
      <c r="K93" s="13" t="e">
        <f>VLOOKUP(J93,'product- cq kortingscategorieen'!$B$4:$C$303,2,FALSE)</f>
        <v>#N/A</v>
      </c>
      <c r="L93" s="63" t="e">
        <f t="shared" si="1"/>
        <v>#N/A</v>
      </c>
      <c r="M93" s="12"/>
      <c r="N93" s="11"/>
      <c r="O93" s="12"/>
      <c r="P93" s="63"/>
    </row>
    <row r="94" spans="1:32" x14ac:dyDescent="0.25">
      <c r="A94" s="22" t="s">
        <v>135</v>
      </c>
      <c r="B94" s="22" t="s">
        <v>136</v>
      </c>
      <c r="C94" s="20"/>
      <c r="D94" s="10"/>
      <c r="E94" s="72"/>
      <c r="F94" s="22" t="s">
        <v>344</v>
      </c>
      <c r="G94" s="11">
        <v>1</v>
      </c>
      <c r="H94" s="66"/>
      <c r="I94" s="46">
        <f t="shared" si="7"/>
        <v>0</v>
      </c>
      <c r="J94" s="10"/>
      <c r="K94" s="13" t="e">
        <f>VLOOKUP(J94,'product- cq kortingscategorieen'!$B$4:$C$303,2,FALSE)</f>
        <v>#N/A</v>
      </c>
      <c r="L94" s="63" t="e">
        <f t="shared" si="1"/>
        <v>#N/A</v>
      </c>
      <c r="M94" s="12"/>
      <c r="N94" s="11"/>
      <c r="O94" s="12"/>
      <c r="P94" s="63"/>
    </row>
    <row r="95" spans="1:32" x14ac:dyDescent="0.25">
      <c r="A95" s="22" t="s">
        <v>137</v>
      </c>
      <c r="B95" s="22" t="s">
        <v>138</v>
      </c>
      <c r="C95" s="20" t="s">
        <v>139</v>
      </c>
      <c r="D95" s="10"/>
      <c r="E95" s="72"/>
      <c r="F95" s="22" t="s">
        <v>344</v>
      </c>
      <c r="G95" s="11">
        <v>1</v>
      </c>
      <c r="H95" s="66"/>
      <c r="I95" s="46">
        <f t="shared" si="7"/>
        <v>0</v>
      </c>
      <c r="J95" s="10"/>
      <c r="K95" s="13" t="e">
        <f>VLOOKUP(J95,'product- cq kortingscategorieen'!$B$4:$C$303,2,FALSE)</f>
        <v>#N/A</v>
      </c>
      <c r="L95" s="63" t="e">
        <f t="shared" si="1"/>
        <v>#N/A</v>
      </c>
      <c r="M95" s="12"/>
      <c r="N95" s="11"/>
      <c r="O95" s="12"/>
      <c r="P95" s="63"/>
    </row>
    <row r="96" spans="1:32" s="19" customFormat="1" x14ac:dyDescent="0.25">
      <c r="A96" s="22" t="s">
        <v>439</v>
      </c>
      <c r="B96" s="22" t="s">
        <v>124</v>
      </c>
      <c r="C96" s="20"/>
      <c r="D96" s="10"/>
      <c r="E96" s="72"/>
      <c r="F96" s="22" t="s">
        <v>344</v>
      </c>
      <c r="G96" s="11">
        <v>1</v>
      </c>
      <c r="H96" s="66"/>
      <c r="I96" s="46">
        <f t="shared" si="7"/>
        <v>0</v>
      </c>
      <c r="J96" s="10"/>
      <c r="K96" s="13"/>
      <c r="L96" s="63"/>
      <c r="M96" s="12"/>
      <c r="N96" s="11"/>
      <c r="O96" s="12"/>
      <c r="P96" s="63"/>
      <c r="AA96" s="34"/>
      <c r="AB96" s="34"/>
      <c r="AC96" s="34"/>
      <c r="AD96" s="34"/>
      <c r="AE96" s="34"/>
      <c r="AF96" s="34"/>
    </row>
    <row r="97" spans="1:32" s="19" customFormat="1" x14ac:dyDescent="0.25">
      <c r="A97" s="32" t="s">
        <v>374</v>
      </c>
      <c r="B97" s="32"/>
      <c r="C97" s="33"/>
      <c r="D97" s="6"/>
      <c r="E97" s="71"/>
      <c r="F97" s="23"/>
      <c r="G97" s="7"/>
      <c r="H97" s="62"/>
      <c r="I97" s="45"/>
      <c r="J97" s="6"/>
      <c r="K97" s="8"/>
      <c r="L97" s="62"/>
      <c r="M97" s="6"/>
      <c r="N97" s="7"/>
      <c r="O97" s="6"/>
      <c r="P97" s="62"/>
      <c r="AA97" s="34"/>
      <c r="AB97" s="34"/>
      <c r="AC97" s="35"/>
      <c r="AD97" s="34"/>
      <c r="AE97" s="34"/>
      <c r="AF97" s="34"/>
    </row>
    <row r="98" spans="1:32" ht="191.25" x14ac:dyDescent="0.25">
      <c r="A98" s="22" t="s">
        <v>140</v>
      </c>
      <c r="B98" s="22" t="s">
        <v>141</v>
      </c>
      <c r="C98" s="20" t="s">
        <v>142</v>
      </c>
      <c r="D98" s="10"/>
      <c r="E98" s="72"/>
      <c r="F98" s="22" t="s">
        <v>344</v>
      </c>
      <c r="G98" s="11">
        <v>1</v>
      </c>
      <c r="H98" s="66"/>
      <c r="I98" s="46">
        <f t="shared" ref="I98:I128" si="8">G98*H98</f>
        <v>0</v>
      </c>
      <c r="J98" s="10"/>
      <c r="K98" s="13" t="e">
        <f>VLOOKUP(J98,'product- cq kortingscategorieen'!$B$4:$C$303,2,FALSE)</f>
        <v>#N/A</v>
      </c>
      <c r="L98" s="63" t="e">
        <f t="shared" si="1"/>
        <v>#N/A</v>
      </c>
      <c r="M98" s="12"/>
      <c r="N98" s="11"/>
      <c r="O98" s="12"/>
      <c r="P98" s="63"/>
    </row>
    <row r="99" spans="1:32" ht="89.25" x14ac:dyDescent="0.25">
      <c r="A99" s="22" t="s">
        <v>143</v>
      </c>
      <c r="B99" s="22" t="s">
        <v>144</v>
      </c>
      <c r="C99" s="20" t="s">
        <v>145</v>
      </c>
      <c r="D99" s="10"/>
      <c r="E99" s="72"/>
      <c r="F99" s="22" t="s">
        <v>344</v>
      </c>
      <c r="G99" s="11">
        <v>1</v>
      </c>
      <c r="H99" s="66"/>
      <c r="I99" s="46">
        <f t="shared" si="8"/>
        <v>0</v>
      </c>
      <c r="J99" s="10"/>
      <c r="K99" s="13" t="e">
        <f>VLOOKUP(J99,'product- cq kortingscategorieen'!$B$4:$C$303,2,FALSE)</f>
        <v>#N/A</v>
      </c>
      <c r="L99" s="63" t="e">
        <f t="shared" si="1"/>
        <v>#N/A</v>
      </c>
      <c r="M99" s="12"/>
      <c r="N99" s="11"/>
      <c r="O99" s="12"/>
      <c r="P99" s="63"/>
    </row>
    <row r="100" spans="1:32" ht="25.5" x14ac:dyDescent="0.25">
      <c r="A100" s="22" t="s">
        <v>146</v>
      </c>
      <c r="B100" s="22" t="s">
        <v>147</v>
      </c>
      <c r="C100" s="20" t="s">
        <v>148</v>
      </c>
      <c r="D100" s="10"/>
      <c r="E100" s="72"/>
      <c r="F100" s="22" t="s">
        <v>352</v>
      </c>
      <c r="G100" s="11">
        <v>1</v>
      </c>
      <c r="H100" s="66"/>
      <c r="I100" s="46">
        <f t="shared" si="8"/>
        <v>0</v>
      </c>
      <c r="J100" s="10"/>
      <c r="K100" s="13" t="e">
        <f>VLOOKUP(J100,'product- cq kortingscategorieen'!$B$4:$C$303,2,FALSE)</f>
        <v>#N/A</v>
      </c>
      <c r="L100" s="63" t="e">
        <f t="shared" si="1"/>
        <v>#N/A</v>
      </c>
      <c r="M100" s="12"/>
      <c r="N100" s="11"/>
      <c r="O100" s="12"/>
      <c r="P100" s="63"/>
    </row>
    <row r="101" spans="1:32" x14ac:dyDescent="0.25">
      <c r="A101" s="22" t="s">
        <v>149</v>
      </c>
      <c r="B101" s="22" t="s">
        <v>150</v>
      </c>
      <c r="C101" s="20" t="s">
        <v>151</v>
      </c>
      <c r="D101" s="10"/>
      <c r="E101" s="72"/>
      <c r="F101" s="22" t="s">
        <v>348</v>
      </c>
      <c r="G101" s="11">
        <v>1</v>
      </c>
      <c r="H101" s="66"/>
      <c r="I101" s="46">
        <f t="shared" si="8"/>
        <v>0</v>
      </c>
      <c r="J101" s="10"/>
      <c r="K101" s="13" t="e">
        <f>VLOOKUP(J101,'product- cq kortingscategorieen'!$B$4:$C$303,2,FALSE)</f>
        <v>#N/A</v>
      </c>
      <c r="L101" s="63" t="e">
        <f t="shared" si="1"/>
        <v>#N/A</v>
      </c>
      <c r="M101" s="12"/>
      <c r="N101" s="11"/>
      <c r="O101" s="12"/>
      <c r="P101" s="63"/>
    </row>
    <row r="102" spans="1:32" x14ac:dyDescent="0.25">
      <c r="A102" s="22" t="s">
        <v>152</v>
      </c>
      <c r="B102" s="22" t="s">
        <v>377</v>
      </c>
      <c r="C102" s="20" t="s">
        <v>153</v>
      </c>
      <c r="D102" s="10"/>
      <c r="E102" s="72"/>
      <c r="F102" s="22" t="s">
        <v>344</v>
      </c>
      <c r="G102" s="11">
        <v>1</v>
      </c>
      <c r="H102" s="66"/>
      <c r="I102" s="46">
        <f t="shared" si="8"/>
        <v>0</v>
      </c>
      <c r="J102" s="10"/>
      <c r="K102" s="13" t="e">
        <f>VLOOKUP(J102,'product- cq kortingscategorieen'!$B$4:$C$303,2,FALSE)</f>
        <v>#N/A</v>
      </c>
      <c r="L102" s="63" t="e">
        <f t="shared" ref="L102:L164" si="9">+I102*(1-K102)</f>
        <v>#N/A</v>
      </c>
      <c r="M102" s="12"/>
      <c r="N102" s="11"/>
      <c r="O102" s="12"/>
      <c r="P102" s="63"/>
    </row>
    <row r="103" spans="1:32" x14ac:dyDescent="0.25">
      <c r="A103" s="22" t="s">
        <v>154</v>
      </c>
      <c r="B103" s="22" t="s">
        <v>155</v>
      </c>
      <c r="C103" s="20" t="s">
        <v>156</v>
      </c>
      <c r="D103" s="10"/>
      <c r="E103" s="72"/>
      <c r="F103" s="22" t="s">
        <v>344</v>
      </c>
      <c r="G103" s="11">
        <v>5</v>
      </c>
      <c r="H103" s="66"/>
      <c r="I103" s="46">
        <f t="shared" si="8"/>
        <v>0</v>
      </c>
      <c r="J103" s="10"/>
      <c r="K103" s="13" t="e">
        <f>VLOOKUP(J103,'product- cq kortingscategorieen'!$B$4:$C$303,2,FALSE)</f>
        <v>#N/A</v>
      </c>
      <c r="L103" s="63" t="e">
        <f t="shared" si="9"/>
        <v>#N/A</v>
      </c>
      <c r="M103" s="12"/>
      <c r="N103" s="11"/>
      <c r="O103" s="12"/>
      <c r="P103" s="63"/>
    </row>
    <row r="104" spans="1:32" x14ac:dyDescent="0.25">
      <c r="A104" s="22" t="s">
        <v>157</v>
      </c>
      <c r="B104" s="22" t="s">
        <v>158</v>
      </c>
      <c r="C104" s="20" t="s">
        <v>159</v>
      </c>
      <c r="D104" s="10"/>
      <c r="E104" s="72"/>
      <c r="F104" s="22" t="s">
        <v>353</v>
      </c>
      <c r="G104" s="11">
        <v>80</v>
      </c>
      <c r="H104" s="66"/>
      <c r="I104" s="46">
        <f t="shared" si="8"/>
        <v>0</v>
      </c>
      <c r="J104" s="10"/>
      <c r="K104" s="13" t="e">
        <f>VLOOKUP(J104,'product- cq kortingscategorieen'!$B$4:$C$303,2,FALSE)</f>
        <v>#N/A</v>
      </c>
      <c r="L104" s="63" t="e">
        <f t="shared" si="9"/>
        <v>#N/A</v>
      </c>
      <c r="M104" s="12"/>
      <c r="N104" s="11"/>
      <c r="O104" s="12"/>
      <c r="P104" s="63"/>
    </row>
    <row r="105" spans="1:32" x14ac:dyDescent="0.25">
      <c r="A105" s="22" t="s">
        <v>160</v>
      </c>
      <c r="B105" s="22" t="s">
        <v>161</v>
      </c>
      <c r="C105" s="20" t="s">
        <v>511</v>
      </c>
      <c r="D105" s="10"/>
      <c r="E105" s="72"/>
      <c r="F105" s="22" t="s">
        <v>344</v>
      </c>
      <c r="G105" s="11">
        <v>50</v>
      </c>
      <c r="H105" s="66"/>
      <c r="I105" s="46">
        <f t="shared" si="8"/>
        <v>0</v>
      </c>
      <c r="J105" s="10"/>
      <c r="K105" s="13" t="e">
        <f>VLOOKUP(J105,'product- cq kortingscategorieen'!$B$4:$C$303,2,FALSE)</f>
        <v>#N/A</v>
      </c>
      <c r="L105" s="63" t="e">
        <f t="shared" si="9"/>
        <v>#N/A</v>
      </c>
      <c r="M105" s="12"/>
      <c r="N105" s="11"/>
      <c r="O105" s="12"/>
      <c r="P105" s="63"/>
    </row>
    <row r="106" spans="1:32" x14ac:dyDescent="0.25">
      <c r="A106" s="22" t="s">
        <v>162</v>
      </c>
      <c r="B106" s="22" t="s">
        <v>163</v>
      </c>
      <c r="C106" s="20" t="s">
        <v>80</v>
      </c>
      <c r="D106" s="10"/>
      <c r="E106" s="72"/>
      <c r="F106" s="22" t="s">
        <v>346</v>
      </c>
      <c r="G106" s="11">
        <v>50</v>
      </c>
      <c r="H106" s="66"/>
      <c r="I106" s="46">
        <f t="shared" si="8"/>
        <v>0</v>
      </c>
      <c r="J106" s="10"/>
      <c r="K106" s="13" t="e">
        <f>VLOOKUP(J106,'product- cq kortingscategorieen'!$B$4:$C$303,2,FALSE)</f>
        <v>#N/A</v>
      </c>
      <c r="L106" s="63" t="e">
        <f t="shared" si="9"/>
        <v>#N/A</v>
      </c>
      <c r="M106" s="12"/>
      <c r="N106" s="11"/>
      <c r="O106" s="12"/>
      <c r="P106" s="63"/>
    </row>
    <row r="107" spans="1:32" x14ac:dyDescent="0.25">
      <c r="A107" s="22" t="s">
        <v>164</v>
      </c>
      <c r="B107" s="22" t="s">
        <v>165</v>
      </c>
      <c r="C107" s="20" t="s">
        <v>80</v>
      </c>
      <c r="D107" s="10"/>
      <c r="E107" s="72"/>
      <c r="F107" s="22" t="s">
        <v>354</v>
      </c>
      <c r="G107" s="11">
        <v>50</v>
      </c>
      <c r="H107" s="66"/>
      <c r="I107" s="46">
        <f t="shared" si="8"/>
        <v>0</v>
      </c>
      <c r="J107" s="10"/>
      <c r="K107" s="13" t="e">
        <f>VLOOKUP(J107,'product- cq kortingscategorieen'!$B$4:$C$303,2,FALSE)</f>
        <v>#N/A</v>
      </c>
      <c r="L107" s="63" t="e">
        <f t="shared" si="9"/>
        <v>#N/A</v>
      </c>
      <c r="M107" s="12"/>
      <c r="N107" s="11"/>
      <c r="O107" s="12"/>
      <c r="P107" s="63"/>
    </row>
    <row r="108" spans="1:32" ht="89.25" x14ac:dyDescent="0.25">
      <c r="A108" s="22" t="s">
        <v>166</v>
      </c>
      <c r="B108" s="22" t="s">
        <v>167</v>
      </c>
      <c r="C108" s="20" t="s">
        <v>168</v>
      </c>
      <c r="D108" s="10"/>
      <c r="E108" s="72"/>
      <c r="F108" s="22" t="s">
        <v>344</v>
      </c>
      <c r="G108" s="11">
        <v>58</v>
      </c>
      <c r="H108" s="66"/>
      <c r="I108" s="46">
        <f t="shared" si="8"/>
        <v>0</v>
      </c>
      <c r="J108" s="10"/>
      <c r="K108" s="13" t="e">
        <f>VLOOKUP(J108,'product- cq kortingscategorieen'!$B$4:$C$303,2,FALSE)</f>
        <v>#N/A</v>
      </c>
      <c r="L108" s="63" t="e">
        <f t="shared" si="9"/>
        <v>#N/A</v>
      </c>
      <c r="M108" s="12"/>
      <c r="N108" s="11"/>
      <c r="O108" s="12"/>
      <c r="P108" s="63"/>
    </row>
    <row r="109" spans="1:32" ht="89.25" x14ac:dyDescent="0.25">
      <c r="A109" s="22" t="s">
        <v>169</v>
      </c>
      <c r="B109" s="22" t="s">
        <v>170</v>
      </c>
      <c r="C109" s="20" t="s">
        <v>168</v>
      </c>
      <c r="D109" s="10"/>
      <c r="E109" s="72"/>
      <c r="F109" s="22" t="s">
        <v>344</v>
      </c>
      <c r="G109" s="11">
        <v>58</v>
      </c>
      <c r="H109" s="66"/>
      <c r="I109" s="46">
        <f t="shared" si="8"/>
        <v>0</v>
      </c>
      <c r="J109" s="10"/>
      <c r="K109" s="13" t="e">
        <f>VLOOKUP(J109,'product- cq kortingscategorieen'!$B$4:$C$303,2,FALSE)</f>
        <v>#N/A</v>
      </c>
      <c r="L109" s="63" t="e">
        <f t="shared" si="9"/>
        <v>#N/A</v>
      </c>
      <c r="M109" s="12"/>
      <c r="N109" s="11"/>
      <c r="O109" s="12"/>
      <c r="P109" s="63"/>
    </row>
    <row r="110" spans="1:32" ht="89.25" x14ac:dyDescent="0.25">
      <c r="A110" s="22" t="s">
        <v>171</v>
      </c>
      <c r="B110" s="22" t="s">
        <v>172</v>
      </c>
      <c r="C110" s="20" t="s">
        <v>168</v>
      </c>
      <c r="D110" s="10"/>
      <c r="E110" s="72"/>
      <c r="F110" s="22" t="s">
        <v>344</v>
      </c>
      <c r="G110" s="11">
        <v>10</v>
      </c>
      <c r="H110" s="66"/>
      <c r="I110" s="46">
        <f t="shared" si="8"/>
        <v>0</v>
      </c>
      <c r="J110" s="10"/>
      <c r="K110" s="13" t="e">
        <f>VLOOKUP(J110,'product- cq kortingscategorieen'!$B$4:$C$303,2,FALSE)</f>
        <v>#N/A</v>
      </c>
      <c r="L110" s="63" t="e">
        <f t="shared" si="9"/>
        <v>#N/A</v>
      </c>
      <c r="M110" s="12"/>
      <c r="N110" s="11"/>
      <c r="O110" s="12"/>
      <c r="P110" s="63"/>
    </row>
    <row r="111" spans="1:32" ht="25.5" x14ac:dyDescent="0.25">
      <c r="A111" s="22" t="s">
        <v>173</v>
      </c>
      <c r="B111" s="22" t="s">
        <v>174</v>
      </c>
      <c r="C111" s="20" t="s">
        <v>175</v>
      </c>
      <c r="D111" s="10"/>
      <c r="E111" s="72"/>
      <c r="F111" s="22" t="s">
        <v>355</v>
      </c>
      <c r="G111" s="11">
        <v>10</v>
      </c>
      <c r="H111" s="66"/>
      <c r="I111" s="46">
        <f t="shared" si="8"/>
        <v>0</v>
      </c>
      <c r="J111" s="10"/>
      <c r="K111" s="13" t="e">
        <f>VLOOKUP(J111,'product- cq kortingscategorieen'!$B$4:$C$303,2,FALSE)</f>
        <v>#N/A</v>
      </c>
      <c r="L111" s="63" t="e">
        <f t="shared" si="9"/>
        <v>#N/A</v>
      </c>
      <c r="M111" s="12"/>
      <c r="N111" s="11"/>
      <c r="O111" s="12"/>
      <c r="P111" s="63"/>
    </row>
    <row r="112" spans="1:32" x14ac:dyDescent="0.25">
      <c r="A112" s="22" t="s">
        <v>176</v>
      </c>
      <c r="B112" s="22" t="s">
        <v>177</v>
      </c>
      <c r="C112" s="20" t="s">
        <v>178</v>
      </c>
      <c r="D112" s="10"/>
      <c r="E112" s="72"/>
      <c r="F112" s="22" t="s">
        <v>348</v>
      </c>
      <c r="G112" s="11">
        <v>10</v>
      </c>
      <c r="H112" s="66"/>
      <c r="I112" s="46">
        <f t="shared" si="8"/>
        <v>0</v>
      </c>
      <c r="J112" s="10"/>
      <c r="K112" s="13" t="e">
        <f>VLOOKUP(J112,'product- cq kortingscategorieen'!$B$4:$C$303,2,FALSE)</f>
        <v>#N/A</v>
      </c>
      <c r="L112" s="63" t="e">
        <f t="shared" si="9"/>
        <v>#N/A</v>
      </c>
      <c r="M112" s="12"/>
      <c r="N112" s="11"/>
      <c r="O112" s="12"/>
      <c r="P112" s="63"/>
    </row>
    <row r="113" spans="1:16" x14ac:dyDescent="0.25">
      <c r="A113" s="22" t="s">
        <v>179</v>
      </c>
      <c r="B113" s="22" t="s">
        <v>180</v>
      </c>
      <c r="C113" s="20"/>
      <c r="D113" s="10"/>
      <c r="E113" s="72"/>
      <c r="F113" s="22" t="s">
        <v>344</v>
      </c>
      <c r="G113" s="11">
        <v>100</v>
      </c>
      <c r="H113" s="66"/>
      <c r="I113" s="46">
        <f t="shared" si="8"/>
        <v>0</v>
      </c>
      <c r="J113" s="10"/>
      <c r="K113" s="13" t="e">
        <f>VLOOKUP(J113,'product- cq kortingscategorieen'!$B$4:$C$303,2,FALSE)</f>
        <v>#N/A</v>
      </c>
      <c r="L113" s="63" t="e">
        <f t="shared" si="9"/>
        <v>#N/A</v>
      </c>
      <c r="M113" s="12"/>
      <c r="N113" s="11"/>
      <c r="O113" s="12"/>
      <c r="P113" s="63"/>
    </row>
    <row r="114" spans="1:16" ht="38.25" x14ac:dyDescent="0.25">
      <c r="A114" s="22" t="s">
        <v>181</v>
      </c>
      <c r="B114" s="22" t="s">
        <v>182</v>
      </c>
      <c r="C114" s="20" t="s">
        <v>183</v>
      </c>
      <c r="D114" s="10"/>
      <c r="E114" s="72"/>
      <c r="F114" s="22" t="s">
        <v>344</v>
      </c>
      <c r="G114" s="11">
        <v>4</v>
      </c>
      <c r="H114" s="66"/>
      <c r="I114" s="46">
        <f t="shared" si="8"/>
        <v>0</v>
      </c>
      <c r="J114" s="10"/>
      <c r="K114" s="13" t="e">
        <f>VLOOKUP(J114,'product- cq kortingscategorieen'!$B$4:$C$303,2,FALSE)</f>
        <v>#N/A</v>
      </c>
      <c r="L114" s="63" t="e">
        <f t="shared" si="9"/>
        <v>#N/A</v>
      </c>
      <c r="M114" s="12"/>
      <c r="N114" s="11"/>
      <c r="O114" s="12"/>
      <c r="P114" s="63"/>
    </row>
    <row r="115" spans="1:16" ht="38.25" x14ac:dyDescent="0.25">
      <c r="A115" s="22" t="s">
        <v>184</v>
      </c>
      <c r="B115" s="22" t="s">
        <v>185</v>
      </c>
      <c r="C115" s="20" t="s">
        <v>183</v>
      </c>
      <c r="D115" s="10"/>
      <c r="E115" s="72"/>
      <c r="F115" s="22" t="s">
        <v>344</v>
      </c>
      <c r="G115" s="11">
        <v>4</v>
      </c>
      <c r="H115" s="66"/>
      <c r="I115" s="46">
        <f t="shared" si="8"/>
        <v>0</v>
      </c>
      <c r="J115" s="10"/>
      <c r="K115" s="13" t="e">
        <f>VLOOKUP(J115,'product- cq kortingscategorieen'!$B$4:$C$303,2,FALSE)</f>
        <v>#N/A</v>
      </c>
      <c r="L115" s="63" t="e">
        <f t="shared" si="9"/>
        <v>#N/A</v>
      </c>
      <c r="M115" s="12"/>
      <c r="N115" s="11"/>
      <c r="O115" s="12"/>
      <c r="P115" s="63"/>
    </row>
    <row r="116" spans="1:16" x14ac:dyDescent="0.25">
      <c r="A116" s="22" t="s">
        <v>186</v>
      </c>
      <c r="B116" s="22" t="s">
        <v>187</v>
      </c>
      <c r="C116" s="20" t="s">
        <v>188</v>
      </c>
      <c r="D116" s="10"/>
      <c r="E116" s="72"/>
      <c r="F116" s="22" t="s">
        <v>356</v>
      </c>
      <c r="G116" s="11">
        <v>80</v>
      </c>
      <c r="H116" s="66"/>
      <c r="I116" s="46">
        <f t="shared" si="8"/>
        <v>0</v>
      </c>
      <c r="J116" s="10"/>
      <c r="K116" s="13" t="e">
        <f>VLOOKUP(J116,'product- cq kortingscategorieen'!$B$4:$C$303,2,FALSE)</f>
        <v>#N/A</v>
      </c>
      <c r="L116" s="63" t="e">
        <f t="shared" si="9"/>
        <v>#N/A</v>
      </c>
      <c r="M116" s="12"/>
      <c r="N116" s="11"/>
      <c r="O116" s="12"/>
      <c r="P116" s="63"/>
    </row>
    <row r="117" spans="1:16" x14ac:dyDescent="0.25">
      <c r="A117" s="22" t="s">
        <v>189</v>
      </c>
      <c r="B117" s="22" t="s">
        <v>187</v>
      </c>
      <c r="C117" s="20" t="s">
        <v>190</v>
      </c>
      <c r="D117" s="10"/>
      <c r="E117" s="72"/>
      <c r="F117" s="22" t="s">
        <v>356</v>
      </c>
      <c r="G117" s="11">
        <v>80</v>
      </c>
      <c r="H117" s="66"/>
      <c r="I117" s="46">
        <f t="shared" si="8"/>
        <v>0</v>
      </c>
      <c r="J117" s="10"/>
      <c r="K117" s="13" t="e">
        <f>VLOOKUP(J117,'product- cq kortingscategorieen'!$B$4:$C$303,2,FALSE)</f>
        <v>#N/A</v>
      </c>
      <c r="L117" s="63" t="e">
        <f t="shared" si="9"/>
        <v>#N/A</v>
      </c>
      <c r="M117" s="12"/>
      <c r="N117" s="11"/>
      <c r="O117" s="12"/>
      <c r="P117" s="63"/>
    </row>
    <row r="118" spans="1:16" x14ac:dyDescent="0.25">
      <c r="A118" s="22" t="s">
        <v>191</v>
      </c>
      <c r="B118" s="22" t="s">
        <v>192</v>
      </c>
      <c r="C118" s="20" t="s">
        <v>193</v>
      </c>
      <c r="D118" s="10"/>
      <c r="E118" s="72"/>
      <c r="F118" s="22" t="s">
        <v>344</v>
      </c>
      <c r="G118" s="11">
        <v>90</v>
      </c>
      <c r="H118" s="66"/>
      <c r="I118" s="46">
        <f t="shared" si="8"/>
        <v>0</v>
      </c>
      <c r="J118" s="10"/>
      <c r="K118" s="13" t="e">
        <f>VLOOKUP(J118,'product- cq kortingscategorieen'!$B$4:$C$303,2,FALSE)</f>
        <v>#N/A</v>
      </c>
      <c r="L118" s="63" t="e">
        <f t="shared" si="9"/>
        <v>#N/A</v>
      </c>
      <c r="M118" s="12"/>
      <c r="N118" s="11"/>
      <c r="O118" s="12"/>
      <c r="P118" s="63"/>
    </row>
    <row r="119" spans="1:16" x14ac:dyDescent="0.25">
      <c r="A119" s="22" t="s">
        <v>194</v>
      </c>
      <c r="B119" s="22" t="s">
        <v>195</v>
      </c>
      <c r="C119" s="20" t="s">
        <v>196</v>
      </c>
      <c r="D119" s="10"/>
      <c r="E119" s="72"/>
      <c r="F119" s="22" t="s">
        <v>344</v>
      </c>
      <c r="G119" s="11">
        <v>50</v>
      </c>
      <c r="H119" s="66"/>
      <c r="I119" s="46">
        <f t="shared" si="8"/>
        <v>0</v>
      </c>
      <c r="J119" s="10"/>
      <c r="K119" s="13" t="e">
        <f>VLOOKUP(J119,'product- cq kortingscategorieen'!$B$4:$C$303,2,FALSE)</f>
        <v>#N/A</v>
      </c>
      <c r="L119" s="63" t="e">
        <f t="shared" si="9"/>
        <v>#N/A</v>
      </c>
      <c r="M119" s="12"/>
      <c r="N119" s="11"/>
      <c r="O119" s="12"/>
      <c r="P119" s="63"/>
    </row>
    <row r="120" spans="1:16" x14ac:dyDescent="0.25">
      <c r="A120" s="22" t="s">
        <v>197</v>
      </c>
      <c r="B120" s="22" t="s">
        <v>198</v>
      </c>
      <c r="C120" s="20" t="s">
        <v>199</v>
      </c>
      <c r="D120" s="10"/>
      <c r="E120" s="72"/>
      <c r="F120" s="22" t="s">
        <v>344</v>
      </c>
      <c r="G120" s="11">
        <v>90</v>
      </c>
      <c r="H120" s="66"/>
      <c r="I120" s="46">
        <f t="shared" si="8"/>
        <v>0</v>
      </c>
      <c r="J120" s="10"/>
      <c r="K120" s="13" t="e">
        <f>VLOOKUP(J120,'product- cq kortingscategorieen'!$B$4:$C$303,2,FALSE)</f>
        <v>#N/A</v>
      </c>
      <c r="L120" s="63" t="e">
        <f t="shared" si="9"/>
        <v>#N/A</v>
      </c>
      <c r="M120" s="12"/>
      <c r="N120" s="11"/>
      <c r="O120" s="12"/>
      <c r="P120" s="63"/>
    </row>
    <row r="121" spans="1:16" x14ac:dyDescent="0.25">
      <c r="A121" s="22" t="s">
        <v>200</v>
      </c>
      <c r="B121" s="22" t="s">
        <v>201</v>
      </c>
      <c r="C121" s="20" t="s">
        <v>202</v>
      </c>
      <c r="D121" s="10"/>
      <c r="E121" s="72"/>
      <c r="F121" s="22" t="s">
        <v>344</v>
      </c>
      <c r="G121" s="11">
        <v>100</v>
      </c>
      <c r="H121" s="66"/>
      <c r="I121" s="46">
        <f t="shared" si="8"/>
        <v>0</v>
      </c>
      <c r="J121" s="10"/>
      <c r="K121" s="13" t="e">
        <f>VLOOKUP(J121,'product- cq kortingscategorieen'!$B$4:$C$303,2,FALSE)</f>
        <v>#N/A</v>
      </c>
      <c r="L121" s="63" t="e">
        <f t="shared" si="9"/>
        <v>#N/A</v>
      </c>
      <c r="M121" s="12"/>
      <c r="N121" s="11"/>
      <c r="O121" s="12"/>
      <c r="P121" s="63"/>
    </row>
    <row r="122" spans="1:16" x14ac:dyDescent="0.25">
      <c r="A122" s="22" t="s">
        <v>203</v>
      </c>
      <c r="B122" s="22" t="s">
        <v>204</v>
      </c>
      <c r="C122" s="20" t="s">
        <v>205</v>
      </c>
      <c r="D122" s="10"/>
      <c r="E122" s="72"/>
      <c r="F122" s="22" t="s">
        <v>344</v>
      </c>
      <c r="G122" s="11">
        <v>1</v>
      </c>
      <c r="H122" s="66"/>
      <c r="I122" s="46">
        <f t="shared" si="8"/>
        <v>0</v>
      </c>
      <c r="J122" s="10"/>
      <c r="K122" s="13" t="e">
        <f>VLOOKUP(J122,'product- cq kortingscategorieen'!$B$4:$C$303,2,FALSE)</f>
        <v>#N/A</v>
      </c>
      <c r="L122" s="63" t="e">
        <f t="shared" si="9"/>
        <v>#N/A</v>
      </c>
      <c r="M122" s="12"/>
      <c r="N122" s="11"/>
      <c r="O122" s="12"/>
      <c r="P122" s="63"/>
    </row>
    <row r="123" spans="1:16" ht="51" x14ac:dyDescent="0.25">
      <c r="A123" s="22" t="s">
        <v>206</v>
      </c>
      <c r="B123" s="22" t="s">
        <v>207</v>
      </c>
      <c r="C123" s="20" t="s">
        <v>208</v>
      </c>
      <c r="D123" s="10"/>
      <c r="E123" s="72"/>
      <c r="F123" s="22" t="s">
        <v>352</v>
      </c>
      <c r="G123" s="11">
        <v>100</v>
      </c>
      <c r="H123" s="66"/>
      <c r="I123" s="46">
        <f t="shared" si="8"/>
        <v>0</v>
      </c>
      <c r="J123" s="10"/>
      <c r="K123" s="13" t="e">
        <f>VLOOKUP(J123,'product- cq kortingscategorieen'!$B$4:$C$303,2,FALSE)</f>
        <v>#N/A</v>
      </c>
      <c r="L123" s="63" t="e">
        <f t="shared" si="9"/>
        <v>#N/A</v>
      </c>
      <c r="M123" s="12"/>
      <c r="N123" s="11"/>
      <c r="O123" s="12"/>
      <c r="P123" s="63"/>
    </row>
    <row r="124" spans="1:16" ht="51" x14ac:dyDescent="0.25">
      <c r="A124" s="22" t="s">
        <v>209</v>
      </c>
      <c r="B124" s="22" t="s">
        <v>207</v>
      </c>
      <c r="C124" s="20" t="s">
        <v>210</v>
      </c>
      <c r="D124" s="10"/>
      <c r="E124" s="72"/>
      <c r="F124" s="22" t="s">
        <v>357</v>
      </c>
      <c r="G124" s="11">
        <v>260</v>
      </c>
      <c r="H124" s="66"/>
      <c r="I124" s="46">
        <f t="shared" si="8"/>
        <v>0</v>
      </c>
      <c r="J124" s="10"/>
      <c r="K124" s="13" t="e">
        <f>VLOOKUP(J124,'product- cq kortingscategorieen'!$B$4:$C$303,2,FALSE)</f>
        <v>#N/A</v>
      </c>
      <c r="L124" s="63" t="e">
        <f t="shared" si="9"/>
        <v>#N/A</v>
      </c>
      <c r="M124" s="12"/>
      <c r="N124" s="11"/>
      <c r="O124" s="12"/>
      <c r="P124" s="63"/>
    </row>
    <row r="125" spans="1:16" ht="25.5" x14ac:dyDescent="0.25">
      <c r="A125" s="22" t="s">
        <v>211</v>
      </c>
      <c r="B125" s="22" t="s">
        <v>212</v>
      </c>
      <c r="C125" s="20" t="s">
        <v>213</v>
      </c>
      <c r="D125" s="10"/>
      <c r="E125" s="72"/>
      <c r="F125" s="22" t="s">
        <v>344</v>
      </c>
      <c r="G125" s="11">
        <v>25</v>
      </c>
      <c r="H125" s="66"/>
      <c r="I125" s="46">
        <f t="shared" si="8"/>
        <v>0</v>
      </c>
      <c r="J125" s="10"/>
      <c r="K125" s="13" t="e">
        <f>VLOOKUP(J125,'product- cq kortingscategorieen'!$B$4:$C$303,2,FALSE)</f>
        <v>#N/A</v>
      </c>
      <c r="L125" s="63" t="e">
        <f t="shared" si="9"/>
        <v>#N/A</v>
      </c>
      <c r="M125" s="12"/>
      <c r="N125" s="11"/>
      <c r="O125" s="12"/>
      <c r="P125" s="63"/>
    </row>
    <row r="126" spans="1:16" ht="102" x14ac:dyDescent="0.25">
      <c r="A126" s="22" t="s">
        <v>214</v>
      </c>
      <c r="B126" s="22" t="s">
        <v>215</v>
      </c>
      <c r="C126" s="20" t="s">
        <v>216</v>
      </c>
      <c r="D126" s="10"/>
      <c r="E126" s="72"/>
      <c r="F126" s="22" t="s">
        <v>344</v>
      </c>
      <c r="G126" s="11">
        <v>128</v>
      </c>
      <c r="H126" s="66"/>
      <c r="I126" s="46">
        <f t="shared" si="8"/>
        <v>0</v>
      </c>
      <c r="J126" s="10"/>
      <c r="K126" s="13" t="e">
        <f>VLOOKUP(J126,'product- cq kortingscategorieen'!$B$4:$C$303,2,FALSE)</f>
        <v>#N/A</v>
      </c>
      <c r="L126" s="63" t="e">
        <f t="shared" si="9"/>
        <v>#N/A</v>
      </c>
      <c r="M126" s="12"/>
      <c r="N126" s="11"/>
      <c r="O126" s="12"/>
      <c r="P126" s="63"/>
    </row>
    <row r="127" spans="1:16" ht="102" x14ac:dyDescent="0.25">
      <c r="A127" s="22" t="s">
        <v>217</v>
      </c>
      <c r="B127" s="22" t="s">
        <v>218</v>
      </c>
      <c r="C127" s="20" t="s">
        <v>219</v>
      </c>
      <c r="D127" s="10"/>
      <c r="E127" s="72"/>
      <c r="F127" s="22" t="s">
        <v>358</v>
      </c>
      <c r="G127" s="11">
        <v>338</v>
      </c>
      <c r="H127" s="66"/>
      <c r="I127" s="46">
        <f t="shared" si="8"/>
        <v>0</v>
      </c>
      <c r="J127" s="10"/>
      <c r="K127" s="13" t="e">
        <f>VLOOKUP(J127,'product- cq kortingscategorieen'!$B$4:$C$303,2,FALSE)</f>
        <v>#N/A</v>
      </c>
      <c r="L127" s="63" t="e">
        <f t="shared" si="9"/>
        <v>#N/A</v>
      </c>
      <c r="M127" s="12"/>
      <c r="N127" s="11"/>
      <c r="O127" s="12"/>
      <c r="P127" s="63"/>
    </row>
    <row r="128" spans="1:16" ht="25.5" x14ac:dyDescent="0.25">
      <c r="A128" s="22" t="s">
        <v>220</v>
      </c>
      <c r="B128" s="22" t="s">
        <v>221</v>
      </c>
      <c r="C128" s="20" t="s">
        <v>222</v>
      </c>
      <c r="D128" s="10"/>
      <c r="E128" s="72"/>
      <c r="F128" s="22" t="s">
        <v>359</v>
      </c>
      <c r="G128" s="11">
        <v>50</v>
      </c>
      <c r="H128" s="66"/>
      <c r="I128" s="46">
        <f t="shared" si="8"/>
        <v>0</v>
      </c>
      <c r="J128" s="10"/>
      <c r="K128" s="13" t="e">
        <f>VLOOKUP(J128,'product- cq kortingscategorieen'!$B$4:$C$303,2,FALSE)</f>
        <v>#N/A</v>
      </c>
      <c r="L128" s="63" t="e">
        <f t="shared" si="9"/>
        <v>#N/A</v>
      </c>
      <c r="M128" s="12"/>
      <c r="N128" s="11"/>
      <c r="O128" s="12"/>
      <c r="P128" s="63"/>
    </row>
    <row r="129" spans="1:16" ht="25.5" x14ac:dyDescent="0.25">
      <c r="A129" s="22" t="s">
        <v>223</v>
      </c>
      <c r="B129" s="22" t="s">
        <v>224</v>
      </c>
      <c r="C129" s="20" t="s">
        <v>222</v>
      </c>
      <c r="D129" s="10"/>
      <c r="E129" s="72"/>
      <c r="F129" s="22" t="s">
        <v>359</v>
      </c>
      <c r="G129" s="11">
        <v>50</v>
      </c>
      <c r="H129" s="66"/>
      <c r="I129" s="46">
        <f t="shared" ref="I129:I160" si="10">G129*H129</f>
        <v>0</v>
      </c>
      <c r="J129" s="10"/>
      <c r="K129" s="13" t="e">
        <f>VLOOKUP(J129,'product- cq kortingscategorieen'!$B$4:$C$303,2,FALSE)</f>
        <v>#N/A</v>
      </c>
      <c r="L129" s="63" t="e">
        <f t="shared" si="9"/>
        <v>#N/A</v>
      </c>
      <c r="M129" s="12"/>
      <c r="N129" s="11"/>
      <c r="O129" s="12"/>
      <c r="P129" s="63"/>
    </row>
    <row r="130" spans="1:16" ht="25.5" x14ac:dyDescent="0.25">
      <c r="A130" s="22" t="s">
        <v>225</v>
      </c>
      <c r="B130" s="22" t="s">
        <v>226</v>
      </c>
      <c r="C130" s="20" t="s">
        <v>222</v>
      </c>
      <c r="D130" s="10"/>
      <c r="E130" s="72"/>
      <c r="F130" s="22" t="s">
        <v>359</v>
      </c>
      <c r="G130" s="11">
        <v>50</v>
      </c>
      <c r="H130" s="66"/>
      <c r="I130" s="46">
        <f t="shared" si="10"/>
        <v>0</v>
      </c>
      <c r="J130" s="10"/>
      <c r="K130" s="13" t="e">
        <f>VLOOKUP(J130,'product- cq kortingscategorieen'!$B$4:$C$303,2,FALSE)</f>
        <v>#N/A</v>
      </c>
      <c r="L130" s="63" t="e">
        <f t="shared" si="9"/>
        <v>#N/A</v>
      </c>
      <c r="M130" s="12"/>
      <c r="N130" s="11"/>
      <c r="O130" s="12"/>
      <c r="P130" s="63"/>
    </row>
    <row r="131" spans="1:16" ht="51" x14ac:dyDescent="0.25">
      <c r="A131" s="22" t="s">
        <v>227</v>
      </c>
      <c r="B131" s="22" t="s">
        <v>228</v>
      </c>
      <c r="C131" s="20" t="s">
        <v>229</v>
      </c>
      <c r="D131" s="10"/>
      <c r="E131" s="72"/>
      <c r="F131" s="22" t="s">
        <v>359</v>
      </c>
      <c r="G131" s="11">
        <v>50</v>
      </c>
      <c r="H131" s="66"/>
      <c r="I131" s="46">
        <f t="shared" si="10"/>
        <v>0</v>
      </c>
      <c r="J131" s="10"/>
      <c r="K131" s="13" t="e">
        <f>VLOOKUP(J131,'product- cq kortingscategorieen'!$B$4:$C$303,2,FALSE)</f>
        <v>#N/A</v>
      </c>
      <c r="L131" s="63" t="e">
        <f t="shared" si="9"/>
        <v>#N/A</v>
      </c>
      <c r="M131" s="12"/>
      <c r="N131" s="11"/>
      <c r="O131" s="12"/>
      <c r="P131" s="63"/>
    </row>
    <row r="132" spans="1:16" ht="51" x14ac:dyDescent="0.25">
      <c r="A132" s="22" t="s">
        <v>230</v>
      </c>
      <c r="B132" s="22" t="s">
        <v>231</v>
      </c>
      <c r="C132" s="20" t="s">
        <v>232</v>
      </c>
      <c r="D132" s="10"/>
      <c r="E132" s="72"/>
      <c r="F132" s="22" t="s">
        <v>359</v>
      </c>
      <c r="G132" s="11">
        <v>50</v>
      </c>
      <c r="H132" s="66"/>
      <c r="I132" s="46">
        <f t="shared" si="10"/>
        <v>0</v>
      </c>
      <c r="J132" s="10"/>
      <c r="K132" s="13" t="e">
        <f>VLOOKUP(J132,'product- cq kortingscategorieen'!$B$4:$C$303,2,FALSE)</f>
        <v>#N/A</v>
      </c>
      <c r="L132" s="63" t="e">
        <f t="shared" si="9"/>
        <v>#N/A</v>
      </c>
      <c r="M132" s="12"/>
      <c r="N132" s="11"/>
      <c r="O132" s="12"/>
      <c r="P132" s="63"/>
    </row>
    <row r="133" spans="1:16" ht="25.5" x14ac:dyDescent="0.25">
      <c r="A133" s="22" t="s">
        <v>233</v>
      </c>
      <c r="B133" s="22" t="s">
        <v>234</v>
      </c>
      <c r="C133" s="20" t="s">
        <v>235</v>
      </c>
      <c r="D133" s="10"/>
      <c r="E133" s="72"/>
      <c r="F133" s="22" t="s">
        <v>359</v>
      </c>
      <c r="G133" s="11">
        <v>50</v>
      </c>
      <c r="H133" s="66"/>
      <c r="I133" s="46">
        <f t="shared" si="10"/>
        <v>0</v>
      </c>
      <c r="J133" s="10"/>
      <c r="K133" s="13" t="e">
        <f>VLOOKUP(J133,'product- cq kortingscategorieen'!$B$4:$C$303,2,FALSE)</f>
        <v>#N/A</v>
      </c>
      <c r="L133" s="63" t="e">
        <f t="shared" si="9"/>
        <v>#N/A</v>
      </c>
      <c r="M133" s="12"/>
      <c r="N133" s="11"/>
      <c r="O133" s="12"/>
      <c r="P133" s="63"/>
    </row>
    <row r="134" spans="1:16" ht="25.5" x14ac:dyDescent="0.25">
      <c r="A134" s="22" t="s">
        <v>236</v>
      </c>
      <c r="B134" s="22" t="s">
        <v>237</v>
      </c>
      <c r="C134" s="20" t="s">
        <v>238</v>
      </c>
      <c r="D134" s="10"/>
      <c r="E134" s="72"/>
      <c r="F134" s="22" t="s">
        <v>359</v>
      </c>
      <c r="G134" s="11">
        <v>52</v>
      </c>
      <c r="H134" s="66"/>
      <c r="I134" s="46">
        <f t="shared" si="10"/>
        <v>0</v>
      </c>
      <c r="J134" s="10"/>
      <c r="K134" s="13" t="e">
        <f>VLOOKUP(J134,'product- cq kortingscategorieen'!$B$4:$C$303,2,FALSE)</f>
        <v>#N/A</v>
      </c>
      <c r="L134" s="63" t="e">
        <f t="shared" si="9"/>
        <v>#N/A</v>
      </c>
      <c r="M134" s="12"/>
      <c r="N134" s="11"/>
      <c r="O134" s="12"/>
      <c r="P134" s="63"/>
    </row>
    <row r="135" spans="1:16" ht="25.5" x14ac:dyDescent="0.25">
      <c r="A135" s="22" t="s">
        <v>239</v>
      </c>
      <c r="B135" s="22" t="s">
        <v>240</v>
      </c>
      <c r="C135" s="20" t="s">
        <v>241</v>
      </c>
      <c r="D135" s="10"/>
      <c r="E135" s="72"/>
      <c r="F135" s="22" t="s">
        <v>359</v>
      </c>
      <c r="G135" s="11">
        <v>50</v>
      </c>
      <c r="H135" s="66"/>
      <c r="I135" s="46">
        <f t="shared" si="10"/>
        <v>0</v>
      </c>
      <c r="J135" s="10"/>
      <c r="K135" s="13" t="e">
        <f>VLOOKUP(J135,'product- cq kortingscategorieen'!$B$4:$C$303,2,FALSE)</f>
        <v>#N/A</v>
      </c>
      <c r="L135" s="63" t="e">
        <f t="shared" si="9"/>
        <v>#N/A</v>
      </c>
      <c r="M135" s="12"/>
      <c r="N135" s="11"/>
      <c r="O135" s="12"/>
      <c r="P135" s="63"/>
    </row>
    <row r="136" spans="1:16" ht="38.25" x14ac:dyDescent="0.25">
      <c r="A136" s="22" t="s">
        <v>242</v>
      </c>
      <c r="B136" s="22" t="s">
        <v>243</v>
      </c>
      <c r="C136" s="20" t="s">
        <v>244</v>
      </c>
      <c r="D136" s="10"/>
      <c r="E136" s="72"/>
      <c r="F136" s="22" t="s">
        <v>360</v>
      </c>
      <c r="G136" s="11">
        <v>58</v>
      </c>
      <c r="H136" s="66"/>
      <c r="I136" s="46">
        <f t="shared" si="10"/>
        <v>0</v>
      </c>
      <c r="J136" s="10"/>
      <c r="K136" s="13" t="e">
        <f>VLOOKUP(J136,'product- cq kortingscategorieen'!$B$4:$C$303,2,FALSE)</f>
        <v>#N/A</v>
      </c>
      <c r="L136" s="63" t="e">
        <f t="shared" si="9"/>
        <v>#N/A</v>
      </c>
      <c r="M136" s="12"/>
      <c r="N136" s="11"/>
      <c r="O136" s="12"/>
      <c r="P136" s="63"/>
    </row>
    <row r="137" spans="1:16" ht="25.5" x14ac:dyDescent="0.25">
      <c r="A137" s="22" t="s">
        <v>245</v>
      </c>
      <c r="B137" s="22" t="s">
        <v>246</v>
      </c>
      <c r="C137" s="20" t="s">
        <v>247</v>
      </c>
      <c r="D137" s="10"/>
      <c r="E137" s="72"/>
      <c r="F137" s="22" t="s">
        <v>344</v>
      </c>
      <c r="G137" s="11">
        <v>54</v>
      </c>
      <c r="H137" s="66"/>
      <c r="I137" s="46">
        <f t="shared" si="10"/>
        <v>0</v>
      </c>
      <c r="J137" s="10"/>
      <c r="K137" s="13" t="e">
        <f>VLOOKUP(J137,'product- cq kortingscategorieen'!$B$4:$C$303,2,FALSE)</f>
        <v>#N/A</v>
      </c>
      <c r="L137" s="63" t="e">
        <f t="shared" si="9"/>
        <v>#N/A</v>
      </c>
      <c r="M137" s="12"/>
      <c r="N137" s="11"/>
      <c r="O137" s="12"/>
      <c r="P137" s="63"/>
    </row>
    <row r="138" spans="1:16" ht="63.75" x14ac:dyDescent="0.25">
      <c r="A138" s="22" t="s">
        <v>248</v>
      </c>
      <c r="B138" s="22" t="s">
        <v>249</v>
      </c>
      <c r="C138" s="20" t="s">
        <v>250</v>
      </c>
      <c r="D138" s="10"/>
      <c r="E138" s="72"/>
      <c r="F138" s="22" t="s">
        <v>356</v>
      </c>
      <c r="G138" s="11">
        <v>50</v>
      </c>
      <c r="H138" s="66"/>
      <c r="I138" s="46">
        <f t="shared" si="10"/>
        <v>0</v>
      </c>
      <c r="J138" s="10"/>
      <c r="K138" s="13" t="e">
        <f>VLOOKUP(J138,'product- cq kortingscategorieen'!$B$4:$C$303,2,FALSE)</f>
        <v>#N/A</v>
      </c>
      <c r="L138" s="63" t="e">
        <f t="shared" si="9"/>
        <v>#N/A</v>
      </c>
      <c r="M138" s="12"/>
      <c r="N138" s="11"/>
      <c r="O138" s="12"/>
      <c r="P138" s="63"/>
    </row>
    <row r="139" spans="1:16" ht="25.5" x14ac:dyDescent="0.25">
      <c r="A139" s="22" t="s">
        <v>251</v>
      </c>
      <c r="B139" s="22" t="s">
        <v>252</v>
      </c>
      <c r="C139" s="20" t="s">
        <v>253</v>
      </c>
      <c r="D139" s="10"/>
      <c r="E139" s="72"/>
      <c r="F139" s="22" t="s">
        <v>361</v>
      </c>
      <c r="G139" s="11">
        <v>54</v>
      </c>
      <c r="H139" s="66"/>
      <c r="I139" s="46">
        <f t="shared" si="10"/>
        <v>0</v>
      </c>
      <c r="J139" s="10"/>
      <c r="K139" s="13" t="e">
        <f>VLOOKUP(J139,'product- cq kortingscategorieen'!$B$4:$C$303,2,FALSE)</f>
        <v>#N/A</v>
      </c>
      <c r="L139" s="63" t="e">
        <f t="shared" si="9"/>
        <v>#N/A</v>
      </c>
      <c r="M139" s="12"/>
      <c r="N139" s="11"/>
      <c r="O139" s="12"/>
      <c r="P139" s="63"/>
    </row>
    <row r="140" spans="1:16" ht="63.75" x14ac:dyDescent="0.25">
      <c r="A140" s="22" t="s">
        <v>254</v>
      </c>
      <c r="B140" s="22" t="s">
        <v>255</v>
      </c>
      <c r="C140" s="20" t="s">
        <v>256</v>
      </c>
      <c r="D140" s="10"/>
      <c r="E140" s="72"/>
      <c r="F140" s="22" t="s">
        <v>344</v>
      </c>
      <c r="G140" s="11">
        <v>100</v>
      </c>
      <c r="H140" s="66"/>
      <c r="I140" s="46">
        <f t="shared" si="10"/>
        <v>0</v>
      </c>
      <c r="J140" s="10"/>
      <c r="K140" s="13" t="e">
        <f>VLOOKUP(J140,'product- cq kortingscategorieen'!$B$4:$C$303,2,FALSE)</f>
        <v>#N/A</v>
      </c>
      <c r="L140" s="63" t="e">
        <f t="shared" si="9"/>
        <v>#N/A</v>
      </c>
      <c r="M140" s="12"/>
      <c r="N140" s="11"/>
      <c r="O140" s="12"/>
      <c r="P140" s="63"/>
    </row>
    <row r="141" spans="1:16" ht="63.75" x14ac:dyDescent="0.25">
      <c r="A141" s="22" t="s">
        <v>257</v>
      </c>
      <c r="B141" s="22" t="s">
        <v>258</v>
      </c>
      <c r="C141" s="20" t="s">
        <v>256</v>
      </c>
      <c r="D141" s="10"/>
      <c r="E141" s="72"/>
      <c r="F141" s="22" t="s">
        <v>344</v>
      </c>
      <c r="G141" s="11">
        <v>75</v>
      </c>
      <c r="H141" s="66"/>
      <c r="I141" s="46">
        <f t="shared" si="10"/>
        <v>0</v>
      </c>
      <c r="J141" s="10"/>
      <c r="K141" s="13" t="e">
        <f>VLOOKUP(J141,'product- cq kortingscategorieen'!$B$4:$C$303,2,FALSE)</f>
        <v>#N/A</v>
      </c>
      <c r="L141" s="63" t="e">
        <f t="shared" si="9"/>
        <v>#N/A</v>
      </c>
      <c r="M141" s="12"/>
      <c r="N141" s="11"/>
      <c r="O141" s="12"/>
      <c r="P141" s="63"/>
    </row>
    <row r="142" spans="1:16" ht="25.5" x14ac:dyDescent="0.25">
      <c r="A142" s="22" t="s">
        <v>259</v>
      </c>
      <c r="B142" s="22" t="s">
        <v>260</v>
      </c>
      <c r="C142" s="20" t="s">
        <v>261</v>
      </c>
      <c r="D142" s="10"/>
      <c r="E142" s="72"/>
      <c r="F142" s="22" t="s">
        <v>344</v>
      </c>
      <c r="G142" s="11">
        <v>50</v>
      </c>
      <c r="H142" s="66"/>
      <c r="I142" s="46">
        <f t="shared" si="10"/>
        <v>0</v>
      </c>
      <c r="J142" s="10"/>
      <c r="K142" s="13" t="e">
        <f>VLOOKUP(J142,'product- cq kortingscategorieen'!$B$4:$C$303,2,FALSE)</f>
        <v>#N/A</v>
      </c>
      <c r="L142" s="63" t="e">
        <f t="shared" si="9"/>
        <v>#N/A</v>
      </c>
      <c r="M142" s="12"/>
      <c r="N142" s="11"/>
      <c r="O142" s="12"/>
      <c r="P142" s="63"/>
    </row>
    <row r="143" spans="1:16" ht="38.25" x14ac:dyDescent="0.25">
      <c r="A143" s="22" t="s">
        <v>262</v>
      </c>
      <c r="B143" s="22" t="s">
        <v>263</v>
      </c>
      <c r="C143" s="20" t="s">
        <v>264</v>
      </c>
      <c r="D143" s="10"/>
      <c r="E143" s="72"/>
      <c r="F143" s="22" t="s">
        <v>344</v>
      </c>
      <c r="G143" s="11">
        <v>1</v>
      </c>
      <c r="H143" s="66"/>
      <c r="I143" s="46">
        <f t="shared" si="10"/>
        <v>0</v>
      </c>
      <c r="J143" s="10"/>
      <c r="K143" s="13" t="e">
        <f>VLOOKUP(J143,'product- cq kortingscategorieen'!$B$4:$C$303,2,FALSE)</f>
        <v>#N/A</v>
      </c>
      <c r="L143" s="63" t="e">
        <f t="shared" si="9"/>
        <v>#N/A</v>
      </c>
      <c r="M143" s="12"/>
      <c r="N143" s="11"/>
      <c r="O143" s="12"/>
      <c r="P143" s="63"/>
    </row>
    <row r="144" spans="1:16" ht="25.5" x14ac:dyDescent="0.25">
      <c r="A144" s="22" t="s">
        <v>265</v>
      </c>
      <c r="B144" s="22" t="s">
        <v>266</v>
      </c>
      <c r="C144" s="20" t="s">
        <v>267</v>
      </c>
      <c r="D144" s="10"/>
      <c r="E144" s="72"/>
      <c r="F144" s="22" t="s">
        <v>344</v>
      </c>
      <c r="G144" s="11">
        <v>140</v>
      </c>
      <c r="H144" s="66"/>
      <c r="I144" s="46">
        <f t="shared" si="10"/>
        <v>0</v>
      </c>
      <c r="J144" s="10"/>
      <c r="K144" s="13" t="e">
        <f>VLOOKUP(J144,'product- cq kortingscategorieen'!$B$4:$C$303,2,FALSE)</f>
        <v>#N/A</v>
      </c>
      <c r="L144" s="63" t="e">
        <f t="shared" si="9"/>
        <v>#N/A</v>
      </c>
      <c r="M144" s="12"/>
      <c r="N144" s="11"/>
      <c r="O144" s="12"/>
      <c r="P144" s="63"/>
    </row>
    <row r="145" spans="1:16" ht="25.5" x14ac:dyDescent="0.25">
      <c r="A145" s="22" t="s">
        <v>268</v>
      </c>
      <c r="B145" s="22" t="s">
        <v>269</v>
      </c>
      <c r="C145" s="20" t="s">
        <v>270</v>
      </c>
      <c r="D145" s="10"/>
      <c r="E145" s="72"/>
      <c r="F145" s="22" t="s">
        <v>344</v>
      </c>
      <c r="G145" s="11">
        <v>62</v>
      </c>
      <c r="H145" s="66"/>
      <c r="I145" s="46">
        <f t="shared" si="10"/>
        <v>0</v>
      </c>
      <c r="J145" s="10"/>
      <c r="K145" s="13" t="e">
        <f>VLOOKUP(J145,'product- cq kortingscategorieen'!$B$4:$C$303,2,FALSE)</f>
        <v>#N/A</v>
      </c>
      <c r="L145" s="63" t="e">
        <f t="shared" si="9"/>
        <v>#N/A</v>
      </c>
      <c r="M145" s="12"/>
      <c r="N145" s="11"/>
      <c r="O145" s="12"/>
      <c r="P145" s="63"/>
    </row>
    <row r="146" spans="1:16" ht="25.5" x14ac:dyDescent="0.25">
      <c r="A146" s="22" t="s">
        <v>271</v>
      </c>
      <c r="B146" s="22" t="s">
        <v>269</v>
      </c>
      <c r="C146" s="20" t="s">
        <v>272</v>
      </c>
      <c r="D146" s="10"/>
      <c r="E146" s="72"/>
      <c r="F146" s="22" t="s">
        <v>344</v>
      </c>
      <c r="G146" s="11">
        <v>50</v>
      </c>
      <c r="H146" s="66"/>
      <c r="I146" s="46">
        <f t="shared" si="10"/>
        <v>0</v>
      </c>
      <c r="J146" s="10"/>
      <c r="K146" s="13" t="e">
        <f>VLOOKUP(J146,'product- cq kortingscategorieen'!$B$4:$C$303,2,FALSE)</f>
        <v>#N/A</v>
      </c>
      <c r="L146" s="63" t="e">
        <f t="shared" si="9"/>
        <v>#N/A</v>
      </c>
      <c r="M146" s="12"/>
      <c r="N146" s="11"/>
      <c r="O146" s="12"/>
      <c r="P146" s="63"/>
    </row>
    <row r="147" spans="1:16" x14ac:dyDescent="0.25">
      <c r="A147" s="22" t="s">
        <v>273</v>
      </c>
      <c r="B147" s="22" t="s">
        <v>274</v>
      </c>
      <c r="C147" s="20" t="s">
        <v>275</v>
      </c>
      <c r="D147" s="10"/>
      <c r="E147" s="72"/>
      <c r="F147" s="22" t="s">
        <v>344</v>
      </c>
      <c r="G147" s="11">
        <v>10</v>
      </c>
      <c r="H147" s="66"/>
      <c r="I147" s="46">
        <f t="shared" si="10"/>
        <v>0</v>
      </c>
      <c r="J147" s="10"/>
      <c r="K147" s="13" t="e">
        <f>VLOOKUP(J147,'product- cq kortingscategorieen'!$B$4:$C$303,2,FALSE)</f>
        <v>#N/A</v>
      </c>
      <c r="L147" s="63" t="e">
        <f t="shared" si="9"/>
        <v>#N/A</v>
      </c>
      <c r="M147" s="12"/>
      <c r="N147" s="11"/>
      <c r="O147" s="12"/>
      <c r="P147" s="63"/>
    </row>
    <row r="148" spans="1:16" ht="25.5" x14ac:dyDescent="0.25">
      <c r="A148" s="22" t="s">
        <v>276</v>
      </c>
      <c r="B148" s="22" t="s">
        <v>277</v>
      </c>
      <c r="C148" s="20" t="s">
        <v>278</v>
      </c>
      <c r="D148" s="10"/>
      <c r="E148" s="72"/>
      <c r="F148" s="22" t="s">
        <v>344</v>
      </c>
      <c r="G148" s="11">
        <v>10</v>
      </c>
      <c r="H148" s="66"/>
      <c r="I148" s="46">
        <f t="shared" si="10"/>
        <v>0</v>
      </c>
      <c r="J148" s="10"/>
      <c r="K148" s="13" t="e">
        <f>VLOOKUP(J148,'product- cq kortingscategorieen'!$B$4:$C$303,2,FALSE)</f>
        <v>#N/A</v>
      </c>
      <c r="L148" s="63" t="e">
        <f t="shared" si="9"/>
        <v>#N/A</v>
      </c>
      <c r="M148" s="12"/>
      <c r="N148" s="11"/>
      <c r="O148" s="12"/>
      <c r="P148" s="63"/>
    </row>
    <row r="149" spans="1:16" ht="25.5" x14ac:dyDescent="0.25">
      <c r="A149" s="22" t="s">
        <v>279</v>
      </c>
      <c r="B149" s="22" t="s">
        <v>280</v>
      </c>
      <c r="C149" s="20" t="s">
        <v>270</v>
      </c>
      <c r="D149" s="10"/>
      <c r="E149" s="72"/>
      <c r="F149" s="22" t="s">
        <v>344</v>
      </c>
      <c r="G149" s="11">
        <v>10</v>
      </c>
      <c r="H149" s="66"/>
      <c r="I149" s="46">
        <f t="shared" si="10"/>
        <v>0</v>
      </c>
      <c r="J149" s="10"/>
      <c r="K149" s="13" t="e">
        <f>VLOOKUP(J149,'product- cq kortingscategorieen'!$B$4:$C$303,2,FALSE)</f>
        <v>#N/A</v>
      </c>
      <c r="L149" s="63" t="e">
        <f t="shared" si="9"/>
        <v>#N/A</v>
      </c>
      <c r="M149" s="12"/>
      <c r="N149" s="11"/>
      <c r="O149" s="12"/>
      <c r="P149" s="63"/>
    </row>
    <row r="150" spans="1:16" ht="25.5" x14ac:dyDescent="0.25">
      <c r="A150" s="22" t="s">
        <v>281</v>
      </c>
      <c r="B150" s="22" t="s">
        <v>280</v>
      </c>
      <c r="C150" s="20" t="s">
        <v>272</v>
      </c>
      <c r="D150" s="10"/>
      <c r="E150" s="72"/>
      <c r="F150" s="22" t="s">
        <v>344</v>
      </c>
      <c r="G150" s="11">
        <v>88</v>
      </c>
      <c r="H150" s="66"/>
      <c r="I150" s="46">
        <f t="shared" si="10"/>
        <v>0</v>
      </c>
      <c r="J150" s="10"/>
      <c r="K150" s="13" t="e">
        <f>VLOOKUP(J150,'product- cq kortingscategorieen'!$B$4:$C$303,2,FALSE)</f>
        <v>#N/A</v>
      </c>
      <c r="L150" s="63" t="e">
        <f t="shared" si="9"/>
        <v>#N/A</v>
      </c>
      <c r="M150" s="12"/>
      <c r="N150" s="11"/>
      <c r="O150" s="12"/>
      <c r="P150" s="63"/>
    </row>
    <row r="151" spans="1:16" x14ac:dyDescent="0.25">
      <c r="A151" s="22" t="s">
        <v>282</v>
      </c>
      <c r="B151" s="22" t="s">
        <v>283</v>
      </c>
      <c r="C151" s="20" t="s">
        <v>278</v>
      </c>
      <c r="D151" s="10"/>
      <c r="E151" s="72"/>
      <c r="F151" s="22" t="s">
        <v>344</v>
      </c>
      <c r="G151" s="11">
        <v>10</v>
      </c>
      <c r="H151" s="66"/>
      <c r="I151" s="46">
        <f t="shared" si="10"/>
        <v>0</v>
      </c>
      <c r="J151" s="10"/>
      <c r="K151" s="13" t="e">
        <f>VLOOKUP(J151,'product- cq kortingscategorieen'!$B$4:$C$303,2,FALSE)</f>
        <v>#N/A</v>
      </c>
      <c r="L151" s="63" t="e">
        <f t="shared" si="9"/>
        <v>#N/A</v>
      </c>
      <c r="M151" s="12"/>
      <c r="N151" s="11"/>
      <c r="O151" s="12"/>
      <c r="P151" s="63"/>
    </row>
    <row r="152" spans="1:16" ht="38.25" x14ac:dyDescent="0.25">
      <c r="A152" s="22" t="s">
        <v>284</v>
      </c>
      <c r="B152" s="22" t="s">
        <v>285</v>
      </c>
      <c r="C152" s="20" t="s">
        <v>440</v>
      </c>
      <c r="D152" s="10"/>
      <c r="E152" s="72"/>
      <c r="F152" s="22" t="s">
        <v>344</v>
      </c>
      <c r="G152" s="11">
        <v>10</v>
      </c>
      <c r="H152" s="66"/>
      <c r="I152" s="46">
        <f t="shared" si="10"/>
        <v>0</v>
      </c>
      <c r="J152" s="10"/>
      <c r="K152" s="13" t="e">
        <f>VLOOKUP(J152,'product- cq kortingscategorieen'!$B$4:$C$303,2,FALSE)</f>
        <v>#N/A</v>
      </c>
      <c r="L152" s="63" t="e">
        <f t="shared" si="9"/>
        <v>#N/A</v>
      </c>
      <c r="M152" s="12"/>
      <c r="N152" s="11"/>
      <c r="O152" s="12"/>
      <c r="P152" s="63"/>
    </row>
    <row r="153" spans="1:16" ht="51" x14ac:dyDescent="0.25">
      <c r="A153" s="22" t="s">
        <v>286</v>
      </c>
      <c r="B153" s="22" t="s">
        <v>287</v>
      </c>
      <c r="C153" s="20" t="s">
        <v>288</v>
      </c>
      <c r="D153" s="10"/>
      <c r="E153" s="72"/>
      <c r="F153" s="22" t="s">
        <v>344</v>
      </c>
      <c r="G153" s="11">
        <v>25</v>
      </c>
      <c r="H153" s="66"/>
      <c r="I153" s="46">
        <f t="shared" si="10"/>
        <v>0</v>
      </c>
      <c r="J153" s="10"/>
      <c r="K153" s="13" t="e">
        <f>VLOOKUP(J153,'product- cq kortingscategorieen'!$B$4:$C$303,2,FALSE)</f>
        <v>#N/A</v>
      </c>
      <c r="L153" s="63" t="e">
        <f t="shared" si="9"/>
        <v>#N/A</v>
      </c>
      <c r="M153" s="12"/>
      <c r="N153" s="11"/>
      <c r="O153" s="12"/>
      <c r="P153" s="63"/>
    </row>
    <row r="154" spans="1:16" ht="76.5" x14ac:dyDescent="0.25">
      <c r="A154" s="22" t="s">
        <v>289</v>
      </c>
      <c r="B154" s="22" t="s">
        <v>290</v>
      </c>
      <c r="C154" s="20" t="s">
        <v>291</v>
      </c>
      <c r="D154" s="10"/>
      <c r="E154" s="72"/>
      <c r="F154" s="22" t="s">
        <v>344</v>
      </c>
      <c r="G154" s="11">
        <v>25</v>
      </c>
      <c r="H154" s="66"/>
      <c r="I154" s="46">
        <f t="shared" si="10"/>
        <v>0</v>
      </c>
      <c r="J154" s="10"/>
      <c r="K154" s="13" t="e">
        <f>VLOOKUP(J154,'product- cq kortingscategorieen'!$B$4:$C$303,2,FALSE)</f>
        <v>#N/A</v>
      </c>
      <c r="L154" s="63" t="e">
        <f t="shared" si="9"/>
        <v>#N/A</v>
      </c>
      <c r="M154" s="12"/>
      <c r="N154" s="11"/>
      <c r="O154" s="12"/>
      <c r="P154" s="63"/>
    </row>
    <row r="155" spans="1:16" x14ac:dyDescent="0.25">
      <c r="A155" s="22" t="s">
        <v>292</v>
      </c>
      <c r="B155" s="22" t="s">
        <v>293</v>
      </c>
      <c r="C155" s="20" t="s">
        <v>294</v>
      </c>
      <c r="D155" s="10"/>
      <c r="E155" s="72"/>
      <c r="F155" s="22" t="s">
        <v>344</v>
      </c>
      <c r="G155" s="11">
        <v>60</v>
      </c>
      <c r="H155" s="66"/>
      <c r="I155" s="46">
        <f t="shared" si="10"/>
        <v>0</v>
      </c>
      <c r="J155" s="10"/>
      <c r="K155" s="13" t="e">
        <f>VLOOKUP(J155,'product- cq kortingscategorieen'!$B$4:$C$303,2,FALSE)</f>
        <v>#N/A</v>
      </c>
      <c r="L155" s="63" t="e">
        <f t="shared" si="9"/>
        <v>#N/A</v>
      </c>
      <c r="M155" s="12"/>
      <c r="N155" s="11"/>
      <c r="O155" s="12"/>
      <c r="P155" s="63"/>
    </row>
    <row r="156" spans="1:16" ht="76.5" x14ac:dyDescent="0.25">
      <c r="A156" s="22" t="s">
        <v>295</v>
      </c>
      <c r="B156" s="22" t="s">
        <v>296</v>
      </c>
      <c r="C156" s="20" t="s">
        <v>297</v>
      </c>
      <c r="D156" s="10"/>
      <c r="E156" s="72"/>
      <c r="F156" s="22" t="s">
        <v>362</v>
      </c>
      <c r="G156" s="11">
        <v>60</v>
      </c>
      <c r="H156" s="66"/>
      <c r="I156" s="46">
        <f t="shared" si="10"/>
        <v>0</v>
      </c>
      <c r="J156" s="10"/>
      <c r="K156" s="13" t="e">
        <f>VLOOKUP(J156,'product- cq kortingscategorieen'!$B$4:$C$303,2,FALSE)</f>
        <v>#N/A</v>
      </c>
      <c r="L156" s="63" t="e">
        <f t="shared" si="9"/>
        <v>#N/A</v>
      </c>
      <c r="M156" s="12"/>
      <c r="N156" s="11"/>
      <c r="O156" s="12"/>
      <c r="P156" s="63"/>
    </row>
    <row r="157" spans="1:16" ht="76.5" x14ac:dyDescent="0.25">
      <c r="A157" s="22" t="s">
        <v>298</v>
      </c>
      <c r="B157" s="22" t="s">
        <v>296</v>
      </c>
      <c r="C157" s="20" t="s">
        <v>299</v>
      </c>
      <c r="D157" s="10"/>
      <c r="E157" s="72"/>
      <c r="F157" s="22" t="s">
        <v>362</v>
      </c>
      <c r="G157" s="11">
        <v>60</v>
      </c>
      <c r="H157" s="66"/>
      <c r="I157" s="46">
        <f t="shared" si="10"/>
        <v>0</v>
      </c>
      <c r="J157" s="10"/>
      <c r="K157" s="13" t="e">
        <f>VLOOKUP(J157,'product- cq kortingscategorieen'!$B$4:$C$303,2,FALSE)</f>
        <v>#N/A</v>
      </c>
      <c r="L157" s="63" t="e">
        <f t="shared" si="9"/>
        <v>#N/A</v>
      </c>
      <c r="M157" s="12"/>
      <c r="N157" s="11"/>
      <c r="O157" s="12"/>
      <c r="P157" s="63"/>
    </row>
    <row r="158" spans="1:16" ht="76.5" x14ac:dyDescent="0.25">
      <c r="A158" s="22" t="s">
        <v>300</v>
      </c>
      <c r="B158" s="22" t="s">
        <v>296</v>
      </c>
      <c r="C158" s="20" t="s">
        <v>301</v>
      </c>
      <c r="D158" s="10"/>
      <c r="E158" s="72"/>
      <c r="F158" s="22" t="s">
        <v>362</v>
      </c>
      <c r="G158" s="11">
        <v>50</v>
      </c>
      <c r="H158" s="66"/>
      <c r="I158" s="46">
        <f t="shared" si="10"/>
        <v>0</v>
      </c>
      <c r="J158" s="10"/>
      <c r="K158" s="13" t="e">
        <f>VLOOKUP(J158,'product- cq kortingscategorieen'!$B$4:$C$303,2,FALSE)</f>
        <v>#N/A</v>
      </c>
      <c r="L158" s="63" t="e">
        <f t="shared" si="9"/>
        <v>#N/A</v>
      </c>
      <c r="M158" s="12"/>
      <c r="N158" s="11"/>
      <c r="O158" s="12"/>
      <c r="P158" s="63"/>
    </row>
    <row r="159" spans="1:16" ht="76.5" x14ac:dyDescent="0.25">
      <c r="A159" s="22" t="s">
        <v>302</v>
      </c>
      <c r="B159" s="22" t="s">
        <v>296</v>
      </c>
      <c r="C159" s="20" t="s">
        <v>303</v>
      </c>
      <c r="D159" s="10"/>
      <c r="E159" s="72"/>
      <c r="F159" s="22" t="s">
        <v>362</v>
      </c>
      <c r="G159" s="11">
        <v>50</v>
      </c>
      <c r="H159" s="66"/>
      <c r="I159" s="46">
        <f t="shared" si="10"/>
        <v>0</v>
      </c>
      <c r="J159" s="10"/>
      <c r="K159" s="13" t="e">
        <f>VLOOKUP(J159,'product- cq kortingscategorieen'!$B$4:$C$303,2,FALSE)</f>
        <v>#N/A</v>
      </c>
      <c r="L159" s="63" t="e">
        <f t="shared" si="9"/>
        <v>#N/A</v>
      </c>
      <c r="M159" s="12"/>
      <c r="N159" s="11"/>
      <c r="O159" s="12"/>
      <c r="P159" s="63"/>
    </row>
    <row r="160" spans="1:16" x14ac:dyDescent="0.25">
      <c r="A160" s="22" t="s">
        <v>304</v>
      </c>
      <c r="B160" s="22" t="s">
        <v>305</v>
      </c>
      <c r="C160" s="20" t="s">
        <v>306</v>
      </c>
      <c r="D160" s="10"/>
      <c r="E160" s="72"/>
      <c r="F160" s="22" t="s">
        <v>362</v>
      </c>
      <c r="G160" s="11">
        <v>65</v>
      </c>
      <c r="H160" s="66"/>
      <c r="I160" s="46">
        <f t="shared" si="10"/>
        <v>0</v>
      </c>
      <c r="J160" s="10"/>
      <c r="K160" s="13" t="e">
        <f>VLOOKUP(J160,'product- cq kortingscategorieen'!$B$4:$C$303,2,FALSE)</f>
        <v>#N/A</v>
      </c>
      <c r="L160" s="63" t="e">
        <f t="shared" si="9"/>
        <v>#N/A</v>
      </c>
      <c r="M160" s="12"/>
      <c r="N160" s="11"/>
      <c r="O160" s="12"/>
      <c r="P160" s="63"/>
    </row>
    <row r="161" spans="1:32" x14ac:dyDescent="0.25">
      <c r="A161" s="22" t="s">
        <v>307</v>
      </c>
      <c r="B161" s="22" t="s">
        <v>305</v>
      </c>
      <c r="C161" s="20" t="s">
        <v>308</v>
      </c>
      <c r="D161" s="10"/>
      <c r="E161" s="72"/>
      <c r="F161" s="22" t="s">
        <v>362</v>
      </c>
      <c r="G161" s="11">
        <v>50</v>
      </c>
      <c r="H161" s="66"/>
      <c r="I161" s="46">
        <f t="shared" ref="I161:I169" si="11">G161*H161</f>
        <v>0</v>
      </c>
      <c r="J161" s="10"/>
      <c r="K161" s="13" t="e">
        <f>VLOOKUP(J161,'product- cq kortingscategorieen'!$B$4:$C$303,2,FALSE)</f>
        <v>#N/A</v>
      </c>
      <c r="L161" s="63" t="e">
        <f t="shared" si="9"/>
        <v>#N/A</v>
      </c>
      <c r="M161" s="12"/>
      <c r="N161" s="11"/>
      <c r="O161" s="12"/>
      <c r="P161" s="63"/>
    </row>
    <row r="162" spans="1:32" x14ac:dyDescent="0.25">
      <c r="A162" s="22" t="s">
        <v>309</v>
      </c>
      <c r="B162" s="22" t="s">
        <v>305</v>
      </c>
      <c r="C162" s="20" t="s">
        <v>310</v>
      </c>
      <c r="D162" s="10"/>
      <c r="E162" s="72"/>
      <c r="F162" s="22" t="s">
        <v>362</v>
      </c>
      <c r="G162" s="11">
        <v>50</v>
      </c>
      <c r="H162" s="66"/>
      <c r="I162" s="46">
        <f t="shared" si="11"/>
        <v>0</v>
      </c>
      <c r="J162" s="10"/>
      <c r="K162" s="13" t="e">
        <f>VLOOKUP(J162,'product- cq kortingscategorieen'!$B$4:$C$303,2,FALSE)</f>
        <v>#N/A</v>
      </c>
      <c r="L162" s="63" t="e">
        <f t="shared" si="9"/>
        <v>#N/A</v>
      </c>
      <c r="M162" s="12"/>
      <c r="N162" s="11"/>
      <c r="O162" s="12"/>
      <c r="P162" s="63"/>
    </row>
    <row r="163" spans="1:32" ht="25.5" x14ac:dyDescent="0.25">
      <c r="A163" s="22" t="s">
        <v>311</v>
      </c>
      <c r="B163" s="22" t="s">
        <v>305</v>
      </c>
      <c r="C163" s="20" t="s">
        <v>312</v>
      </c>
      <c r="D163" s="10"/>
      <c r="E163" s="72"/>
      <c r="F163" s="22" t="s">
        <v>362</v>
      </c>
      <c r="G163" s="11">
        <v>50</v>
      </c>
      <c r="H163" s="66"/>
      <c r="I163" s="46">
        <f t="shared" si="11"/>
        <v>0</v>
      </c>
      <c r="J163" s="10"/>
      <c r="K163" s="13" t="e">
        <f>VLOOKUP(J163,'product- cq kortingscategorieen'!$B$4:$C$303,2,FALSE)</f>
        <v>#N/A</v>
      </c>
      <c r="L163" s="63" t="e">
        <f t="shared" si="9"/>
        <v>#N/A</v>
      </c>
      <c r="M163" s="12"/>
      <c r="N163" s="11"/>
      <c r="O163" s="12"/>
      <c r="P163" s="63"/>
    </row>
    <row r="164" spans="1:32" x14ac:dyDescent="0.25">
      <c r="A164" s="22" t="s">
        <v>313</v>
      </c>
      <c r="B164" s="22" t="s">
        <v>314</v>
      </c>
      <c r="C164" s="20" t="s">
        <v>315</v>
      </c>
      <c r="D164" s="10"/>
      <c r="E164" s="72"/>
      <c r="F164" s="22" t="s">
        <v>344</v>
      </c>
      <c r="G164" s="11">
        <v>60</v>
      </c>
      <c r="H164" s="66"/>
      <c r="I164" s="46">
        <f t="shared" si="11"/>
        <v>0</v>
      </c>
      <c r="J164" s="10"/>
      <c r="K164" s="13" t="e">
        <f>VLOOKUP(J164,'product- cq kortingscategorieen'!$B$4:$C$303,2,FALSE)</f>
        <v>#N/A</v>
      </c>
      <c r="L164" s="63" t="e">
        <f t="shared" si="9"/>
        <v>#N/A</v>
      </c>
      <c r="M164" s="12"/>
      <c r="N164" s="11"/>
      <c r="O164" s="12"/>
      <c r="P164" s="63"/>
    </row>
    <row r="165" spans="1:32" x14ac:dyDescent="0.25">
      <c r="A165" s="22" t="s">
        <v>316</v>
      </c>
      <c r="B165" s="22" t="s">
        <v>317</v>
      </c>
      <c r="C165" s="20" t="s">
        <v>315</v>
      </c>
      <c r="D165" s="10"/>
      <c r="E165" s="72"/>
      <c r="F165" s="22" t="s">
        <v>344</v>
      </c>
      <c r="G165" s="11">
        <v>60</v>
      </c>
      <c r="H165" s="66"/>
      <c r="I165" s="46">
        <f t="shared" si="11"/>
        <v>0</v>
      </c>
      <c r="J165" s="10"/>
      <c r="K165" s="13" t="e">
        <f>VLOOKUP(J165,'product- cq kortingscategorieen'!$B$4:$C$303,2,FALSE)</f>
        <v>#N/A</v>
      </c>
      <c r="L165" s="63" t="e">
        <f t="shared" ref="L165:L186" si="12">+I165*(1-K165)</f>
        <v>#N/A</v>
      </c>
      <c r="M165" s="12"/>
      <c r="N165" s="11"/>
      <c r="O165" s="12"/>
      <c r="P165" s="63"/>
    </row>
    <row r="166" spans="1:32" ht="25.5" x14ac:dyDescent="0.25">
      <c r="A166" s="22" t="s">
        <v>318</v>
      </c>
      <c r="B166" s="22" t="s">
        <v>319</v>
      </c>
      <c r="C166" s="20" t="s">
        <v>320</v>
      </c>
      <c r="D166" s="10"/>
      <c r="E166" s="72"/>
      <c r="F166" s="22" t="s">
        <v>344</v>
      </c>
      <c r="G166" s="11">
        <v>1</v>
      </c>
      <c r="H166" s="66"/>
      <c r="I166" s="46">
        <f t="shared" si="11"/>
        <v>0</v>
      </c>
      <c r="J166" s="10"/>
      <c r="K166" s="13" t="e">
        <f>VLOOKUP(J166,'product- cq kortingscategorieen'!$B$4:$C$303,2,FALSE)</f>
        <v>#N/A</v>
      </c>
      <c r="L166" s="63" t="e">
        <f t="shared" si="12"/>
        <v>#N/A</v>
      </c>
      <c r="M166" s="12"/>
      <c r="N166" s="11"/>
      <c r="O166" s="12"/>
      <c r="P166" s="63"/>
    </row>
    <row r="167" spans="1:32" ht="76.5" x14ac:dyDescent="0.25">
      <c r="A167" s="22" t="s">
        <v>321</v>
      </c>
      <c r="B167" s="22" t="s">
        <v>322</v>
      </c>
      <c r="C167" s="20" t="s">
        <v>323</v>
      </c>
      <c r="D167" s="10"/>
      <c r="E167" s="72"/>
      <c r="F167" s="22" t="s">
        <v>363</v>
      </c>
      <c r="G167" s="11">
        <v>1</v>
      </c>
      <c r="H167" s="66"/>
      <c r="I167" s="46">
        <f t="shared" si="11"/>
        <v>0</v>
      </c>
      <c r="J167" s="10"/>
      <c r="K167" s="13" t="e">
        <f>VLOOKUP(J167,'product- cq kortingscategorieen'!$B$4:$C$303,2,FALSE)</f>
        <v>#N/A</v>
      </c>
      <c r="L167" s="63" t="e">
        <f t="shared" si="12"/>
        <v>#N/A</v>
      </c>
      <c r="M167" s="12"/>
      <c r="N167" s="11"/>
      <c r="O167" s="12"/>
      <c r="P167" s="63"/>
    </row>
    <row r="168" spans="1:32" s="19" customFormat="1" x14ac:dyDescent="0.25">
      <c r="A168" s="22" t="s">
        <v>441</v>
      </c>
      <c r="B168" s="84" t="s">
        <v>443</v>
      </c>
      <c r="C168" s="85" t="s">
        <v>444</v>
      </c>
      <c r="D168" s="10"/>
      <c r="E168" s="72"/>
      <c r="F168" s="22" t="s">
        <v>344</v>
      </c>
      <c r="G168" s="11">
        <v>25</v>
      </c>
      <c r="H168" s="66"/>
      <c r="I168" s="46">
        <f t="shared" si="11"/>
        <v>0</v>
      </c>
      <c r="J168" s="10"/>
      <c r="K168" s="13"/>
      <c r="L168" s="63"/>
      <c r="M168" s="12"/>
      <c r="N168" s="11"/>
      <c r="O168" s="12"/>
      <c r="P168" s="63"/>
      <c r="AA168" s="34"/>
      <c r="AB168" s="34"/>
      <c r="AC168" s="34"/>
      <c r="AD168" s="34"/>
      <c r="AE168" s="34"/>
      <c r="AF168" s="34"/>
    </row>
    <row r="169" spans="1:32" s="19" customFormat="1" x14ac:dyDescent="0.25">
      <c r="A169" s="22" t="s">
        <v>442</v>
      </c>
      <c r="B169" s="84" t="s">
        <v>445</v>
      </c>
      <c r="C169" s="84" t="s">
        <v>446</v>
      </c>
      <c r="D169" s="10"/>
      <c r="E169" s="72"/>
      <c r="F169" s="22" t="s">
        <v>344</v>
      </c>
      <c r="G169" s="11">
        <v>25</v>
      </c>
      <c r="H169" s="66"/>
      <c r="I169" s="46">
        <f t="shared" si="11"/>
        <v>0</v>
      </c>
      <c r="J169" s="10"/>
      <c r="K169" s="13"/>
      <c r="L169" s="63"/>
      <c r="M169" s="12"/>
      <c r="N169" s="11"/>
      <c r="O169" s="12"/>
      <c r="P169" s="63"/>
      <c r="AA169" s="34"/>
      <c r="AB169" s="34"/>
      <c r="AC169" s="34"/>
      <c r="AD169" s="34"/>
      <c r="AE169" s="34"/>
      <c r="AF169" s="34"/>
    </row>
    <row r="170" spans="1:32" s="19" customFormat="1" x14ac:dyDescent="0.25">
      <c r="A170" s="32" t="s">
        <v>375</v>
      </c>
      <c r="B170" s="32"/>
      <c r="C170" s="33"/>
      <c r="D170" s="6"/>
      <c r="E170" s="71"/>
      <c r="F170" s="23"/>
      <c r="G170" s="7"/>
      <c r="H170" s="62"/>
      <c r="I170" s="45"/>
      <c r="J170" s="6"/>
      <c r="K170" s="8"/>
      <c r="L170" s="62"/>
      <c r="M170" s="6"/>
      <c r="N170" s="7"/>
      <c r="O170" s="6"/>
      <c r="P170" s="62"/>
      <c r="AA170" s="34"/>
      <c r="AB170" s="34"/>
      <c r="AC170" s="35"/>
      <c r="AD170" s="34"/>
      <c r="AE170" s="34"/>
      <c r="AF170" s="34"/>
    </row>
    <row r="171" spans="1:32" x14ac:dyDescent="0.25">
      <c r="A171" s="22" t="s">
        <v>324</v>
      </c>
      <c r="B171" s="22" t="s">
        <v>325</v>
      </c>
      <c r="C171" s="20" t="s">
        <v>326</v>
      </c>
      <c r="D171" s="10"/>
      <c r="E171" s="72"/>
      <c r="F171" s="22" t="s">
        <v>402</v>
      </c>
      <c r="G171" s="11">
        <v>100</v>
      </c>
      <c r="H171" s="66"/>
      <c r="I171" s="46">
        <f t="shared" ref="I171:I186" si="13">G171*H171</f>
        <v>0</v>
      </c>
      <c r="J171" s="10"/>
      <c r="K171" s="13" t="e">
        <f>VLOOKUP(J171,'product- cq kortingscategorieen'!$B$4:$C$303,2,FALSE)</f>
        <v>#N/A</v>
      </c>
      <c r="L171" s="63" t="e">
        <f t="shared" si="12"/>
        <v>#N/A</v>
      </c>
      <c r="M171" s="12"/>
      <c r="N171" s="11"/>
      <c r="O171" s="12"/>
      <c r="P171" s="63"/>
    </row>
    <row r="172" spans="1:32" x14ac:dyDescent="0.25">
      <c r="A172" s="22" t="s">
        <v>327</v>
      </c>
      <c r="B172" s="22" t="s">
        <v>328</v>
      </c>
      <c r="C172" s="20" t="s">
        <v>326</v>
      </c>
      <c r="D172" s="10"/>
      <c r="E172" s="72"/>
      <c r="F172" s="22" t="s">
        <v>402</v>
      </c>
      <c r="G172" s="11">
        <v>906</v>
      </c>
      <c r="H172" s="66"/>
      <c r="I172" s="46">
        <f t="shared" si="13"/>
        <v>0</v>
      </c>
      <c r="J172" s="10"/>
      <c r="K172" s="13" t="e">
        <f>VLOOKUP(J172,'product- cq kortingscategorieen'!$B$4:$C$303,2,FALSE)</f>
        <v>#N/A</v>
      </c>
      <c r="L172" s="63" t="e">
        <f t="shared" si="12"/>
        <v>#N/A</v>
      </c>
      <c r="M172" s="12"/>
      <c r="N172" s="11"/>
      <c r="O172" s="12"/>
      <c r="P172" s="63"/>
    </row>
    <row r="173" spans="1:32" x14ac:dyDescent="0.25">
      <c r="A173" s="22" t="s">
        <v>329</v>
      </c>
      <c r="B173" s="22" t="s">
        <v>330</v>
      </c>
      <c r="C173" s="20" t="s">
        <v>326</v>
      </c>
      <c r="D173" s="10"/>
      <c r="E173" s="72"/>
      <c r="F173" s="22" t="s">
        <v>402</v>
      </c>
      <c r="G173" s="11">
        <v>100</v>
      </c>
      <c r="H173" s="66"/>
      <c r="I173" s="46">
        <f t="shared" si="13"/>
        <v>0</v>
      </c>
      <c r="J173" s="10"/>
      <c r="K173" s="13" t="e">
        <f>VLOOKUP(J173,'product- cq kortingscategorieen'!$B$4:$C$303,2,FALSE)</f>
        <v>#N/A</v>
      </c>
      <c r="L173" s="63" t="e">
        <f t="shared" si="12"/>
        <v>#N/A</v>
      </c>
      <c r="M173" s="12"/>
      <c r="N173" s="11"/>
      <c r="O173" s="12"/>
      <c r="P173" s="63"/>
    </row>
    <row r="174" spans="1:32" x14ac:dyDescent="0.25">
      <c r="A174" s="22" t="s">
        <v>331</v>
      </c>
      <c r="B174" s="22" t="s">
        <v>332</v>
      </c>
      <c r="C174" s="20" t="s">
        <v>326</v>
      </c>
      <c r="D174" s="10"/>
      <c r="E174" s="72"/>
      <c r="F174" s="22" t="s">
        <v>364</v>
      </c>
      <c r="G174" s="11">
        <v>130</v>
      </c>
      <c r="H174" s="66"/>
      <c r="I174" s="46">
        <f t="shared" si="13"/>
        <v>0</v>
      </c>
      <c r="J174" s="10"/>
      <c r="K174" s="13" t="e">
        <f>VLOOKUP(J174,'product- cq kortingscategorieen'!$B$4:$C$303,2,FALSE)</f>
        <v>#N/A</v>
      </c>
      <c r="L174" s="63" t="e">
        <f t="shared" si="12"/>
        <v>#N/A</v>
      </c>
      <c r="M174" s="12"/>
      <c r="N174" s="11"/>
      <c r="O174" s="12"/>
      <c r="P174" s="63"/>
    </row>
    <row r="175" spans="1:32" ht="38.25" x14ac:dyDescent="0.25">
      <c r="A175" s="22" t="s">
        <v>333</v>
      </c>
      <c r="B175" s="22" t="s">
        <v>334</v>
      </c>
      <c r="C175" s="20" t="s">
        <v>335</v>
      </c>
      <c r="D175" s="10"/>
      <c r="E175" s="72"/>
      <c r="F175" s="22" t="s">
        <v>344</v>
      </c>
      <c r="G175" s="11">
        <v>1</v>
      </c>
      <c r="H175" s="66"/>
      <c r="I175" s="46">
        <f t="shared" si="13"/>
        <v>0</v>
      </c>
      <c r="J175" s="10"/>
      <c r="K175" s="13" t="e">
        <f>VLOOKUP(J175,'product- cq kortingscategorieen'!$B$4:$C$303,2,FALSE)</f>
        <v>#N/A</v>
      </c>
      <c r="L175" s="63" t="e">
        <f t="shared" si="12"/>
        <v>#N/A</v>
      </c>
      <c r="M175" s="12"/>
      <c r="N175" s="11"/>
      <c r="O175" s="12"/>
      <c r="P175" s="63"/>
    </row>
    <row r="176" spans="1:32" x14ac:dyDescent="0.25">
      <c r="A176" s="22" t="s">
        <v>336</v>
      </c>
      <c r="B176" s="22" t="s">
        <v>337</v>
      </c>
      <c r="C176" s="20"/>
      <c r="D176" s="10"/>
      <c r="E176" s="72"/>
      <c r="F176" s="22" t="s">
        <v>365</v>
      </c>
      <c r="G176" s="11">
        <v>100</v>
      </c>
      <c r="H176" s="66"/>
      <c r="I176" s="46">
        <f t="shared" si="13"/>
        <v>0</v>
      </c>
      <c r="J176" s="10"/>
      <c r="K176" s="13" t="e">
        <f>VLOOKUP(J176,'product- cq kortingscategorieen'!$B$4:$C$303,2,FALSE)</f>
        <v>#N/A</v>
      </c>
      <c r="L176" s="63" t="e">
        <f t="shared" si="12"/>
        <v>#N/A</v>
      </c>
      <c r="M176" s="12"/>
      <c r="N176" s="11"/>
      <c r="O176" s="12"/>
      <c r="P176" s="63"/>
    </row>
    <row r="177" spans="1:32" x14ac:dyDescent="0.25">
      <c r="A177" s="22" t="s">
        <v>338</v>
      </c>
      <c r="B177" s="22" t="s">
        <v>339</v>
      </c>
      <c r="C177" s="20"/>
      <c r="D177" s="10"/>
      <c r="E177" s="72"/>
      <c r="F177" s="22" t="s">
        <v>344</v>
      </c>
      <c r="G177" s="11">
        <v>1000</v>
      </c>
      <c r="H177" s="66"/>
      <c r="I177" s="46">
        <f t="shared" si="13"/>
        <v>0</v>
      </c>
      <c r="J177" s="10"/>
      <c r="K177" s="13" t="e">
        <f>VLOOKUP(J177,'product- cq kortingscategorieen'!$B$4:$C$303,2,FALSE)</f>
        <v>#N/A</v>
      </c>
      <c r="L177" s="63" t="e">
        <f t="shared" si="12"/>
        <v>#N/A</v>
      </c>
      <c r="M177" s="12"/>
      <c r="N177" s="11"/>
      <c r="O177" s="12"/>
      <c r="P177" s="63"/>
    </row>
    <row r="178" spans="1:32" x14ac:dyDescent="0.25">
      <c r="A178" s="22" t="s">
        <v>340</v>
      </c>
      <c r="B178" s="22" t="s">
        <v>341</v>
      </c>
      <c r="C178" s="20" t="s">
        <v>342</v>
      </c>
      <c r="D178" s="10"/>
      <c r="E178" s="72"/>
      <c r="F178" s="22" t="s">
        <v>366</v>
      </c>
      <c r="G178" s="11">
        <v>1</v>
      </c>
      <c r="H178" s="66"/>
      <c r="I178" s="46">
        <f t="shared" si="13"/>
        <v>0</v>
      </c>
      <c r="J178" s="10"/>
      <c r="K178" s="13" t="e">
        <f>VLOOKUP(J178,'product- cq kortingscategorieen'!$B$4:$C$303,2,FALSE)</f>
        <v>#N/A</v>
      </c>
      <c r="L178" s="63" t="e">
        <f t="shared" si="12"/>
        <v>#N/A</v>
      </c>
      <c r="M178" s="12"/>
      <c r="N178" s="11"/>
      <c r="O178" s="12"/>
      <c r="P178" s="63"/>
    </row>
    <row r="179" spans="1:32" s="15" customFormat="1" ht="25.5" x14ac:dyDescent="0.25">
      <c r="A179" s="22" t="s">
        <v>343</v>
      </c>
      <c r="B179" s="22" t="s">
        <v>449</v>
      </c>
      <c r="C179" s="107" t="s">
        <v>458</v>
      </c>
      <c r="D179" s="22"/>
      <c r="E179" s="22"/>
      <c r="F179" s="22" t="s">
        <v>344</v>
      </c>
      <c r="G179" s="22">
        <v>1</v>
      </c>
      <c r="H179" s="66"/>
      <c r="I179" s="46">
        <f t="shared" si="13"/>
        <v>0</v>
      </c>
      <c r="J179" s="10"/>
      <c r="K179" s="13" t="e">
        <f>VLOOKUP(J179,'product- cq kortingscategorieen'!$B$4:$C$303,2,FALSE)</f>
        <v>#N/A</v>
      </c>
      <c r="L179" s="63" t="e">
        <f t="shared" si="12"/>
        <v>#N/A</v>
      </c>
      <c r="M179" s="12"/>
      <c r="N179" s="11"/>
      <c r="O179" s="12"/>
      <c r="P179" s="63"/>
      <c r="AA179" s="34"/>
      <c r="AB179" s="34"/>
      <c r="AC179" s="34"/>
      <c r="AD179" s="34"/>
      <c r="AE179" s="34"/>
      <c r="AF179" s="34"/>
    </row>
    <row r="180" spans="1:32" s="15" customFormat="1" ht="25.5" x14ac:dyDescent="0.25">
      <c r="A180" s="22" t="s">
        <v>405</v>
      </c>
      <c r="B180" s="22" t="s">
        <v>450</v>
      </c>
      <c r="C180" s="107" t="s">
        <v>459</v>
      </c>
      <c r="D180" s="22"/>
      <c r="E180" s="22"/>
      <c r="F180" s="22" t="s">
        <v>344</v>
      </c>
      <c r="G180" s="22">
        <v>200</v>
      </c>
      <c r="H180" s="66"/>
      <c r="I180" s="78">
        <f t="shared" si="13"/>
        <v>0</v>
      </c>
      <c r="J180" s="10"/>
      <c r="K180" s="13" t="e">
        <f>VLOOKUP(J180,'product- cq kortingscategorieen'!$B$4:$C$303,2,FALSE)</f>
        <v>#N/A</v>
      </c>
      <c r="L180" s="63" t="e">
        <f t="shared" si="12"/>
        <v>#N/A</v>
      </c>
      <c r="M180" s="12"/>
      <c r="N180" s="11"/>
      <c r="O180" s="12"/>
      <c r="P180" s="63"/>
      <c r="AA180" s="34"/>
      <c r="AB180" s="34"/>
      <c r="AC180" s="34"/>
      <c r="AD180" s="34"/>
      <c r="AE180" s="34"/>
      <c r="AF180" s="34"/>
    </row>
    <row r="181" spans="1:32" s="19" customFormat="1" x14ac:dyDescent="0.25">
      <c r="A181" s="22" t="s">
        <v>407</v>
      </c>
      <c r="B181" s="22" t="s">
        <v>406</v>
      </c>
      <c r="C181" s="22"/>
      <c r="D181" s="10"/>
      <c r="E181" s="72"/>
      <c r="F181" s="75" t="s">
        <v>344</v>
      </c>
      <c r="G181" s="76">
        <v>250</v>
      </c>
      <c r="H181" s="77"/>
      <c r="I181" s="78">
        <f t="shared" si="13"/>
        <v>0</v>
      </c>
      <c r="J181" s="79"/>
      <c r="K181" s="13" t="e">
        <f>VLOOKUP(J181,'product- cq kortingscategorieen'!$B$4:$C$303,2,FALSE)</f>
        <v>#N/A</v>
      </c>
      <c r="L181" s="80" t="e">
        <f t="shared" si="12"/>
        <v>#N/A</v>
      </c>
      <c r="M181" s="81"/>
      <c r="N181" s="76"/>
      <c r="O181" s="81"/>
      <c r="P181" s="82"/>
      <c r="AA181" s="34"/>
      <c r="AB181" s="34"/>
      <c r="AC181" s="34"/>
      <c r="AD181" s="34"/>
      <c r="AE181" s="34"/>
      <c r="AF181" s="34"/>
    </row>
    <row r="182" spans="1:32" s="19" customFormat="1" x14ac:dyDescent="0.25">
      <c r="A182" s="22" t="s">
        <v>409</v>
      </c>
      <c r="B182" s="22" t="s">
        <v>408</v>
      </c>
      <c r="C182" s="22"/>
      <c r="D182" s="10"/>
      <c r="E182" s="72"/>
      <c r="F182" s="75" t="s">
        <v>344</v>
      </c>
      <c r="G182" s="76">
        <v>50</v>
      </c>
      <c r="H182" s="77"/>
      <c r="I182" s="78">
        <f t="shared" si="13"/>
        <v>0</v>
      </c>
      <c r="J182" s="79"/>
      <c r="K182" s="13" t="e">
        <f>VLOOKUP(J182,'product- cq kortingscategorieen'!$B$4:$C$303,2,FALSE)</f>
        <v>#N/A</v>
      </c>
      <c r="L182" s="80" t="e">
        <f t="shared" si="12"/>
        <v>#N/A</v>
      </c>
      <c r="M182" s="81"/>
      <c r="N182" s="76"/>
      <c r="O182" s="81"/>
      <c r="P182" s="82"/>
      <c r="AA182" s="34"/>
      <c r="AB182" s="34"/>
      <c r="AC182" s="34"/>
      <c r="AD182" s="34"/>
      <c r="AE182" s="34"/>
      <c r="AF182" s="34"/>
    </row>
    <row r="183" spans="1:32" s="19" customFormat="1" x14ac:dyDescent="0.25">
      <c r="A183" s="22" t="s">
        <v>411</v>
      </c>
      <c r="B183" s="22" t="s">
        <v>410</v>
      </c>
      <c r="C183" s="22"/>
      <c r="D183" s="10"/>
      <c r="E183" s="72"/>
      <c r="F183" s="75" t="s">
        <v>344</v>
      </c>
      <c r="G183" s="76">
        <v>50</v>
      </c>
      <c r="H183" s="77"/>
      <c r="I183" s="78">
        <f t="shared" si="13"/>
        <v>0</v>
      </c>
      <c r="J183" s="79"/>
      <c r="K183" s="13" t="e">
        <f>VLOOKUP(J183,'product- cq kortingscategorieen'!$B$4:$C$303,2,FALSE)</f>
        <v>#N/A</v>
      </c>
      <c r="L183" s="80" t="e">
        <f t="shared" si="12"/>
        <v>#N/A</v>
      </c>
      <c r="M183" s="81"/>
      <c r="N183" s="76"/>
      <c r="O183" s="81"/>
      <c r="P183" s="82"/>
      <c r="AA183" s="34"/>
      <c r="AB183" s="34"/>
      <c r="AC183" s="34"/>
      <c r="AD183" s="34"/>
      <c r="AE183" s="34"/>
      <c r="AF183" s="34"/>
    </row>
    <row r="184" spans="1:32" s="19" customFormat="1" x14ac:dyDescent="0.25">
      <c r="A184" s="22" t="s">
        <v>413</v>
      </c>
      <c r="B184" s="22" t="s">
        <v>412</v>
      </c>
      <c r="C184" s="22"/>
      <c r="D184" s="10"/>
      <c r="E184" s="72"/>
      <c r="F184" s="75" t="s">
        <v>344</v>
      </c>
      <c r="G184" s="76">
        <v>50</v>
      </c>
      <c r="H184" s="77"/>
      <c r="I184" s="78">
        <f t="shared" si="13"/>
        <v>0</v>
      </c>
      <c r="J184" s="79"/>
      <c r="K184" s="13" t="e">
        <f>VLOOKUP(J184,'product- cq kortingscategorieen'!$B$4:$C$303,2,FALSE)</f>
        <v>#N/A</v>
      </c>
      <c r="L184" s="80" t="e">
        <f t="shared" si="12"/>
        <v>#N/A</v>
      </c>
      <c r="M184" s="81"/>
      <c r="N184" s="76"/>
      <c r="O184" s="81"/>
      <c r="P184" s="82"/>
      <c r="AA184" s="34"/>
      <c r="AB184" s="34"/>
      <c r="AC184" s="34"/>
      <c r="AD184" s="34"/>
      <c r="AE184" s="34"/>
      <c r="AF184" s="34"/>
    </row>
    <row r="185" spans="1:32" s="19" customFormat="1" x14ac:dyDescent="0.25">
      <c r="A185" s="22" t="s">
        <v>415</v>
      </c>
      <c r="B185" s="22" t="s">
        <v>414</v>
      </c>
      <c r="C185" s="22"/>
      <c r="D185" s="10"/>
      <c r="E185" s="72"/>
      <c r="F185" s="75" t="s">
        <v>344</v>
      </c>
      <c r="G185" s="76">
        <v>50</v>
      </c>
      <c r="H185" s="77"/>
      <c r="I185" s="78">
        <f t="shared" si="13"/>
        <v>0</v>
      </c>
      <c r="J185" s="79"/>
      <c r="K185" s="13" t="e">
        <f>VLOOKUP(J185,'product- cq kortingscategorieen'!$B$4:$C$303,2,FALSE)</f>
        <v>#N/A</v>
      </c>
      <c r="L185" s="80" t="e">
        <f t="shared" si="12"/>
        <v>#N/A</v>
      </c>
      <c r="M185" s="81"/>
      <c r="N185" s="76"/>
      <c r="O185" s="81"/>
      <c r="P185" s="82"/>
      <c r="AA185" s="34"/>
      <c r="AB185" s="34"/>
      <c r="AC185" s="34"/>
      <c r="AD185" s="34"/>
      <c r="AE185" s="34"/>
      <c r="AF185" s="34"/>
    </row>
    <row r="186" spans="1:32" ht="15.75" thickBot="1" x14ac:dyDescent="0.3">
      <c r="A186" s="22" t="s">
        <v>452</v>
      </c>
      <c r="B186" s="22" t="s">
        <v>453</v>
      </c>
      <c r="C186" s="22" t="s">
        <v>460</v>
      </c>
      <c r="F186" s="75" t="s">
        <v>366</v>
      </c>
      <c r="G186" s="76">
        <v>1</v>
      </c>
      <c r="H186" s="77"/>
      <c r="I186" s="78">
        <f t="shared" si="13"/>
        <v>0</v>
      </c>
      <c r="J186" s="79"/>
      <c r="K186" s="13" t="e">
        <f>VLOOKUP(J186,'product- cq kortingscategorieen'!$B$4:$C$303,2,FALSE)</f>
        <v>#N/A</v>
      </c>
      <c r="L186" s="80" t="e">
        <f t="shared" si="12"/>
        <v>#N/A</v>
      </c>
      <c r="M186" s="81"/>
      <c r="N186" s="76"/>
      <c r="O186" s="81"/>
      <c r="P186" s="82"/>
    </row>
    <row r="187" spans="1:32" s="19" customFormat="1" ht="15.75" thickBot="1" x14ac:dyDescent="0.3">
      <c r="A187" s="98"/>
      <c r="B187" s="98"/>
      <c r="C187" s="98"/>
      <c r="D187" s="15"/>
      <c r="E187" s="99"/>
      <c r="F187" s="98"/>
      <c r="G187" s="100"/>
      <c r="H187" s="101"/>
      <c r="I187" s="102"/>
      <c r="J187" s="103"/>
      <c r="K187" s="104"/>
      <c r="L187" s="73" t="e">
        <f>SUM(L4:L186)</f>
        <v>#N/A</v>
      </c>
      <c r="M187" s="105"/>
      <c r="N187" s="100"/>
      <c r="O187" s="105"/>
      <c r="P187" s="106">
        <f>SUM(P4:P186)</f>
        <v>0</v>
      </c>
      <c r="AA187" s="34"/>
      <c r="AB187" s="34"/>
      <c r="AC187" s="34"/>
      <c r="AD187" s="34"/>
      <c r="AE187" s="34"/>
      <c r="AF187" s="34"/>
    </row>
    <row r="188" spans="1:32" ht="15.75" thickBot="1" x14ac:dyDescent="0.3">
      <c r="G188" s="93"/>
      <c r="H188" s="94"/>
      <c r="I188" s="95"/>
      <c r="J188" s="96"/>
      <c r="K188" s="96"/>
      <c r="L188" s="94"/>
      <c r="M188" s="41"/>
      <c r="N188" s="59"/>
      <c r="O188" s="41"/>
      <c r="P188" s="64"/>
    </row>
    <row r="189" spans="1:32" ht="15.75" thickBot="1" x14ac:dyDescent="0.3">
      <c r="H189" s="67"/>
      <c r="I189" s="47"/>
      <c r="J189" s="15"/>
      <c r="K189" s="18"/>
      <c r="O189" s="42" t="s">
        <v>389</v>
      </c>
      <c r="P189" s="73" t="e">
        <f>SUM(P186,L186)</f>
        <v>#N/A</v>
      </c>
    </row>
    <row r="190" spans="1:32" x14ac:dyDescent="0.25">
      <c r="A190" s="39" t="s">
        <v>15</v>
      </c>
      <c r="B190" s="49"/>
      <c r="C190" s="50"/>
      <c r="D190" s="19"/>
      <c r="G190" s="34"/>
      <c r="H190" s="68"/>
      <c r="I190" s="48"/>
      <c r="J190" s="34"/>
      <c r="K190" s="37"/>
      <c r="L190" s="65"/>
      <c r="M190" s="36"/>
      <c r="N190" s="60"/>
      <c r="O190" s="36"/>
      <c r="P190" s="65"/>
      <c r="Q190" s="34"/>
      <c r="R190" s="38"/>
      <c r="S190" s="34"/>
      <c r="T190" s="34"/>
      <c r="U190" s="34"/>
      <c r="V190" s="34"/>
      <c r="W190" s="34"/>
      <c r="X190" s="34"/>
      <c r="Y190" s="34"/>
      <c r="Z190" s="34"/>
      <c r="AA190" s="38"/>
      <c r="AB190" s="38"/>
    </row>
    <row r="191" spans="1:32" x14ac:dyDescent="0.25">
      <c r="A191" s="40" t="s">
        <v>390</v>
      </c>
      <c r="B191" s="51"/>
      <c r="C191" s="52"/>
      <c r="D191" s="19"/>
      <c r="G191" s="19"/>
      <c r="I191" s="47"/>
      <c r="J191" s="15"/>
    </row>
    <row r="192" spans="1:32" s="19" customFormat="1" x14ac:dyDescent="0.25">
      <c r="A192" s="53" t="s">
        <v>394</v>
      </c>
      <c r="B192" s="51"/>
      <c r="C192" s="52"/>
      <c r="E192" s="69"/>
      <c r="H192" s="61"/>
      <c r="I192" s="44"/>
      <c r="K192" s="17"/>
      <c r="L192" s="61"/>
      <c r="M192" s="16"/>
      <c r="N192" s="9"/>
      <c r="O192" s="16"/>
      <c r="P192" s="61"/>
      <c r="AA192" s="34"/>
      <c r="AB192" s="34"/>
      <c r="AC192" s="34"/>
      <c r="AD192" s="34"/>
      <c r="AE192" s="34"/>
      <c r="AF192" s="34"/>
    </row>
    <row r="193" spans="1:32" x14ac:dyDescent="0.25">
      <c r="A193" s="40" t="s">
        <v>454</v>
      </c>
      <c r="B193" s="51"/>
      <c r="C193" s="52"/>
      <c r="D193" s="19"/>
      <c r="G193" s="19"/>
    </row>
    <row r="194" spans="1:32" x14ac:dyDescent="0.25">
      <c r="A194" s="40" t="s">
        <v>401</v>
      </c>
      <c r="B194" s="51"/>
      <c r="C194" s="52"/>
      <c r="D194" s="19"/>
      <c r="G194" s="19"/>
    </row>
    <row r="195" spans="1:32" x14ac:dyDescent="0.25">
      <c r="A195" s="40" t="s">
        <v>461</v>
      </c>
      <c r="B195" s="51"/>
      <c r="C195" s="52"/>
      <c r="D195" s="19"/>
      <c r="G195" s="19"/>
    </row>
    <row r="196" spans="1:32" x14ac:dyDescent="0.25">
      <c r="A196" s="40" t="s">
        <v>11</v>
      </c>
      <c r="B196" s="51"/>
      <c r="C196" s="52"/>
      <c r="D196" s="19"/>
      <c r="G196" s="19"/>
    </row>
    <row r="197" spans="1:32" x14ac:dyDescent="0.25">
      <c r="A197" s="40" t="s">
        <v>519</v>
      </c>
      <c r="B197" s="51"/>
      <c r="C197" s="52"/>
      <c r="D197" s="19"/>
      <c r="G197" s="19"/>
    </row>
    <row r="198" spans="1:32" x14ac:dyDescent="0.25">
      <c r="A198" s="40" t="s">
        <v>391</v>
      </c>
      <c r="B198" s="51"/>
      <c r="C198" s="52"/>
      <c r="D198" s="19"/>
      <c r="G198" s="19"/>
    </row>
    <row r="199" spans="1:32" s="19" customFormat="1" x14ac:dyDescent="0.25">
      <c r="A199" s="40"/>
      <c r="B199" s="51"/>
      <c r="C199" s="52"/>
      <c r="E199" s="69"/>
      <c r="H199" s="61"/>
      <c r="I199" s="44"/>
      <c r="K199" s="17"/>
      <c r="L199" s="61"/>
      <c r="M199" s="16"/>
      <c r="N199" s="9"/>
      <c r="O199" s="16"/>
      <c r="P199" s="61"/>
      <c r="AA199" s="34"/>
      <c r="AB199" s="34"/>
      <c r="AC199" s="34"/>
      <c r="AD199" s="34"/>
      <c r="AE199" s="34"/>
      <c r="AF199" s="34"/>
    </row>
    <row r="200" spans="1:32" x14ac:dyDescent="0.25">
      <c r="A200" s="54" t="s">
        <v>392</v>
      </c>
      <c r="B200" s="51"/>
      <c r="C200" s="52"/>
      <c r="D200" s="19"/>
      <c r="G200" s="19"/>
    </row>
    <row r="201" spans="1:32" x14ac:dyDescent="0.25">
      <c r="A201" s="54"/>
      <c r="B201" s="51"/>
      <c r="C201" s="52"/>
      <c r="D201" s="19"/>
      <c r="G201" s="19"/>
    </row>
    <row r="202" spans="1:32" x14ac:dyDescent="0.25">
      <c r="A202" s="54" t="s">
        <v>400</v>
      </c>
      <c r="B202" s="51"/>
      <c r="C202" s="52"/>
      <c r="D202" s="19"/>
      <c r="G202" s="19"/>
    </row>
    <row r="203" spans="1:32" x14ac:dyDescent="0.25">
      <c r="A203" s="54" t="s">
        <v>399</v>
      </c>
      <c r="B203" s="51"/>
      <c r="C203" s="52"/>
      <c r="D203" s="19"/>
      <c r="G203" s="19"/>
    </row>
    <row r="204" spans="1:32" x14ac:dyDescent="0.25">
      <c r="A204" s="53" t="s">
        <v>393</v>
      </c>
      <c r="B204" s="51"/>
      <c r="C204" s="52"/>
      <c r="D204" s="19"/>
      <c r="G204" s="19"/>
    </row>
    <row r="205" spans="1:32" x14ac:dyDescent="0.25">
      <c r="A205" s="55"/>
      <c r="B205" s="51"/>
      <c r="C205" s="52"/>
      <c r="D205" s="19"/>
      <c r="G205" s="19"/>
    </row>
    <row r="206" spans="1:32" ht="15.75" thickBot="1" x14ac:dyDescent="0.3">
      <c r="A206" s="56"/>
      <c r="B206" s="57"/>
      <c r="C206" s="58"/>
      <c r="D206" s="19"/>
      <c r="G206" s="19"/>
    </row>
    <row r="207" spans="1:32" ht="15.75" thickBot="1" x14ac:dyDescent="0.3">
      <c r="D207" s="19"/>
    </row>
    <row r="208" spans="1:32" x14ac:dyDescent="0.25">
      <c r="A208" s="87" t="s">
        <v>462</v>
      </c>
      <c r="B208" s="88"/>
      <c r="C208" s="89"/>
      <c r="D208" s="19"/>
    </row>
    <row r="209" spans="1:3" ht="15.75" thickBot="1" x14ac:dyDescent="0.3">
      <c r="A209" s="90" t="s">
        <v>457</v>
      </c>
      <c r="B209" s="91"/>
      <c r="C209" s="92"/>
    </row>
  </sheetData>
  <autoFilter ref="A2:P179"/>
  <pageMargins left="0.23622047244094491" right="0.23622047244094491" top="0.74803149606299213" bottom="0.74803149606299213" header="0.31496062992125984" footer="0.31496062992125984"/>
  <pageSetup paperSize="8"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03"/>
  <sheetViews>
    <sheetView workbookViewId="0">
      <selection activeCell="B5" sqref="B5"/>
    </sheetView>
  </sheetViews>
  <sheetFormatPr defaultRowHeight="15" x14ac:dyDescent="0.25"/>
  <cols>
    <col min="2" max="2" width="40.5703125" customWidth="1"/>
    <col min="3" max="3" width="22.7109375" customWidth="1"/>
  </cols>
  <sheetData>
    <row r="3" spans="2:16" x14ac:dyDescent="0.25">
      <c r="B3" s="1" t="s">
        <v>9</v>
      </c>
      <c r="C3" s="1" t="s">
        <v>0</v>
      </c>
    </row>
    <row r="4" spans="2:16" x14ac:dyDescent="0.25">
      <c r="B4" s="2" t="s">
        <v>1</v>
      </c>
      <c r="C4" s="3">
        <v>0.4</v>
      </c>
      <c r="E4" s="4" t="s">
        <v>8</v>
      </c>
      <c r="F4" s="4"/>
      <c r="G4" s="4"/>
      <c r="H4" s="4"/>
      <c r="I4" s="4"/>
      <c r="J4" s="4"/>
      <c r="K4" s="4"/>
      <c r="L4" s="4"/>
      <c r="M4" s="4"/>
      <c r="N4" s="4"/>
      <c r="O4" s="4"/>
      <c r="P4" s="4"/>
    </row>
    <row r="5" spans="2:16" x14ac:dyDescent="0.25">
      <c r="B5" s="2" t="s">
        <v>2</v>
      </c>
      <c r="C5" s="3">
        <v>0.6</v>
      </c>
      <c r="E5" s="4" t="s">
        <v>10</v>
      </c>
      <c r="F5" s="4"/>
      <c r="G5" s="4"/>
      <c r="H5" s="4"/>
      <c r="I5" s="4"/>
      <c r="J5" s="4"/>
      <c r="K5" s="4"/>
      <c r="L5" s="4"/>
      <c r="M5" s="4"/>
      <c r="N5" s="4"/>
      <c r="O5" s="4"/>
      <c r="P5" s="4"/>
    </row>
    <row r="6" spans="2:16" x14ac:dyDescent="0.25">
      <c r="B6" s="2" t="s">
        <v>6</v>
      </c>
      <c r="C6" s="3">
        <v>0.45</v>
      </c>
      <c r="E6" s="4" t="s">
        <v>12</v>
      </c>
      <c r="F6" s="4"/>
      <c r="G6" s="4"/>
      <c r="H6" s="4"/>
      <c r="I6" s="4"/>
      <c r="J6" s="4"/>
      <c r="K6" s="4"/>
      <c r="L6" s="4"/>
      <c r="M6" s="4"/>
      <c r="N6" s="4"/>
      <c r="O6" s="4"/>
      <c r="P6" s="4"/>
    </row>
    <row r="7" spans="2:16" x14ac:dyDescent="0.25">
      <c r="B7" s="2" t="s">
        <v>5</v>
      </c>
      <c r="C7" s="3">
        <v>0.6</v>
      </c>
      <c r="E7" s="4" t="s">
        <v>13</v>
      </c>
      <c r="F7" s="4"/>
      <c r="G7" s="4"/>
      <c r="H7" s="4"/>
      <c r="I7" s="4"/>
      <c r="J7" s="4"/>
      <c r="K7" s="4"/>
      <c r="L7" s="4"/>
      <c r="M7" s="4"/>
      <c r="N7" s="4"/>
      <c r="O7" s="4"/>
      <c r="P7" s="4"/>
    </row>
    <row r="8" spans="2:16" x14ac:dyDescent="0.25">
      <c r="B8" s="2" t="s">
        <v>3</v>
      </c>
      <c r="C8" s="3">
        <v>0.8</v>
      </c>
      <c r="E8" s="4" t="s">
        <v>14</v>
      </c>
      <c r="F8" s="4"/>
      <c r="G8" s="4"/>
      <c r="H8" s="4"/>
      <c r="I8" s="4"/>
      <c r="J8" s="4"/>
      <c r="K8" s="4"/>
      <c r="L8" s="4"/>
      <c r="M8" s="4"/>
      <c r="N8" s="4"/>
      <c r="O8" s="4"/>
      <c r="P8" s="4"/>
    </row>
    <row r="9" spans="2:16" x14ac:dyDescent="0.25">
      <c r="B9" s="2" t="s">
        <v>4</v>
      </c>
      <c r="C9" s="3"/>
    </row>
    <row r="10" spans="2:16" x14ac:dyDescent="0.25">
      <c r="B10" s="2" t="s">
        <v>7</v>
      </c>
      <c r="C10" s="3"/>
    </row>
    <row r="11" spans="2:16" x14ac:dyDescent="0.25">
      <c r="B11" s="2"/>
      <c r="C11" s="3"/>
    </row>
    <row r="12" spans="2:16" x14ac:dyDescent="0.25">
      <c r="B12" s="2"/>
      <c r="C12" s="3"/>
    </row>
    <row r="13" spans="2:16" x14ac:dyDescent="0.25">
      <c r="B13" s="2"/>
      <c r="C13" s="3"/>
    </row>
    <row r="14" spans="2:16" x14ac:dyDescent="0.25">
      <c r="B14" s="2"/>
      <c r="C14" s="3"/>
    </row>
    <row r="15" spans="2:16" x14ac:dyDescent="0.25">
      <c r="B15" s="2"/>
      <c r="C15" s="3"/>
    </row>
    <row r="16" spans="2:16" x14ac:dyDescent="0.25">
      <c r="B16" s="2"/>
      <c r="C16" s="3"/>
    </row>
    <row r="17" spans="2:3" x14ac:dyDescent="0.25">
      <c r="B17" s="2"/>
      <c r="C17" s="3"/>
    </row>
    <row r="18" spans="2:3" x14ac:dyDescent="0.25">
      <c r="B18" s="2"/>
      <c r="C18" s="3"/>
    </row>
    <row r="19" spans="2:3" x14ac:dyDescent="0.25">
      <c r="B19" s="2"/>
      <c r="C19" s="3"/>
    </row>
    <row r="20" spans="2:3" x14ac:dyDescent="0.25">
      <c r="B20" s="2"/>
      <c r="C20" s="3"/>
    </row>
    <row r="21" spans="2:3" x14ac:dyDescent="0.25">
      <c r="B21" s="2"/>
      <c r="C21" s="3"/>
    </row>
    <row r="22" spans="2:3" x14ac:dyDescent="0.25">
      <c r="B22" s="2"/>
      <c r="C22" s="3"/>
    </row>
    <row r="23" spans="2:3" x14ac:dyDescent="0.25">
      <c r="B23" s="2"/>
      <c r="C23" s="3"/>
    </row>
    <row r="24" spans="2:3" x14ac:dyDescent="0.25">
      <c r="B24" s="2"/>
      <c r="C24" s="3"/>
    </row>
    <row r="25" spans="2:3" x14ac:dyDescent="0.25">
      <c r="B25" s="2"/>
      <c r="C25" s="3"/>
    </row>
    <row r="26" spans="2:3" x14ac:dyDescent="0.25">
      <c r="B26" s="2"/>
      <c r="C26" s="3"/>
    </row>
    <row r="27" spans="2:3" x14ac:dyDescent="0.25">
      <c r="B27" s="2"/>
      <c r="C27" s="3"/>
    </row>
    <row r="28" spans="2:3" x14ac:dyDescent="0.25">
      <c r="B28" s="2"/>
      <c r="C28" s="3"/>
    </row>
    <row r="29" spans="2:3" x14ac:dyDescent="0.25">
      <c r="B29" s="2"/>
      <c r="C29" s="3"/>
    </row>
    <row r="30" spans="2:3" x14ac:dyDescent="0.25">
      <c r="B30" s="2"/>
      <c r="C30" s="3"/>
    </row>
    <row r="31" spans="2:3" x14ac:dyDescent="0.25">
      <c r="B31" s="2"/>
      <c r="C31" s="3"/>
    </row>
    <row r="32" spans="2:3" x14ac:dyDescent="0.25">
      <c r="B32" s="2"/>
      <c r="C32" s="3"/>
    </row>
    <row r="33" spans="2:3" x14ac:dyDescent="0.25">
      <c r="B33" s="2"/>
      <c r="C33" s="3"/>
    </row>
    <row r="34" spans="2:3" x14ac:dyDescent="0.25">
      <c r="B34" s="2"/>
      <c r="C34" s="3"/>
    </row>
    <row r="35" spans="2:3" x14ac:dyDescent="0.25">
      <c r="B35" s="2"/>
      <c r="C35" s="3"/>
    </row>
    <row r="36" spans="2:3" x14ac:dyDescent="0.25">
      <c r="B36" s="2"/>
      <c r="C36" s="3"/>
    </row>
    <row r="37" spans="2:3" x14ac:dyDescent="0.25">
      <c r="B37" s="2"/>
      <c r="C37" s="3"/>
    </row>
    <row r="38" spans="2:3" x14ac:dyDescent="0.25">
      <c r="B38" s="2"/>
      <c r="C38" s="3"/>
    </row>
    <row r="39" spans="2:3" x14ac:dyDescent="0.25">
      <c r="B39" s="2"/>
      <c r="C39" s="3"/>
    </row>
    <row r="40" spans="2:3" x14ac:dyDescent="0.25">
      <c r="B40" s="2"/>
      <c r="C40" s="3"/>
    </row>
    <row r="41" spans="2:3" x14ac:dyDescent="0.25">
      <c r="B41" s="2"/>
      <c r="C41" s="3"/>
    </row>
    <row r="42" spans="2:3" x14ac:dyDescent="0.25">
      <c r="B42" s="2"/>
      <c r="C42" s="3"/>
    </row>
    <row r="43" spans="2:3" x14ac:dyDescent="0.25">
      <c r="B43" s="2"/>
      <c r="C43" s="3"/>
    </row>
    <row r="44" spans="2:3" x14ac:dyDescent="0.25">
      <c r="B44" s="2"/>
      <c r="C44" s="3"/>
    </row>
    <row r="45" spans="2:3" x14ac:dyDescent="0.25">
      <c r="B45" s="2"/>
      <c r="C45" s="3"/>
    </row>
    <row r="46" spans="2:3" x14ac:dyDescent="0.25">
      <c r="B46" s="2"/>
      <c r="C46" s="3"/>
    </row>
    <row r="47" spans="2:3" x14ac:dyDescent="0.25">
      <c r="B47" s="2"/>
      <c r="C47" s="3"/>
    </row>
    <row r="48" spans="2:3" x14ac:dyDescent="0.25">
      <c r="B48" s="2"/>
      <c r="C48" s="3"/>
    </row>
    <row r="49" spans="2:3" x14ac:dyDescent="0.25">
      <c r="B49" s="2"/>
      <c r="C49" s="3"/>
    </row>
    <row r="50" spans="2:3" x14ac:dyDescent="0.25">
      <c r="B50" s="2"/>
      <c r="C50" s="3"/>
    </row>
    <row r="51" spans="2:3" x14ac:dyDescent="0.25">
      <c r="B51" s="2"/>
      <c r="C51" s="3"/>
    </row>
    <row r="52" spans="2:3" x14ac:dyDescent="0.25">
      <c r="B52" s="2"/>
      <c r="C52" s="3"/>
    </row>
    <row r="53" spans="2:3" x14ac:dyDescent="0.25">
      <c r="B53" s="2"/>
      <c r="C53" s="3"/>
    </row>
    <row r="54" spans="2:3" x14ac:dyDescent="0.25">
      <c r="B54" s="2"/>
      <c r="C54" s="3"/>
    </row>
    <row r="55" spans="2:3" x14ac:dyDescent="0.25">
      <c r="B55" s="2"/>
      <c r="C55" s="3"/>
    </row>
    <row r="56" spans="2:3" x14ac:dyDescent="0.25">
      <c r="B56" s="2"/>
      <c r="C56" s="3"/>
    </row>
    <row r="57" spans="2:3" x14ac:dyDescent="0.25">
      <c r="B57" s="2"/>
      <c r="C57" s="3"/>
    </row>
    <row r="58" spans="2:3" x14ac:dyDescent="0.25">
      <c r="B58" s="2"/>
      <c r="C58" s="3"/>
    </row>
    <row r="59" spans="2:3" x14ac:dyDescent="0.25">
      <c r="B59" s="2"/>
      <c r="C59" s="3"/>
    </row>
    <row r="60" spans="2:3" x14ac:dyDescent="0.25">
      <c r="B60" s="2"/>
      <c r="C60" s="3"/>
    </row>
    <row r="61" spans="2:3" x14ac:dyDescent="0.25">
      <c r="B61" s="2"/>
      <c r="C61" s="3"/>
    </row>
    <row r="62" spans="2:3" x14ac:dyDescent="0.25">
      <c r="B62" s="2"/>
      <c r="C62" s="3"/>
    </row>
    <row r="63" spans="2:3" x14ac:dyDescent="0.25">
      <c r="B63" s="2"/>
      <c r="C63" s="3"/>
    </row>
    <row r="64" spans="2:3" x14ac:dyDescent="0.25">
      <c r="B64" s="2"/>
      <c r="C64" s="3"/>
    </row>
    <row r="65" spans="2:3" x14ac:dyDescent="0.25">
      <c r="B65" s="2"/>
      <c r="C65" s="3"/>
    </row>
    <row r="66" spans="2:3" x14ac:dyDescent="0.25">
      <c r="B66" s="2"/>
      <c r="C66" s="3"/>
    </row>
    <row r="67" spans="2:3" x14ac:dyDescent="0.25">
      <c r="B67" s="2"/>
      <c r="C67" s="3"/>
    </row>
    <row r="68" spans="2:3" x14ac:dyDescent="0.25">
      <c r="B68" s="2"/>
      <c r="C68" s="3"/>
    </row>
    <row r="69" spans="2:3" x14ac:dyDescent="0.25">
      <c r="B69" s="2"/>
      <c r="C69" s="3"/>
    </row>
    <row r="70" spans="2:3" x14ac:dyDescent="0.25">
      <c r="B70" s="2"/>
      <c r="C70" s="3"/>
    </row>
    <row r="71" spans="2:3" x14ac:dyDescent="0.25">
      <c r="B71" s="2"/>
      <c r="C71" s="3"/>
    </row>
    <row r="72" spans="2:3" x14ac:dyDescent="0.25">
      <c r="B72" s="2"/>
      <c r="C72" s="3"/>
    </row>
    <row r="73" spans="2:3" x14ac:dyDescent="0.25">
      <c r="B73" s="2"/>
      <c r="C73" s="3"/>
    </row>
    <row r="74" spans="2:3" x14ac:dyDescent="0.25">
      <c r="B74" s="2"/>
      <c r="C74" s="3"/>
    </row>
    <row r="75" spans="2:3" x14ac:dyDescent="0.25">
      <c r="B75" s="2"/>
      <c r="C75" s="3"/>
    </row>
    <row r="76" spans="2:3" x14ac:dyDescent="0.25">
      <c r="B76" s="2"/>
      <c r="C76" s="3"/>
    </row>
    <row r="77" spans="2:3" x14ac:dyDescent="0.25">
      <c r="B77" s="2"/>
      <c r="C77" s="3"/>
    </row>
    <row r="78" spans="2:3" x14ac:dyDescent="0.25">
      <c r="B78" s="2"/>
      <c r="C78" s="3"/>
    </row>
    <row r="79" spans="2:3" x14ac:dyDescent="0.25">
      <c r="B79" s="2"/>
      <c r="C79" s="3"/>
    </row>
    <row r="80" spans="2:3" x14ac:dyDescent="0.25">
      <c r="B80" s="2"/>
      <c r="C80" s="3"/>
    </row>
    <row r="81" spans="2:3" x14ac:dyDescent="0.25">
      <c r="B81" s="2"/>
      <c r="C81" s="3"/>
    </row>
    <row r="82" spans="2:3" x14ac:dyDescent="0.25">
      <c r="B82" s="2"/>
      <c r="C82" s="3"/>
    </row>
    <row r="83" spans="2:3" x14ac:dyDescent="0.25">
      <c r="B83" s="2"/>
      <c r="C83" s="3"/>
    </row>
    <row r="84" spans="2:3" x14ac:dyDescent="0.25">
      <c r="B84" s="2"/>
      <c r="C84" s="3"/>
    </row>
    <row r="85" spans="2:3" x14ac:dyDescent="0.25">
      <c r="B85" s="2"/>
      <c r="C85" s="3"/>
    </row>
    <row r="86" spans="2:3" x14ac:dyDescent="0.25">
      <c r="B86" s="2"/>
      <c r="C86" s="3"/>
    </row>
    <row r="87" spans="2:3" x14ac:dyDescent="0.25">
      <c r="B87" s="2"/>
      <c r="C87" s="3"/>
    </row>
    <row r="88" spans="2:3" x14ac:dyDescent="0.25">
      <c r="B88" s="2"/>
      <c r="C88" s="3"/>
    </row>
    <row r="89" spans="2:3" x14ac:dyDescent="0.25">
      <c r="B89" s="2"/>
      <c r="C89" s="3"/>
    </row>
    <row r="90" spans="2:3" x14ac:dyDescent="0.25">
      <c r="B90" s="2"/>
      <c r="C90" s="3"/>
    </row>
    <row r="91" spans="2:3" x14ac:dyDescent="0.25">
      <c r="B91" s="2"/>
      <c r="C91" s="3"/>
    </row>
    <row r="92" spans="2:3" x14ac:dyDescent="0.25">
      <c r="B92" s="2"/>
      <c r="C92" s="3"/>
    </row>
    <row r="93" spans="2:3" x14ac:dyDescent="0.25">
      <c r="B93" s="2"/>
      <c r="C93" s="3"/>
    </row>
    <row r="94" spans="2:3" x14ac:dyDescent="0.25">
      <c r="B94" s="2"/>
      <c r="C94" s="3"/>
    </row>
    <row r="95" spans="2:3" x14ac:dyDescent="0.25">
      <c r="B95" s="2"/>
      <c r="C95" s="3"/>
    </row>
    <row r="96" spans="2:3" x14ac:dyDescent="0.25">
      <c r="B96" s="2"/>
      <c r="C96" s="3"/>
    </row>
    <row r="97" spans="2:3" x14ac:dyDescent="0.25">
      <c r="B97" s="2"/>
      <c r="C97" s="3"/>
    </row>
    <row r="98" spans="2:3" x14ac:dyDescent="0.25">
      <c r="B98" s="2"/>
      <c r="C98" s="3"/>
    </row>
    <row r="99" spans="2:3" x14ac:dyDescent="0.25">
      <c r="B99" s="2"/>
      <c r="C99" s="3"/>
    </row>
    <row r="100" spans="2:3" x14ac:dyDescent="0.25">
      <c r="B100" s="2"/>
      <c r="C100" s="3"/>
    </row>
    <row r="101" spans="2:3" x14ac:dyDescent="0.25">
      <c r="B101" s="2"/>
      <c r="C101" s="3"/>
    </row>
    <row r="102" spans="2:3" x14ac:dyDescent="0.25">
      <c r="B102" s="2"/>
      <c r="C102" s="3"/>
    </row>
    <row r="103" spans="2:3" x14ac:dyDescent="0.25">
      <c r="B103" s="2"/>
      <c r="C103" s="3"/>
    </row>
    <row r="104" spans="2:3" x14ac:dyDescent="0.25">
      <c r="B104" s="2"/>
      <c r="C104" s="3"/>
    </row>
    <row r="105" spans="2:3" x14ac:dyDescent="0.25">
      <c r="B105" s="2"/>
      <c r="C105" s="3"/>
    </row>
    <row r="106" spans="2:3" x14ac:dyDescent="0.25">
      <c r="B106" s="2"/>
      <c r="C106" s="3"/>
    </row>
    <row r="107" spans="2:3" x14ac:dyDescent="0.25">
      <c r="B107" s="2"/>
      <c r="C107" s="3"/>
    </row>
    <row r="108" spans="2:3" x14ac:dyDescent="0.25">
      <c r="B108" s="2"/>
      <c r="C108" s="3"/>
    </row>
    <row r="109" spans="2:3" x14ac:dyDescent="0.25">
      <c r="B109" s="2"/>
      <c r="C109" s="3"/>
    </row>
    <row r="110" spans="2:3" x14ac:dyDescent="0.25">
      <c r="B110" s="2"/>
      <c r="C110" s="3"/>
    </row>
    <row r="111" spans="2:3" x14ac:dyDescent="0.25">
      <c r="B111" s="2"/>
      <c r="C111" s="3"/>
    </row>
    <row r="112" spans="2:3" x14ac:dyDescent="0.25">
      <c r="B112" s="2"/>
      <c r="C112" s="3"/>
    </row>
    <row r="113" spans="2:3" x14ac:dyDescent="0.25">
      <c r="B113" s="2"/>
      <c r="C113" s="3"/>
    </row>
    <row r="114" spans="2:3" x14ac:dyDescent="0.25">
      <c r="B114" s="2"/>
      <c r="C114" s="3"/>
    </row>
    <row r="115" spans="2:3" x14ac:dyDescent="0.25">
      <c r="B115" s="2"/>
      <c r="C115" s="3"/>
    </row>
    <row r="116" spans="2:3" x14ac:dyDescent="0.25">
      <c r="B116" s="2"/>
      <c r="C116" s="3"/>
    </row>
    <row r="117" spans="2:3" x14ac:dyDescent="0.25">
      <c r="B117" s="2"/>
      <c r="C117" s="3"/>
    </row>
    <row r="118" spans="2:3" x14ac:dyDescent="0.25">
      <c r="B118" s="2"/>
      <c r="C118" s="3"/>
    </row>
    <row r="119" spans="2:3" x14ac:dyDescent="0.25">
      <c r="B119" s="2"/>
      <c r="C119" s="3"/>
    </row>
    <row r="120" spans="2:3" x14ac:dyDescent="0.25">
      <c r="B120" s="2"/>
      <c r="C120" s="3"/>
    </row>
    <row r="121" spans="2:3" x14ac:dyDescent="0.25">
      <c r="B121" s="2"/>
      <c r="C121" s="3"/>
    </row>
    <row r="122" spans="2:3" x14ac:dyDescent="0.25">
      <c r="B122" s="2"/>
      <c r="C122" s="3"/>
    </row>
    <row r="123" spans="2:3" x14ac:dyDescent="0.25">
      <c r="B123" s="2"/>
      <c r="C123" s="3"/>
    </row>
    <row r="124" spans="2:3" x14ac:dyDescent="0.25">
      <c r="B124" s="2"/>
      <c r="C124" s="3"/>
    </row>
    <row r="125" spans="2:3" x14ac:dyDescent="0.25">
      <c r="B125" s="2"/>
      <c r="C125" s="3"/>
    </row>
    <row r="126" spans="2:3" x14ac:dyDescent="0.25">
      <c r="B126" s="2"/>
      <c r="C126" s="3"/>
    </row>
    <row r="127" spans="2:3" x14ac:dyDescent="0.25">
      <c r="B127" s="2"/>
      <c r="C127" s="3"/>
    </row>
    <row r="128" spans="2:3" x14ac:dyDescent="0.25">
      <c r="B128" s="2"/>
      <c r="C128" s="3"/>
    </row>
    <row r="129" spans="2:3" x14ac:dyDescent="0.25">
      <c r="B129" s="2"/>
      <c r="C129" s="3"/>
    </row>
    <row r="130" spans="2:3" x14ac:dyDescent="0.25">
      <c r="B130" s="2"/>
      <c r="C130" s="3"/>
    </row>
    <row r="131" spans="2:3" x14ac:dyDescent="0.25">
      <c r="B131" s="2"/>
      <c r="C131" s="3"/>
    </row>
    <row r="132" spans="2:3" x14ac:dyDescent="0.25">
      <c r="B132" s="2"/>
      <c r="C132" s="3"/>
    </row>
    <row r="133" spans="2:3" x14ac:dyDescent="0.25">
      <c r="B133" s="2"/>
      <c r="C133" s="3"/>
    </row>
    <row r="134" spans="2:3" x14ac:dyDescent="0.25">
      <c r="B134" s="2"/>
      <c r="C134" s="3"/>
    </row>
    <row r="135" spans="2:3" x14ac:dyDescent="0.25">
      <c r="B135" s="2"/>
      <c r="C135" s="3"/>
    </row>
    <row r="136" spans="2:3" x14ac:dyDescent="0.25">
      <c r="B136" s="2"/>
      <c r="C136" s="3"/>
    </row>
    <row r="137" spans="2:3" x14ac:dyDescent="0.25">
      <c r="B137" s="2"/>
      <c r="C137" s="3"/>
    </row>
    <row r="138" spans="2:3" x14ac:dyDescent="0.25">
      <c r="B138" s="2"/>
      <c r="C138" s="3"/>
    </row>
    <row r="139" spans="2:3" x14ac:dyDescent="0.25">
      <c r="B139" s="2"/>
      <c r="C139" s="3"/>
    </row>
    <row r="140" spans="2:3" x14ac:dyDescent="0.25">
      <c r="B140" s="2"/>
      <c r="C140" s="3"/>
    </row>
    <row r="141" spans="2:3" x14ac:dyDescent="0.25">
      <c r="B141" s="2"/>
      <c r="C141" s="3"/>
    </row>
    <row r="142" spans="2:3" x14ac:dyDescent="0.25">
      <c r="B142" s="2"/>
      <c r="C142" s="3"/>
    </row>
    <row r="143" spans="2:3" x14ac:dyDescent="0.25">
      <c r="B143" s="2"/>
      <c r="C143" s="3"/>
    </row>
    <row r="144" spans="2:3" x14ac:dyDescent="0.25">
      <c r="B144" s="2"/>
      <c r="C144" s="3"/>
    </row>
    <row r="145" spans="2:3" x14ac:dyDescent="0.25">
      <c r="B145" s="2"/>
      <c r="C145" s="3"/>
    </row>
    <row r="146" spans="2:3" x14ac:dyDescent="0.25">
      <c r="B146" s="2"/>
      <c r="C146" s="3"/>
    </row>
    <row r="147" spans="2:3" x14ac:dyDescent="0.25">
      <c r="B147" s="2"/>
      <c r="C147" s="3"/>
    </row>
    <row r="148" spans="2:3" x14ac:dyDescent="0.25">
      <c r="B148" s="2"/>
      <c r="C148" s="3"/>
    </row>
    <row r="149" spans="2:3" x14ac:dyDescent="0.25">
      <c r="B149" s="2"/>
      <c r="C149" s="3"/>
    </row>
    <row r="150" spans="2:3" x14ac:dyDescent="0.25">
      <c r="B150" s="2"/>
      <c r="C150" s="3"/>
    </row>
    <row r="151" spans="2:3" x14ac:dyDescent="0.25">
      <c r="B151" s="2"/>
      <c r="C151" s="3"/>
    </row>
    <row r="152" spans="2:3" x14ac:dyDescent="0.25">
      <c r="B152" s="2"/>
      <c r="C152" s="3"/>
    </row>
    <row r="153" spans="2:3" x14ac:dyDescent="0.25">
      <c r="B153" s="2"/>
      <c r="C153" s="3"/>
    </row>
    <row r="154" spans="2:3" x14ac:dyDescent="0.25">
      <c r="B154" s="2"/>
      <c r="C154" s="3"/>
    </row>
    <row r="155" spans="2:3" x14ac:dyDescent="0.25">
      <c r="B155" s="2"/>
      <c r="C155" s="3"/>
    </row>
    <row r="156" spans="2:3" x14ac:dyDescent="0.25">
      <c r="B156" s="2"/>
      <c r="C156" s="3"/>
    </row>
    <row r="157" spans="2:3" x14ac:dyDescent="0.25">
      <c r="B157" s="2"/>
      <c r="C157" s="3"/>
    </row>
    <row r="158" spans="2:3" x14ac:dyDescent="0.25">
      <c r="B158" s="2"/>
      <c r="C158" s="3"/>
    </row>
    <row r="159" spans="2:3" x14ac:dyDescent="0.25">
      <c r="B159" s="2"/>
      <c r="C159" s="3"/>
    </row>
    <row r="160" spans="2:3" x14ac:dyDescent="0.25">
      <c r="B160" s="2"/>
      <c r="C160" s="3"/>
    </row>
    <row r="161" spans="2:3" x14ac:dyDescent="0.25">
      <c r="B161" s="2"/>
      <c r="C161" s="3"/>
    </row>
    <row r="162" spans="2:3" x14ac:dyDescent="0.25">
      <c r="B162" s="2"/>
      <c r="C162" s="3"/>
    </row>
    <row r="163" spans="2:3" x14ac:dyDescent="0.25">
      <c r="B163" s="2"/>
      <c r="C163" s="3"/>
    </row>
    <row r="164" spans="2:3" x14ac:dyDescent="0.25">
      <c r="B164" s="2"/>
      <c r="C164" s="3"/>
    </row>
    <row r="165" spans="2:3" x14ac:dyDescent="0.25">
      <c r="B165" s="2"/>
      <c r="C165" s="3"/>
    </row>
    <row r="166" spans="2:3" x14ac:dyDescent="0.25">
      <c r="B166" s="2"/>
      <c r="C166" s="3"/>
    </row>
    <row r="167" spans="2:3" x14ac:dyDescent="0.25">
      <c r="B167" s="2"/>
      <c r="C167" s="3"/>
    </row>
    <row r="168" spans="2:3" x14ac:dyDescent="0.25">
      <c r="B168" s="2"/>
      <c r="C168" s="3"/>
    </row>
    <row r="169" spans="2:3" x14ac:dyDescent="0.25">
      <c r="B169" s="2"/>
      <c r="C169" s="3"/>
    </row>
    <row r="170" spans="2:3" x14ac:dyDescent="0.25">
      <c r="B170" s="2"/>
      <c r="C170" s="3"/>
    </row>
    <row r="171" spans="2:3" x14ac:dyDescent="0.25">
      <c r="B171" s="2"/>
      <c r="C171" s="3"/>
    </row>
    <row r="172" spans="2:3" x14ac:dyDescent="0.25">
      <c r="B172" s="2"/>
      <c r="C172" s="3"/>
    </row>
    <row r="173" spans="2:3" x14ac:dyDescent="0.25">
      <c r="B173" s="2"/>
      <c r="C173" s="3"/>
    </row>
    <row r="174" spans="2:3" x14ac:dyDescent="0.25">
      <c r="B174" s="2"/>
      <c r="C174" s="3"/>
    </row>
    <row r="175" spans="2:3" x14ac:dyDescent="0.25">
      <c r="B175" s="2"/>
      <c r="C175" s="3"/>
    </row>
    <row r="176" spans="2:3" x14ac:dyDescent="0.25">
      <c r="B176" s="2"/>
      <c r="C176" s="3"/>
    </row>
    <row r="177" spans="2:3" x14ac:dyDescent="0.25">
      <c r="B177" s="2"/>
      <c r="C177" s="3"/>
    </row>
    <row r="178" spans="2:3" x14ac:dyDescent="0.25">
      <c r="B178" s="2"/>
      <c r="C178" s="3"/>
    </row>
    <row r="179" spans="2:3" x14ac:dyDescent="0.25">
      <c r="B179" s="2"/>
      <c r="C179" s="3"/>
    </row>
    <row r="180" spans="2:3" x14ac:dyDescent="0.25">
      <c r="B180" s="2"/>
      <c r="C180" s="3"/>
    </row>
    <row r="181" spans="2:3" x14ac:dyDescent="0.25">
      <c r="B181" s="2"/>
      <c r="C181" s="3"/>
    </row>
    <row r="182" spans="2:3" x14ac:dyDescent="0.25">
      <c r="B182" s="2"/>
      <c r="C182" s="3"/>
    </row>
    <row r="183" spans="2:3" x14ac:dyDescent="0.25">
      <c r="B183" s="2"/>
      <c r="C183" s="3"/>
    </row>
    <row r="184" spans="2:3" x14ac:dyDescent="0.25">
      <c r="B184" s="2"/>
      <c r="C184" s="3"/>
    </row>
    <row r="185" spans="2:3" x14ac:dyDescent="0.25">
      <c r="B185" s="2"/>
      <c r="C185" s="3"/>
    </row>
    <row r="186" spans="2:3" x14ac:dyDescent="0.25">
      <c r="B186" s="2"/>
      <c r="C186" s="3"/>
    </row>
    <row r="187" spans="2:3" x14ac:dyDescent="0.25">
      <c r="B187" s="2"/>
      <c r="C187" s="3"/>
    </row>
    <row r="188" spans="2:3" x14ac:dyDescent="0.25">
      <c r="B188" s="2"/>
      <c r="C188" s="3"/>
    </row>
    <row r="189" spans="2:3" x14ac:dyDescent="0.25">
      <c r="B189" s="2"/>
      <c r="C189" s="3"/>
    </row>
    <row r="190" spans="2:3" x14ac:dyDescent="0.25">
      <c r="B190" s="2"/>
      <c r="C190" s="3"/>
    </row>
    <row r="191" spans="2:3" x14ac:dyDescent="0.25">
      <c r="B191" s="2"/>
      <c r="C191" s="3"/>
    </row>
    <row r="192" spans="2:3" x14ac:dyDescent="0.25">
      <c r="B192" s="2"/>
      <c r="C192" s="3"/>
    </row>
    <row r="193" spans="2:3" x14ac:dyDescent="0.25">
      <c r="B193" s="2"/>
      <c r="C193" s="3"/>
    </row>
    <row r="194" spans="2:3" x14ac:dyDescent="0.25">
      <c r="B194" s="2"/>
      <c r="C194" s="3"/>
    </row>
    <row r="195" spans="2:3" x14ac:dyDescent="0.25">
      <c r="B195" s="2"/>
      <c r="C195" s="3"/>
    </row>
    <row r="196" spans="2:3" x14ac:dyDescent="0.25">
      <c r="B196" s="2"/>
      <c r="C196" s="3"/>
    </row>
    <row r="197" spans="2:3" x14ac:dyDescent="0.25">
      <c r="B197" s="2"/>
      <c r="C197" s="3"/>
    </row>
    <row r="198" spans="2:3" x14ac:dyDescent="0.25">
      <c r="B198" s="2"/>
      <c r="C198" s="3"/>
    </row>
    <row r="199" spans="2:3" x14ac:dyDescent="0.25">
      <c r="B199" s="2"/>
      <c r="C199" s="3"/>
    </row>
    <row r="200" spans="2:3" x14ac:dyDescent="0.25">
      <c r="B200" s="2"/>
      <c r="C200" s="3"/>
    </row>
    <row r="201" spans="2:3" x14ac:dyDescent="0.25">
      <c r="B201" s="2"/>
      <c r="C201" s="3"/>
    </row>
    <row r="202" spans="2:3" x14ac:dyDescent="0.25">
      <c r="B202" s="2"/>
      <c r="C202" s="3"/>
    </row>
    <row r="203" spans="2:3" x14ac:dyDescent="0.25">
      <c r="B203" s="2"/>
      <c r="C203" s="3"/>
    </row>
    <row r="204" spans="2:3" x14ac:dyDescent="0.25">
      <c r="B204" s="2"/>
      <c r="C204" s="3"/>
    </row>
    <row r="205" spans="2:3" x14ac:dyDescent="0.25">
      <c r="B205" s="2"/>
      <c r="C205" s="3"/>
    </row>
    <row r="206" spans="2:3" x14ac:dyDescent="0.25">
      <c r="B206" s="2"/>
      <c r="C206" s="3"/>
    </row>
    <row r="207" spans="2:3" x14ac:dyDescent="0.25">
      <c r="B207" s="2"/>
      <c r="C207" s="3"/>
    </row>
    <row r="208" spans="2:3" x14ac:dyDescent="0.25">
      <c r="B208" s="2"/>
      <c r="C208" s="3"/>
    </row>
    <row r="209" spans="2:3" x14ac:dyDescent="0.25">
      <c r="B209" s="2"/>
      <c r="C209" s="3"/>
    </row>
    <row r="210" spans="2:3" x14ac:dyDescent="0.25">
      <c r="B210" s="2"/>
      <c r="C210" s="3"/>
    </row>
    <row r="211" spans="2:3" x14ac:dyDescent="0.25">
      <c r="B211" s="2"/>
      <c r="C211" s="3"/>
    </row>
    <row r="212" spans="2:3" x14ac:dyDescent="0.25">
      <c r="B212" s="2"/>
      <c r="C212" s="3"/>
    </row>
    <row r="213" spans="2:3" x14ac:dyDescent="0.25">
      <c r="B213" s="2"/>
      <c r="C213" s="3"/>
    </row>
    <row r="214" spans="2:3" x14ac:dyDescent="0.25">
      <c r="B214" s="2"/>
      <c r="C214" s="3"/>
    </row>
    <row r="215" spans="2:3" x14ac:dyDescent="0.25">
      <c r="B215" s="2"/>
      <c r="C215" s="3"/>
    </row>
    <row r="216" spans="2:3" x14ac:dyDescent="0.25">
      <c r="B216" s="2"/>
      <c r="C216" s="3"/>
    </row>
    <row r="217" spans="2:3" x14ac:dyDescent="0.25">
      <c r="B217" s="2"/>
      <c r="C217" s="3"/>
    </row>
    <row r="218" spans="2:3" x14ac:dyDescent="0.25">
      <c r="B218" s="2"/>
      <c r="C218" s="3"/>
    </row>
    <row r="219" spans="2:3" x14ac:dyDescent="0.25">
      <c r="B219" s="2"/>
      <c r="C219" s="3"/>
    </row>
    <row r="220" spans="2:3" x14ac:dyDescent="0.25">
      <c r="B220" s="2"/>
      <c r="C220" s="3"/>
    </row>
    <row r="221" spans="2:3" x14ac:dyDescent="0.25">
      <c r="B221" s="2"/>
      <c r="C221" s="3"/>
    </row>
    <row r="222" spans="2:3" x14ac:dyDescent="0.25">
      <c r="B222" s="2"/>
      <c r="C222" s="3"/>
    </row>
    <row r="223" spans="2:3" x14ac:dyDescent="0.25">
      <c r="B223" s="2"/>
      <c r="C223" s="3"/>
    </row>
    <row r="224" spans="2:3" x14ac:dyDescent="0.25">
      <c r="B224" s="2"/>
      <c r="C224" s="3"/>
    </row>
    <row r="225" spans="2:3" x14ac:dyDescent="0.25">
      <c r="B225" s="2"/>
      <c r="C225" s="3"/>
    </row>
    <row r="226" spans="2:3" x14ac:dyDescent="0.25">
      <c r="B226" s="2"/>
      <c r="C226" s="3"/>
    </row>
    <row r="227" spans="2:3" x14ac:dyDescent="0.25">
      <c r="B227" s="2"/>
      <c r="C227" s="3"/>
    </row>
    <row r="228" spans="2:3" x14ac:dyDescent="0.25">
      <c r="B228" s="2"/>
      <c r="C228" s="3"/>
    </row>
    <row r="229" spans="2:3" x14ac:dyDescent="0.25">
      <c r="B229" s="2"/>
      <c r="C229" s="3"/>
    </row>
    <row r="230" spans="2:3" x14ac:dyDescent="0.25">
      <c r="B230" s="2"/>
      <c r="C230" s="3"/>
    </row>
    <row r="231" spans="2:3" x14ac:dyDescent="0.25">
      <c r="B231" s="2"/>
      <c r="C231" s="3"/>
    </row>
    <row r="232" spans="2:3" x14ac:dyDescent="0.25">
      <c r="B232" s="2"/>
      <c r="C232" s="3"/>
    </row>
    <row r="233" spans="2:3" x14ac:dyDescent="0.25">
      <c r="B233" s="2"/>
      <c r="C233" s="3"/>
    </row>
    <row r="234" spans="2:3" x14ac:dyDescent="0.25">
      <c r="B234" s="2"/>
      <c r="C234" s="3"/>
    </row>
    <row r="235" spans="2:3" x14ac:dyDescent="0.25">
      <c r="B235" s="2"/>
      <c r="C235" s="3"/>
    </row>
    <row r="236" spans="2:3" x14ac:dyDescent="0.25">
      <c r="B236" s="2"/>
      <c r="C236" s="3"/>
    </row>
    <row r="237" spans="2:3" x14ac:dyDescent="0.25">
      <c r="B237" s="2"/>
      <c r="C237" s="3"/>
    </row>
    <row r="238" spans="2:3" x14ac:dyDescent="0.25">
      <c r="B238" s="2"/>
      <c r="C238" s="3"/>
    </row>
    <row r="239" spans="2:3" x14ac:dyDescent="0.25">
      <c r="B239" s="2"/>
      <c r="C239" s="3"/>
    </row>
    <row r="240" spans="2:3" x14ac:dyDescent="0.25">
      <c r="B240" s="2"/>
      <c r="C240" s="3"/>
    </row>
    <row r="241" spans="2:3" x14ac:dyDescent="0.25">
      <c r="B241" s="2"/>
      <c r="C241" s="3"/>
    </row>
    <row r="242" spans="2:3" x14ac:dyDescent="0.25">
      <c r="B242" s="2"/>
      <c r="C242" s="3"/>
    </row>
    <row r="243" spans="2:3" x14ac:dyDescent="0.25">
      <c r="B243" s="2"/>
      <c r="C243" s="3"/>
    </row>
    <row r="244" spans="2:3" x14ac:dyDescent="0.25">
      <c r="B244" s="2"/>
      <c r="C244" s="3"/>
    </row>
    <row r="245" spans="2:3" x14ac:dyDescent="0.25">
      <c r="B245" s="2"/>
      <c r="C245" s="3"/>
    </row>
    <row r="246" spans="2:3" x14ac:dyDescent="0.25">
      <c r="B246" s="2"/>
      <c r="C246" s="3"/>
    </row>
    <row r="247" spans="2:3" x14ac:dyDescent="0.25">
      <c r="B247" s="2"/>
      <c r="C247" s="3"/>
    </row>
    <row r="248" spans="2:3" x14ac:dyDescent="0.25">
      <c r="B248" s="2"/>
      <c r="C248" s="3"/>
    </row>
    <row r="249" spans="2:3" x14ac:dyDescent="0.25">
      <c r="B249" s="2"/>
      <c r="C249" s="3"/>
    </row>
    <row r="250" spans="2:3" x14ac:dyDescent="0.25">
      <c r="B250" s="2"/>
      <c r="C250" s="3"/>
    </row>
    <row r="251" spans="2:3" x14ac:dyDescent="0.25">
      <c r="B251" s="2"/>
      <c r="C251" s="3"/>
    </row>
    <row r="252" spans="2:3" x14ac:dyDescent="0.25">
      <c r="B252" s="2"/>
      <c r="C252" s="3"/>
    </row>
    <row r="253" spans="2:3" x14ac:dyDescent="0.25">
      <c r="B253" s="2"/>
      <c r="C253" s="3"/>
    </row>
    <row r="254" spans="2:3" x14ac:dyDescent="0.25">
      <c r="B254" s="2"/>
      <c r="C254" s="3"/>
    </row>
    <row r="255" spans="2:3" x14ac:dyDescent="0.25">
      <c r="B255" s="2"/>
      <c r="C255" s="3"/>
    </row>
    <row r="256" spans="2:3" x14ac:dyDescent="0.25">
      <c r="B256" s="2"/>
      <c r="C256" s="3"/>
    </row>
    <row r="257" spans="2:3" x14ac:dyDescent="0.25">
      <c r="B257" s="2"/>
      <c r="C257" s="3"/>
    </row>
    <row r="258" spans="2:3" x14ac:dyDescent="0.25">
      <c r="B258" s="2"/>
      <c r="C258" s="3"/>
    </row>
    <row r="259" spans="2:3" x14ac:dyDescent="0.25">
      <c r="B259" s="2"/>
      <c r="C259" s="3"/>
    </row>
    <row r="260" spans="2:3" x14ac:dyDescent="0.25">
      <c r="B260" s="2"/>
      <c r="C260" s="3"/>
    </row>
    <row r="261" spans="2:3" x14ac:dyDescent="0.25">
      <c r="B261" s="2"/>
      <c r="C261" s="3"/>
    </row>
    <row r="262" spans="2:3" x14ac:dyDescent="0.25">
      <c r="B262" s="2"/>
      <c r="C262" s="3"/>
    </row>
    <row r="263" spans="2:3" x14ac:dyDescent="0.25">
      <c r="B263" s="2"/>
      <c r="C263" s="3"/>
    </row>
    <row r="264" spans="2:3" x14ac:dyDescent="0.25">
      <c r="B264" s="2"/>
      <c r="C264" s="3"/>
    </row>
    <row r="265" spans="2:3" x14ac:dyDescent="0.25">
      <c r="B265" s="2"/>
      <c r="C265" s="3"/>
    </row>
    <row r="266" spans="2:3" x14ac:dyDescent="0.25">
      <c r="B266" s="2"/>
      <c r="C266" s="3"/>
    </row>
    <row r="267" spans="2:3" x14ac:dyDescent="0.25">
      <c r="B267" s="2"/>
      <c r="C267" s="3"/>
    </row>
    <row r="268" spans="2:3" x14ac:dyDescent="0.25">
      <c r="B268" s="2"/>
      <c r="C268" s="3"/>
    </row>
    <row r="269" spans="2:3" x14ac:dyDescent="0.25">
      <c r="B269" s="2"/>
      <c r="C269" s="3"/>
    </row>
    <row r="270" spans="2:3" x14ac:dyDescent="0.25">
      <c r="B270" s="2"/>
      <c r="C270" s="3"/>
    </row>
    <row r="271" spans="2:3" x14ac:dyDescent="0.25">
      <c r="B271" s="2"/>
      <c r="C271" s="3"/>
    </row>
    <row r="272" spans="2:3" x14ac:dyDescent="0.25">
      <c r="B272" s="2"/>
      <c r="C272" s="3"/>
    </row>
    <row r="273" spans="2:3" x14ac:dyDescent="0.25">
      <c r="B273" s="2"/>
      <c r="C273" s="3"/>
    </row>
    <row r="274" spans="2:3" x14ac:dyDescent="0.25">
      <c r="B274" s="2"/>
      <c r="C274" s="3"/>
    </row>
    <row r="275" spans="2:3" x14ac:dyDescent="0.25">
      <c r="B275" s="2"/>
      <c r="C275" s="3"/>
    </row>
    <row r="276" spans="2:3" x14ac:dyDescent="0.25">
      <c r="B276" s="2"/>
      <c r="C276" s="3"/>
    </row>
    <row r="277" spans="2:3" x14ac:dyDescent="0.25">
      <c r="B277" s="2"/>
      <c r="C277" s="3"/>
    </row>
    <row r="278" spans="2:3" x14ac:dyDescent="0.25">
      <c r="B278" s="2"/>
      <c r="C278" s="3"/>
    </row>
    <row r="279" spans="2:3" x14ac:dyDescent="0.25">
      <c r="B279" s="2"/>
      <c r="C279" s="3"/>
    </row>
    <row r="280" spans="2:3" x14ac:dyDescent="0.25">
      <c r="B280" s="2"/>
      <c r="C280" s="3"/>
    </row>
    <row r="281" spans="2:3" x14ac:dyDescent="0.25">
      <c r="B281" s="2"/>
      <c r="C281" s="3"/>
    </row>
    <row r="282" spans="2:3" x14ac:dyDescent="0.25">
      <c r="B282" s="2"/>
      <c r="C282" s="3"/>
    </row>
    <row r="283" spans="2:3" x14ac:dyDescent="0.25">
      <c r="B283" s="2"/>
      <c r="C283" s="3"/>
    </row>
    <row r="284" spans="2:3" x14ac:dyDescent="0.25">
      <c r="B284" s="2"/>
      <c r="C284" s="3"/>
    </row>
    <row r="285" spans="2:3" x14ac:dyDescent="0.25">
      <c r="B285" s="2"/>
      <c r="C285" s="3"/>
    </row>
    <row r="286" spans="2:3" x14ac:dyDescent="0.25">
      <c r="B286" s="2"/>
      <c r="C286" s="3"/>
    </row>
    <row r="287" spans="2:3" x14ac:dyDescent="0.25">
      <c r="B287" s="2"/>
      <c r="C287" s="3"/>
    </row>
    <row r="288" spans="2:3" x14ac:dyDescent="0.25">
      <c r="B288" s="2"/>
      <c r="C288" s="3"/>
    </row>
    <row r="289" spans="2:3" x14ac:dyDescent="0.25">
      <c r="B289" s="2"/>
      <c r="C289" s="3"/>
    </row>
    <row r="290" spans="2:3" x14ac:dyDescent="0.25">
      <c r="B290" s="2"/>
      <c r="C290" s="3"/>
    </row>
    <row r="291" spans="2:3" x14ac:dyDescent="0.25">
      <c r="B291" s="2"/>
      <c r="C291" s="3"/>
    </row>
    <row r="292" spans="2:3" x14ac:dyDescent="0.25">
      <c r="B292" s="2"/>
      <c r="C292" s="3"/>
    </row>
    <row r="293" spans="2:3" x14ac:dyDescent="0.25">
      <c r="B293" s="2"/>
      <c r="C293" s="3"/>
    </row>
    <row r="294" spans="2:3" x14ac:dyDescent="0.25">
      <c r="B294" s="2"/>
      <c r="C294" s="3"/>
    </row>
    <row r="295" spans="2:3" x14ac:dyDescent="0.25">
      <c r="B295" s="2"/>
      <c r="C295" s="3"/>
    </row>
    <row r="296" spans="2:3" x14ac:dyDescent="0.25">
      <c r="B296" s="2"/>
      <c r="C296" s="3"/>
    </row>
    <row r="297" spans="2:3" x14ac:dyDescent="0.25">
      <c r="B297" s="2"/>
      <c r="C297" s="3"/>
    </row>
    <row r="298" spans="2:3" x14ac:dyDescent="0.25">
      <c r="B298" s="2"/>
      <c r="C298" s="3"/>
    </row>
    <row r="299" spans="2:3" x14ac:dyDescent="0.25">
      <c r="B299" s="2"/>
      <c r="C299" s="3"/>
    </row>
    <row r="300" spans="2:3" x14ac:dyDescent="0.25">
      <c r="B300" s="2"/>
      <c r="C300" s="3"/>
    </row>
    <row r="301" spans="2:3" x14ac:dyDescent="0.25">
      <c r="B301" s="2"/>
      <c r="C301" s="3"/>
    </row>
    <row r="302" spans="2:3" x14ac:dyDescent="0.25">
      <c r="B302" s="2"/>
      <c r="C302" s="3"/>
    </row>
    <row r="303" spans="2:3" x14ac:dyDescent="0.25">
      <c r="B303" s="2"/>
      <c r="C303" s="3"/>
    </row>
  </sheetData>
  <sheetProtection sheet="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prijsopgave en invulinstructie</vt:lpstr>
      <vt:lpstr>product- cq kortingscategorieen</vt:lpstr>
      <vt:lpstr>'prijsopgave en invulinstructie'!Afdrukbereik</vt:lpstr>
      <vt:lpstr>'prijsopgave en invulinstructie'!Afdruktitels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dfo</dc:creator>
  <cp:lastModifiedBy>Ozir, Natasia</cp:lastModifiedBy>
  <cp:lastPrinted>2015-07-24T07:45:29Z</cp:lastPrinted>
  <dcterms:created xsi:type="dcterms:W3CDTF">2014-11-24T13:10:49Z</dcterms:created>
  <dcterms:modified xsi:type="dcterms:W3CDTF">2021-03-24T10:39:25Z</dcterms:modified>
</cp:coreProperties>
</file>