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Alexander Doeff\AD EA Diathermie\NvI\2 ronde\def\"/>
    </mc:Choice>
  </mc:AlternateContent>
  <bookViews>
    <workbookView xWindow="0" yWindow="0" windowWidth="19200" windowHeight="7365"/>
  </bookViews>
  <sheets>
    <sheet name="Vragen_en_antwoorden_NvI 2e" sheetId="1" r:id="rId1"/>
    <sheet name="rekenvoorbeeld" sheetId="2" r:id="rId2"/>
  </sheets>
  <calcPr calcId="162913"/>
</workbook>
</file>

<file path=xl/calcChain.xml><?xml version="1.0" encoding="utf-8"?>
<calcChain xmlns="http://schemas.openxmlformats.org/spreadsheetml/2006/main">
  <c r="D16" i="2" l="1"/>
  <c r="G15" i="2"/>
  <c r="F15" i="2"/>
  <c r="F16" i="2" s="1"/>
  <c r="E15" i="2"/>
  <c r="D15" i="2"/>
  <c r="C15" i="2"/>
  <c r="H15" i="2" s="1"/>
  <c r="I22" i="2" s="1"/>
  <c r="G14" i="2"/>
  <c r="G16" i="2" s="1"/>
  <c r="F14" i="2"/>
  <c r="E14" i="2"/>
  <c r="E16" i="2" s="1"/>
  <c r="D14" i="2"/>
  <c r="C14" i="2"/>
  <c r="C16" i="2" s="1"/>
  <c r="I13" i="2"/>
  <c r="H13" i="2"/>
  <c r="K13" i="2" s="1"/>
  <c r="I12" i="2"/>
  <c r="H12" i="2"/>
  <c r="K12" i="2" s="1"/>
  <c r="I11" i="2"/>
  <c r="H11" i="2"/>
  <c r="K11" i="2" s="1"/>
  <c r="I10" i="2"/>
  <c r="H10" i="2"/>
  <c r="K10" i="2" s="1"/>
  <c r="I9" i="2"/>
  <c r="H9" i="2"/>
  <c r="K9" i="2" s="1"/>
  <c r="I8" i="2"/>
  <c r="H8" i="2"/>
  <c r="K8" i="2" s="1"/>
  <c r="I7" i="2"/>
  <c r="H7" i="2"/>
  <c r="K7" i="2" s="1"/>
  <c r="I6" i="2"/>
  <c r="H6" i="2"/>
  <c r="K6" i="2" s="1"/>
  <c r="I5" i="2"/>
  <c r="H5" i="2"/>
  <c r="K5" i="2" s="1"/>
  <c r="I4" i="2"/>
  <c r="I14" i="2" s="1"/>
  <c r="H4" i="2"/>
  <c r="K4" i="2" s="1"/>
  <c r="K14" i="2" s="1"/>
  <c r="H30" i="2" s="1"/>
  <c r="H32" i="2" s="1"/>
  <c r="H14" i="2" l="1"/>
  <c r="J4" i="2"/>
  <c r="J14" i="2" s="1"/>
  <c r="H26" i="2" s="1"/>
  <c r="H28" i="2" s="1"/>
  <c r="J5" i="2"/>
  <c r="J6" i="2"/>
  <c r="J7" i="2"/>
  <c r="J8" i="2"/>
  <c r="J9" i="2"/>
  <c r="J10" i="2"/>
  <c r="J11" i="2"/>
  <c r="J12" i="2"/>
  <c r="J13" i="2"/>
  <c r="G19" i="2" l="1"/>
  <c r="G20" i="2" s="1"/>
  <c r="I23" i="2"/>
  <c r="I24" i="2" s="1"/>
  <c r="H16" i="2"/>
</calcChain>
</file>

<file path=xl/sharedStrings.xml><?xml version="1.0" encoding="utf-8"?>
<sst xmlns="http://schemas.openxmlformats.org/spreadsheetml/2006/main" count="556" uniqueCount="287">
  <si>
    <t>Ref. nr.</t>
  </si>
  <si>
    <t>Fase</t>
  </si>
  <si>
    <t>Label</t>
  </si>
  <si>
    <t>Onderwerp</t>
  </si>
  <si>
    <t>Vraag</t>
  </si>
  <si>
    <t>Inschrijffase</t>
  </si>
  <si>
    <t>Inhoud</t>
  </si>
  <si>
    <t>PVE Medium end, high end incl. trolley en rookafzuiging Nr 21 Trolley</t>
  </si>
  <si>
    <t>Indien 1 netsnoer gewenst is met aardpotentiaal van trolley, dan is meestal volgens Nederlandse standaard een scheidingstransformator in de trolley nodig om generator en rookafzuig via een netkabel aan te sluiten (i.v.m. afleidstromen). Alternatieve  oplossing is 2 separate 5 meter kabels welke dan naar separate stroom circuits gaan. 
Beide versies zijn normconform. 
Kunt u ons aangeven wat gewenst is, zodat desnoods elk leverancier ook de transformator gaat aanbieden om eerlijk te vergelijken?</t>
  </si>
  <si>
    <t>Aanbestedingsprocedure 6.2 prijs</t>
  </si>
  <si>
    <t>"u dient bijlage 5 geheel in te vullen, het excel
sheet bestaat uit 2 tabbladen":
vraag: Tab 1 instructie heeft geen velden om in te vullen, correct?</t>
  </si>
  <si>
    <t>Aanbestedingsprocedure 4.2 inschrijving</t>
  </si>
  <si>
    <t>Gebruikerstest</t>
  </si>
  <si>
    <t>Hoeveel testtoestellen ( diathermie- en rookafzuig generatoren ) zal de firma aanleveren voor de test?</t>
  </si>
  <si>
    <t>Prijsinvul Formulier blad 2 onderhoud prefentief - incl filtervervanging</t>
  </si>
  <si>
    <t>Is het mogelijk om de prijs van het filter apart te vermelden omdat de vervanging afhankelijk is van de looptijd / gebruik, dit verschilt per generator ? Het is op zich niet gebruikelijk om dit verbruiksartikel te berekenen in een prefentief onderhoud. Filter is een verbruiksmateriaal. Is het mogelijk dat bij alle uitgevraagde varianten aan te passen?</t>
  </si>
  <si>
    <t>Prijsinvul Formulier blad 2 onderhoud all in optioneel aantal</t>
  </si>
  <si>
    <t>moet hier niet 43 stuks vermeld staan bij high end ipv. 56?</t>
  </si>
  <si>
    <t>Prijsinvul Formulier- blad 2 onderhoud prefentief aantal</t>
  </si>
  <si>
    <t>moet hier niet 43 stuks vermeld staan bij high end i.pv. 56?</t>
  </si>
  <si>
    <t>Prijsinvul Formulier blad 2 configuratie</t>
  </si>
  <si>
    <t>wat zullen wij in het column "configuratie" vermelden- alle bijhorende artikel nummers?</t>
  </si>
  <si>
    <t>WENSEN High end en TUR Nr 6 Bediening</t>
  </si>
  <si>
    <t>"de temperatuur van de neutraal electrode is meetbaar en afleesbaar":
Vraag: Hier heeft een fabrikant een patent op temperatuur meting, graag veranderen/verwijderen.</t>
  </si>
  <si>
    <t>PVE High end en TUR Nr 38 storing</t>
  </si>
  <si>
    <t>Mag de Service Manual ook het in Engels zijn?</t>
  </si>
  <si>
    <t>PVE High end en TUR Nr 32 Bedieningsmogelijkheiden</t>
  </si>
  <si>
    <t>Graag aanpassen in touchscreen of kleurendisplay</t>
  </si>
  <si>
    <t>PVE High end en TUR Nr 25 alarmering</t>
  </si>
  <si>
    <t>"alarmsignaal bij overhitting":
Vraag: Hier heeft een fabrikant een patent op temperatuur meting, graag veranderen in alarmsignaal bijv. verhoogde of te lage weerstand</t>
  </si>
  <si>
    <t>PVE High end en TUR Nr 21 Trolley</t>
  </si>
  <si>
    <t>PVE High end en TUR Nr 7 Trolley</t>
  </si>
  <si>
    <t>Niet elk trolley heeft 3 pleateau´s maar is wel zo ontworpen dat het voor de generator en rookafzuig geschikt is en ook opbergruimte heeft .
Graag veranderen in d.m.v. een geschikte trolley voor de uitgevraagde apparaten.</t>
  </si>
  <si>
    <t>PVE High end en TUR Nr 4 Materiaal</t>
  </si>
  <si>
    <t>Graag veranderen in IP2X- dat is standaard voor generatoren</t>
  </si>
  <si>
    <t>PVE High end en TUR Definitie Diathermie</t>
  </si>
  <si>
    <t>Graag bevestiging of hier ook bipolaire TUR mee bedoelt is of alleen monopolair TUR? 
Het genoemde aantal van 3  generatoren betreft de enige welke over TUR mogelijkheid moeten beschikken, correct?</t>
  </si>
  <si>
    <t>PVE Medium end, high end incl. trolley en rookafzuiging Nr 36 storing</t>
  </si>
  <si>
    <t>PVE Medium end, high end incl. trolley en rookafzuiging Nr 25 alarmering</t>
  </si>
  <si>
    <t>"alarmsignaal bij overhitting":
vraag: Hier heeft een fabrikant een patent op temperatuur meting, graag veranderen in alarmsignaal bijv. verhoogde of te lage weerstand</t>
  </si>
  <si>
    <t>PVE Medium end, high end incl. trolley en rookafzuiging Nr 17 Trolley</t>
  </si>
  <si>
    <t>PVE Medium end, high end incl. trolley en rookafzuiging Nr. 4 Materiaal</t>
  </si>
  <si>
    <t>PVE Medium end, high end incl. trolley en rookafzuiging Definitie Diathermie</t>
  </si>
  <si>
    <t>Graag toelichting of hier bipolaire TUR of monopolaire TUR mee bedoelt wordt of dat NaCl hier voor spoelpincetten staat?
Bipolaire TUR is alleen bij de High end  generator met TUR nodig, correct?</t>
  </si>
  <si>
    <t>WENSEN High end, high end incl. trolley en rookafzuiging Nr 5 Bediening</t>
  </si>
  <si>
    <t>WENSEN High end, high end incl. trolley en rookafzuiging Nr 4 voetpedaal</t>
  </si>
  <si>
    <t>Wat is met tordeerbaar bedoelt?</t>
  </si>
  <si>
    <t>PVE High end, high end incl. trolley en rookafzuiging Nr. 43 onderhoud</t>
  </si>
  <si>
    <t>PVE High end, high end incl. trolley en rookafzuiging Nr 39 storing</t>
  </si>
  <si>
    <t>PVE High end, high end incl. trolley en rookafzuiging Nr. 37 onderhoud</t>
  </si>
  <si>
    <t>"Preventief onderhoud incl onderdelen conf WIBAZ:"
Vraag: De filter van de rookgasafzuig is geen preventief onderdeel maar een verbruiksartikel. Graag uw 
akkoord dat deze niet inbegrepen is. Indien gewenst kunnen wij graag apaart de prijs van de filter
vermelden zodat u vergelijken kunt. Graag info waar wij deze vermelden kunnen.
Bij medium end en high end tur staat niet vermeld dat het incl onderdelen is, maar dat deze in consigatie zullen. Graag toelichting.</t>
  </si>
  <si>
    <t>PVE High end, high end incl. trolley en rookafzuiging Nr 33 Bedieningsmogelijkheiden</t>
  </si>
  <si>
    <t>Graag aanpassen in touchscreen of kleurendisplay (of Touchscreen anders als wens vermelden indien mogelijk)</t>
  </si>
  <si>
    <t>PVE High end, high end incl. trolley en rookafzuiging Nr. 26 alarmering</t>
  </si>
  <si>
    <t>alarmsignaal bij overhitting: Hier heeft een fabrikant een patent op temperatuur meting, graag veranderen in alarmsignaal bijv. verhoogde of te lage weerstand</t>
  </si>
  <si>
    <t>PVE High end, high end incl. trolley en rookafzuiging Nr. 22 Trolley</t>
  </si>
  <si>
    <t>PVE High end, high end incl. trolley en rookafzuiging Nr. 10 Trolley</t>
  </si>
  <si>
    <t>"Niet elk trolley heeft 3 pleateau´s maar is wel zo ontworpen dat het voor de generator en rookafzuig geschikt is en ook opbergruimte heeft .
Graag veranderen in d.m.v. een geschikte trolley voor de uitgevraagde apparaten."</t>
  </si>
  <si>
    <t>PVE High end, high end incl. trolley en rookafzuiging- PVE 9 compatibiliteit Medicvent</t>
  </si>
  <si>
    <t>Indien wij de generator of generator en rookafzuiging nog met auto startbox aan Medicvent zullen koppelen, komen hier nog kosten voor een canbus adapter bij. 
Waar kunnen wij deze kosten vermelden , of kan dat op een later moment plaatsvinden, wanneer de test met de startbox afgerond is? 
Een combinatie van generator en rookgasafzuiging en Medicvent autostart met on off ventiel is niet aan te raden (verschillende flow). 
Wij raden aan de generator alleen met de rookafzuiging te gebruiken of de generator alleen met Medicvent – in dat geval zonder extra rookafzuiging generator. Rookafzuig ( van de firma ) op rookafzuig ( Medicvent ) aansluiten is volgens onze ervaring niet bevredigend.
Graag ontvangen we meer gedetailleerde uitleg over uw voorkeur/voorstel hierin.</t>
  </si>
  <si>
    <t>PVE High end, high end incl. trolley en rookafzuiging Nr. 5 Materiaal - IPX4</t>
  </si>
  <si>
    <t>Graag veranderen in IP2X- dat is standaard voor generatoren.</t>
  </si>
  <si>
    <t>PVE High end, high end incl. trolley en rookafzuiging- Definitie Diathermie</t>
  </si>
  <si>
    <t>Bipolaire TUR is alleen bij de High end  generator met TUR nodig, correct?</t>
  </si>
  <si>
    <t>High end met trolley en RGA PVE 0 Definitie Diathermie</t>
  </si>
  <si>
    <t>"Coaguleren (mono-en bipolaire) (H2O, NaCl en glycine)"
Vraag: Graag toelichting of hier bipolaire TUR of monopolaire TUR mee bedoelt wordt of dat NaCl hier voor spoelpincetten staat?</t>
  </si>
  <si>
    <t>PVE medium end</t>
  </si>
  <si>
    <t>Is het hebben van een aansluiting voor rookafzuiging een KO?</t>
  </si>
  <si>
    <t>Bij high end en medium end wordt beide een output van 300 Watt gevraagd. Klopt dit?</t>
  </si>
  <si>
    <t>PVE high end</t>
  </si>
  <si>
    <t>Is simultaan coaguleren via 1 generator een harde eis?</t>
  </si>
  <si>
    <t>Is de aansturing argon/cusa unit een harde eis voor de KO?</t>
  </si>
  <si>
    <t>Leidraad /PVE definitie</t>
  </si>
  <si>
    <t>In de leidraad wordt melding gemaakt van: standaardisatie en uniformiteit van de diathermie apparatuur. Daarnaast lijkt het erop dat apparatuur inzetbaar moet zijn op “(Centrumlocatie laag 6 + laag 4, het Sophia Kinderziekenhuis met de “Moeder &amp; Kind” unit, MDL-afdeling, Interventiekamers, SEH en diverse poli’s).”
Echter: Standaardisatie en uniformiteit van de diathermie apparatuur zou kunnen leiden tot het plaatsen van zware O.K. apparatuur op een eenvoudige derma behandelpoli. E.e.a. zou dan in tegenspraak zijn met de gewenste “meest economische aanbieding”.
Is een standaardisatie/uniformiteit op basis van personeel dat in contact met specifieke apparatuur mogelijk? Bijvoorbeeld standaardisatie voor alle O.K.’s en dagbehandeling O.K’s, daarnaast een standaard voor de MDL-afdeling en als laatste een standaard voor de diverse poli’s?
Aanvullende beschrijvingen wijzen er echter meer op dat de aanbesteding zich enkel richt op Operatiekamers en dagbehandeling (Medium End apparatuur) is deze veronderstelling correct? Zo niet, voor welke specifieke afdeling anders dan OK wilt u nog een voorstel ontvangen.</t>
  </si>
  <si>
    <t>Gebruikerstestformulier High End</t>
  </si>
  <si>
    <t>De signalen/mogelijkheden die genoemd staan in het gebruikerstest formulier komen gedeeltelijk niet overeen met de termologie/symbolen op onze unit.
Invullen wordt hierdoor bemoeilijkt, wellicht verwarrend. Is er een mogelijkheid om het formulier uit te breiden?</t>
  </si>
  <si>
    <t>Prijsinvulformulier</t>
  </si>
  <si>
    <t>Wat wilt u precies vermeld zien in de configuratie/waar moet een configuratie uit bestaan?</t>
  </si>
  <si>
    <t>PvE High End - 10/PVE Medium - 17 en PVE High End 7</t>
  </si>
  <si>
    <t>Eis: Trolley voorzien van 3 plateaus en 1 lade
Ons evt. aanbod is voorzien van opbergruimte en mand, daarnaast is elektrochirurgie apparaat, rookafzuiger geïntegreerd in de kar. Welke voorziening dient nog aanvullend op de kar gemonteerd te worden?</t>
  </si>
  <si>
    <t>Waar kunnen meerprijzen voor eventuele opties worden vermeld?</t>
  </si>
  <si>
    <t>Proces</t>
  </si>
  <si>
    <t>Leidraad - Gunningscriteria</t>
  </si>
  <si>
    <t>Ik neem aan dat de 730 punten waarover gesproken wordt in 6.4 overeenkomen met het 100% maximum van de PvW zijnde 200 punten uit tabel 3. Is dit een juiste interpretatie?</t>
  </si>
  <si>
    <t>Contract</t>
  </si>
  <si>
    <t>Raamovereenkomst 4 Levering 4.4</t>
  </si>
  <si>
    <t>Zou u levering 4.4. kunnen uitleggen wat u hier precies mee bedoelt?</t>
  </si>
  <si>
    <t>Raamovereenkomst 4 Levering 4.2</t>
  </si>
  <si>
    <t>U heeft het in 4.2 van de Raamovereenkomst over afleveringstijdstip en afleveringstermijn, kunt u aangeven over welk tijdbestek wordt besproken?</t>
  </si>
  <si>
    <t>Bijlage 6 Gebruikerstest Formulier</t>
  </si>
  <si>
    <t>In het algemeen valt naar onze mening dit te zeggen over het formulier. Het is niet voldoende geobjectiveerd en niet bruikbaar voor een Europese aanbesteding. Wellicht zijn enkele objectieve waarden in een testopstelling te meten en daar later in een formulier niet naar te vragen. De beoordeling van de eindgebruiker op de functionaliteit van het systeem lijkt ons op deze manier een te grote invloed op het eindresultaat van de klinische test. Niet in verhouding tot de waarde van deze aanbesteding. Kunt u de ratio achter deze methodiek uitleggen?</t>
  </si>
  <si>
    <t>De instellingen van de diathermie zijn in te vullen in een schema dat erg specifiek is, dit geeft het gevoel van een subjectieve evaluatie. Wij vragen u die instellingen veralgemenen? Bijv: Soft Coag, Coag Spray, Coag Fulgurate , Cut Pure , Cut Blend, Bipolair</t>
  </si>
  <si>
    <t>Wat verwacht u qua beoordeling van de gebruikers op enkele punten zoals bijvoorbeeld ‘monopolair coaguleren’ dit is erg algemeen gesteld, welke specifieke punten van monopolair coaguleren wenst u beoordeeld (snelheid vd coagulatie, coagulerend effect, carbonisatie van het weefsel)?  Dit geldt onzes inziens voor meer beoordelingscriteria, kunnen we hier nog suggesties voor indienen?</t>
  </si>
  <si>
    <t>Hoe heeft het EMC de subjectiviteit van het gebruikerstestformulier voorkomen door middel van het objectiveren van de beoordelingscriteria? Zou u dit kunnen onderbouwen?</t>
  </si>
  <si>
    <t>Scores worden bij elkaar opgeteld, van het totaalaantal formulieren, hoe worden de totalen berekend gezien de mogelijkheid dat sommige formulieren wellicht veel ‘niet van toepassing’ hebben en het effect hiervan op de totaaloptelling, hoe wordt dit verrekend?</t>
  </si>
  <si>
    <t>Hoe ziet u de begeleiding vanuit Leverancier met betrekking tot de "gebruikerstest?"</t>
  </si>
  <si>
    <t>Leidraad 6.5</t>
  </si>
  <si>
    <t>Op welke wijze zorgt u ervoor dat de gebruikerstesten voor iedere partij vergelijkbaar zijn opgezet, zou u dit kunnen onderbouwen en toelichten? Dit met betrekking tot de verdeling over de gebruikers, het aantal procedures in het totaal en per gebruiker en de soort en het volume aan procedures?</t>
  </si>
  <si>
    <t>In de beschrijving van gunning staat niet duidelijk aangegeven welke partijen na de beoordeling van prijs, PVE en PVW door mogen naar de klinische testfase. Op welke gronden wordt dit besloten en hoeveel van de partijen mogen klinisch testen?</t>
  </si>
  <si>
    <t>Het evaluatieformulier heeft enkele vaag omschreven punten: 
Bijv: 
Punt 1,2,3 Haemostase beoordeling is toch van belang bij alle chirurgische technieken, waarom wordt dit enkel benadrukt bij monopolair snijden? 
Punt 10 Simultaan werken, wat wilt u precies beoordeeld zien? 
Punt 15 Aansluitmogelijkheden instrumenten, hoe beoordeel je dit? 
Punt 19 Vermogensbegrenzing, coagulatiediepte, niet elke firma heeft deze instelling of noemt deze anders, hoe kan uw eindgebruiker deze dan beoordelen?</t>
  </si>
  <si>
    <t>Hoe neemt u de opmerkingen van operateurs mee in de evaluatie van de formulieren? Welke waarde wordt hieraan gehecht en hoe wordt dit meegerekend?</t>
  </si>
  <si>
    <t>Met welke instelling voor de specifieke ingrepen wilt u werken of is dit vrij in te stellen per ingreep/ operateur en hoe neemt u dit mee in de eindbeoordeling?</t>
  </si>
  <si>
    <t>Leidraad 4.2</t>
  </si>
  <si>
    <t>Gaat u ermee akkoord als de bijlagen/brochures in het Engels is?</t>
  </si>
  <si>
    <t>Juridisch</t>
  </si>
  <si>
    <t>AIV2016</t>
  </si>
  <si>
    <t>Boetes EMC stelt voor - naast aansprakelijkheid, garanties en vrijwaringen - ook nog boetes op te leggen (art. 16.3 en 20.2 NFU AIV 2016). Dat is in de sector ongebruikelijk. Een toelichting waarom dit proportioneel zou zijn in het concrete geval, ontbreekt. Graag verzoeken wij boetebepalingen achterwege te laten. Indien EMC daartoe niet bereid is, verzoeken wij op zijn minst duidelijk te motiveren hoe deze boetebepalingen, de hoogte van de boetes en de afwezigheid van een boetemaximum proportioneel zijn, in het licht van de (waarde van de) opdracht.</t>
  </si>
  <si>
    <t>Aansprakelijkheid EMC stelt voor om leverancier voor alle categorieën schade aansprakelijk te maken; en ook voor schade van derden; met een verzekeringsplicht; en ook nog de verplichting EMC geheel te vrijwaren (art. 19 NFU AIV 2016). Dat is niet toegestaan, althans disproportioneel. De Herziene Gids Proportionaliteit eist van EMC: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EMC leed als gevolg van een toerekenbare tekortkoming door leverancier in de nakoming van een contractuele verbintenis jegens EMC, tot het maximumbedrag vermeld in art. 19.4 NFU AIV 2016 per schade-incident of serie van schade-incidenten.</t>
  </si>
  <si>
    <t>Intellectueel eigendom EMC stelt voor alle IE-rechten aan zichzelf toe te kennen en, onder meer door garanties en vrijwaringen, alle IE-risico’s bij leverancier (art. 17 NFU AIV 2016). Dat is niet toegestaan, althans disproportioneel. De Herziene Gids Proportionaliteit eist van EMC: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EMC zich, in plaats van voorgaande, aan het voorschrift van de Minister zal houden.</t>
  </si>
  <si>
    <t>Geheimhouding EMC stelt voor eenzijdige geheimhouding af te spreken (art. 16 NFU AIV 2016). Dit is in de sector ongebruikelijk. Graag uw bevestiging dat deze bepaling wederkerig is en dat ook EMC vertrouwelijke gegevens geheim zal houden.</t>
  </si>
  <si>
    <t>Houdbaarheidsdatum EMC stelt voor een minimale houdbaarheidstermijn van 2 jaar. Dit is in de sector ongebruikelijk. In het concrete geval lijkt zo’n lange periode ook onnodig en disproportioneel. Een minimale houdbaarheidsdatum van 6 maanden ligt meer voor de hand. Temeer indien de producten een hoge omloopsnelheid hebben en/of EMC deze kan retourneren. EMC wordt dan immers niet benadeeld door een minder verstrekkende houdbaarheidsdatum. Graag uw bevestiging dat een redelijke houdbaarheidsdatum van 6 maanden wordt aangehouden.</t>
  </si>
  <si>
    <t>Wettelijke rente EMC stelt dat de toepasselijke rente die van art. 6:119 BW is (art. 10.3 NFU AIV 2016). Echter de als gevolg van de aanbesteding te sluiten overeenkomst is een ‘handelsovereenkomst’ in de zin van art. 6:119a BW. Graag uw bevestiging dat het gaat om een fatale termijn, waarop het laatste artikel van toepassing is.</t>
  </si>
  <si>
    <t>Rechtsbescherming EMC stelt voor om leverancier wettelijke rechten en weren te ontzeggen, c.q. haar zonder ingebrekestelling in verzuim te laten raken (art. 3.2, 6.3, 10.2, 10.8, 18.1 en 20 NFU AIV 2016). Het verhinderen van effectieve rechtsbescherming en het ontzeggen van de mogelijkheid om een tekortkoming te repareren, is per definitie disproportioneel. Temeer nu EMC zichzelf wel alle rechten en weren voorbehoudt (vgl. bijvoorbeeld art. 10.6 en 10.7 NFU AIV 2016). Graag uw bevestiging dat eerdergenoemde voorstellen komen te vervallen, althans voor zover in afwijking van de wettelijke regeling. Voor zover EMC dit verzoek niet zou honoreert, gemotiveerd in het licht van het proportionaliteitsbeginsel, verzoekt leverancier op zijn minst de desbetreffende bepalingen wederkerig te maken (in de zin dat partijen dezelfde rechten en weren krijgen).</t>
  </si>
  <si>
    <t>Prijspeil EMC stelt vaste prijzen voor (art. 5.1 NFU AIV 2016). Wij stemmen daarmee in. Graag nog uw aanvullende bevestiging dat EMC het prijspeil gedurende de looptijd hetzelfde houdt (dat wil zeggen: dat partijen bij meerjarige overeenkomsten het overeengekomen prijspeil compenseren voor eventuele geldontwaarding, conform de jaarlijkse instructies van de Rijksoverheid aan de gehele medische sector).</t>
  </si>
  <si>
    <t>Meer- en minderwerk EMC stelt voor meer- en minderwerk te mogen verlangen (art. 4 NFU AIV 2016). Wij stemmen daarmee in. Echter dit is enkel toegestaan als het meer- of minderwerk geen wezenlijke wijziging oplevert (artikel 2:163a Aw 2012). Graag uw bevestiging dat EMC deze bepaling ook zo uitlegt.</t>
  </si>
  <si>
    <t>Voortijdige beëindiging EMC stelt voor een als gevolg van de aanbestedingsprocedure gesloten overeenkomst eenzijdig voortijdig te mogen beëindigen (art. 3.2 NFU AIV 2016). Dat is een wezenlijke wijziging en niet toegestaan (artikel 2:163a Aw 2012). Graag uw bevestiging dat dit voorstel vervalt.</t>
  </si>
  <si>
    <t>1.	Algemeen beoordelingskader EMC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EMC: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2016 (art. 1.10(2)(h), 1.13(2)(h) en 1.16(2)(d) Aw 2012). 
In zijn algemeenheid mag EMC een contractueel risico alleen bij de leverancier neerleggen, als EMC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EMC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EMC vragen tijdens de NvI over de concept-overeenkomst inclusief NFU AIV 2016 op de voorgeschreven wijze zal beoordelen en, zo nodig, eventuele afwijkingen van het wettelijke stelsel deugdelijk zal motiveren.</t>
  </si>
  <si>
    <t>Bijlage 3 Raamovereenkomst 5.5</t>
  </si>
  <si>
    <t>Graag toevoegen: “Prijzen staan vast. Partijen compenseren deze prijzen maximaal een keer per jaar voor geldontwaarding conform het NZa Indexcijfer Materiële Kosten dat de Rijksoverheid voor de gehele medische sector vaststelt</t>
  </si>
  <si>
    <t>Bijlage 3 Raamovereenkomst 5.4</t>
  </si>
  <si>
    <t>Graag toevoegen: "Betalingstermijn is 30 dagen na datum correcte factuur”.</t>
  </si>
  <si>
    <t>Bijlage 3 Raamovereenkomst 4.2</t>
  </si>
  <si>
    <t>Graag verwijderen. Het is niet redelijk en aanbestedingsrechtelijk disproportioneel om een leverancier geen kans te gunnen om iets te herstellen, zoals in dit tekstvoorstel. Los van het eenzijdige en onevenredige karakter, lijkt dit ook niet in het belang van EMC. Indien dit verzoek niet wordt gehonoreerd, graag toelichten hoe EMC meent dat dit redelijk en disproportioneel is in het licht van (a) de Aanbestedingswet; en (b) de Gids Proportionaliteit.</t>
  </si>
  <si>
    <t>Leidraad 6.1</t>
  </si>
  <si>
    <t>Het subgunningscriterium ‘gebruikerstest’ geeft aanleiding tot vragen. Ten eerste: hoe vindt de score en berekening plaats? Wat is de procedure? Hoe wordt de score berekend? Ten tweede: waarom wordt zoveel waarde toegekend aan wat in feite slechts een verificatie van objectieve producteigenschappen behoort te zijn? Gezien de scoringsystematiek bij ‘prijs’, waar de scores van inschrijvers elkaar mogelijk niet sterk uiteen zullen lopen, wordt de gebruikerstest vermoedelijk doorslaggevend. Bij de huidige aanbestedingsvoorwaarden, die geen informatie geven over hoe de gebruikerstest is ingericht, of hoe die objectief en realistisch zal zijn, wordt een extreem grote mate van subjectiviteit geïntroduceerd bij de beslissing wie deze aanbesteding zal winnen. Ten derde: kunt u garanderen dat de beoordelaars geen a priori voorkeur hebben voor een bepaalde leverancier? Waar blijkt dit uit? Immers het is aan EMC, als aanbestedende dienst, om een level playing field te garanderen</t>
  </si>
  <si>
    <t>Leidraad 3.3</t>
  </si>
  <si>
    <t>De looptijd van de beoogde raamovereenkomst is langer dan 4 jaar. Dat is in beginsel niet toegestaan (art. 2.140(3) Aw). Dit is problematisch. Ook omdat EMC een TCO prijs vraagt voor een periode van 10 jaar (zie art. 6.2). Kan EMC toelichten hoe zij dit aanbestedingsrechtelijk ziet?”.</t>
  </si>
  <si>
    <t>Leidraad 2.5</t>
  </si>
  <si>
    <t>Zoals bekend behandelt de CvAE geen zaken, althans niet tijdig, tenzij de aanbestedende dienst akkoord gaat met opschorting van de aanbestedingsprocedure hangende de klachtprocedure. Is EMC bereid in voorkomend geval het oordeel van de CvAE af te wachten en te respecteren?</t>
  </si>
  <si>
    <t>Leidraad 2.3.3</t>
  </si>
  <si>
    <t>De gevraagde aansprakelijkheid is gezien de impact en omvang te groot. Graag verzoeken wij u de bedragen te verlagen naar EUR 1.250.000 resp. EUR 2.500.000 per jaar maximaal. Dat is in de markt al aan de hoge kant. Zo niet, dan verzoeken wij uw stelling dat de hoge maxima proportioneel zijn te onderbouwen, onder meer met voorbeelden uit de praktijk waaruit van de gestelde impact en omvang blijkt.</t>
  </si>
  <si>
    <t>Leidraad</t>
  </si>
  <si>
    <t>EMC hield een marktconsultatie, voorafgaand aan deze aanbestedingsprocedure. Zoals bekend moet een aanbestedende dienst bij de start van de aanbestedingprocedure (weer) een level playing field garanderen door verslag en verantwoording te doen van wat tijdens de marktconsultatie is besproken, met wie, hoe vaak, en welke informatie uiteindelijk verwerkt is in de aanbestedingsvoorwaarden. Kunt u een dergelijk verslag toevoegen aan het dossier, zodat iedereen bekend is met de voorgeschiedenis en wie er aan tafel heeft gezeten bij artsen en/of inkopers?”.</t>
  </si>
  <si>
    <t>Aantallen op prijzenformulier</t>
  </si>
  <si>
    <t>Voor de High-end diathermie apparatuur worden verschillende aantallen genoemd (43 stuks bij koop waar bij (preventief/all-in) onderhoud 56 stuks staat. Klopt dit? Zo nee, welke aantallen zijn juist?</t>
  </si>
  <si>
    <t>PvE high end definities</t>
  </si>
  <si>
    <t>Kunt u specificeren wat u precies bedoelt met ‘generatoren zijn geschikt voor de huidige vormen van elektrochirurgie waaronder minimaal simultaan coaguleren’? Enkele leveranciers van generatoren geven aan dit te kunnen, maar maar daarbij zal de stroomsterkte gemiddeld worden over de aangesloten devices.</t>
  </si>
  <si>
    <t>Kunt u specificeren wat u precies bedoelt met ‘generatoren zijn compatibel met Olympus of Storz apparatuur? Welke specifieke type apparatuur/aansluitingen bedoelt u?</t>
  </si>
  <si>
    <t>PvE high end 10</t>
  </si>
  <si>
    <t>Bij dit punt vraagt u naar een product specificatie (trolley met 3 plateau’s, 1 lade) die niet standaard is voor de markt, kunt deze eis veranderen in een wens ook mede omdat dit niet onderdeel is van de functionaliteit van de generator?</t>
  </si>
  <si>
    <t>PvE high end 38</t>
  </si>
  <si>
    <t>Om opdrachtgever altijd de beste kwaliteit service en producten te kunnen leveren, hebben wij als leverancier ervoor gekozen wereldwijd op verschillende strategische locaties eersteklas servicecenters op te richten. Een dergelijk servicecenter bevindt zich in Amersfoort met 15 gespecialiseerde monteurs en field engineers. Hierdoor zijn we in staat met korte lijnen, snelle service te verlenen op het gebied van onderhoud en reparatie voor onze apparatuur. Het onderhoud hiervan direct door technici van opdrachtgever is niet mogelijk aangezien eventuele onderdelen niet los verkrijgbaar zijn. We verzoeken u daarom het onderhoud door Erasmus optioneel te laten zijn en de standaard uitgevraagde variant ‘prijs onderhoud – all-in’ te beoordelen.</t>
  </si>
  <si>
    <t>PvE high end 54</t>
  </si>
  <si>
    <t>Welke opleidingscontent en in welk formaat verwacht u van potentiele leverancier te ontvangen voor gebruik in Eduplaza?</t>
  </si>
  <si>
    <t>PvE high end 55</t>
  </si>
  <si>
    <t>Kunt u de eis om 3 technici op te leiden om correctief onderhoud uit te kunnen voeren veranderen in een wens? We kunnen u namelijk eersteklas service en onderhoud bieden vanuit ons servicecenter voor dit product portfolio hetgeen resulteert in een verlengde garantie maar leiden geen externe technici op hiervoor.</t>
  </si>
  <si>
    <t>PvE high end 56</t>
  </si>
  <si>
    <t>Kunt u akkoord gaan met opleiding van 6 technici om 1ste lijns onderhoud uit te kunnen voeren door middel van gebruik van online service manuals?</t>
  </si>
  <si>
    <t>PvE high end 33</t>
  </si>
  <si>
    <t>Kunt de eis voor een touchscreen op de generator veranderen in een wens? Vanuit product design gedachte en de praktijk is namelijk gebleken dat geleiding door bediening door specialisten met handschoenen minder effectief is via een touchscreen dan voelbare tiptoets bediening.</t>
  </si>
  <si>
    <t>Leidraad/prijzenformulier</t>
  </si>
  <si>
    <t>Hoe verhoudt zich deze tender uitvraag voor generatoren tot het gebruik van disposables voor diathermie door het Erasmus MC?</t>
  </si>
  <si>
    <t>PvE high end vr. 22-25 mbt trolley</t>
  </si>
  <si>
    <t>Kunt u de eisen met betrekking tot  de trolley veranderen in wensen? De essentie van deze tender uitvraag gaat immers over diathermie generatoren.</t>
  </si>
  <si>
    <t>Leidraad aantal percelen</t>
  </si>
  <si>
    <t>Gaat u de diverse genoemde apparatuur (high end, medium end, etc.) gunnen aan 1 leverancier?</t>
  </si>
  <si>
    <t>Leidraad perceel aantallen</t>
  </si>
  <si>
    <t>U vraagt ‘medium end incl. trolley  &amp; rookafzuiging’ generatoren uit op pag. 8 van de leidraad, kunt u toelichten of 1 en dezelfde generator de rookafzuiging moet kunnen bieden of dat deze separaat kan worden geleverd door een andere firma?</t>
  </si>
  <si>
    <t>PVE high end TUR</t>
  </si>
  <si>
    <t>Vraag 10, 11, 12 en 14; Dienen de high end generatoren met TUR aangeboden te worden inclusief rookafzuiging?</t>
  </si>
  <si>
    <t>Vraag 14. Welke compatibiliteit is specifiek vereist met het instrumentarium van Olympus of Storz bij de TUR en TURB ingrepen in combinatie met de rookafzuiging?</t>
  </si>
  <si>
    <t>Antwoord Erasmus MC</t>
  </si>
  <si>
    <t xml:space="preserve"> </t>
  </si>
  <si>
    <t>Dit is correct, tab 1 heeft geen invul velden.</t>
  </si>
  <si>
    <t>Document Declaration of Conformity mag in de Engelse taal aangeleverd worden.</t>
  </si>
  <si>
    <t>Nee, dit is niet mogelijk. Erasmus MC heeft juist gekozen om de filterprijs in het preventief onderhoud te verrekenen.</t>
  </si>
  <si>
    <t>Omschrijving apparatuur inclusief de artikelnummers.</t>
  </si>
  <si>
    <t>Niet akkoord. Dit betreft een wens en is geen eis.</t>
  </si>
  <si>
    <t>akkoord</t>
  </si>
  <si>
    <t>Her Erasmus MC heeft bewust gekozen voor standaardisatie. Het Erasmus MC wenst dus geen voorstel te ontvangen voor specifieke afdelingen.</t>
  </si>
  <si>
    <t>Erasmus MC vraagt geen meerprijzen uit.</t>
  </si>
  <si>
    <t>ja dit is correct.</t>
  </si>
  <si>
    <t>JZ</t>
  </si>
  <si>
    <t>In het testformulier wordt gevraagd naar de algemene indruk van het desbetreffende onderwerp. Er kunnen geen sugesties meer worden meegenomen in deze aanbesteding</t>
  </si>
  <si>
    <t>Niet van toepassing heeft geen waarde in de beoordeling en telt niet mee in het resultaat.</t>
  </si>
  <si>
    <t>De keyusers testen de apparatuur en per test wordt er 1 formulier ingevuld namens het specialisme. Het Erasmus MC kan op voorhand niet aangeven welke procedures er binnen de testperiode zich gaan aandienen.</t>
  </si>
  <si>
    <t>Elke inschrijver welke voldoet aan de inschrijfvoorwaarden (Hoofdstuk 4.2 Leidraad), uitsluitingsgronden en selectie-eisen (Hoofdstuk 4.5)  en het Hoofdstuk 4.6 gunningseisen PVE.</t>
  </si>
  <si>
    <t>De eventueel gemaakte opmerkingen zijn enkel ter informatie en worden in de eindbeoordeling niet meegenomen.</t>
  </si>
  <si>
    <t>niet akkoord. U kunt eventuele door u in te schatten prijsstijging verwerken in het prijsinvulformulier.</t>
  </si>
  <si>
    <t>niet akkoord</t>
  </si>
  <si>
    <t>Het Erasmus MC heeft aangeven dat de doelstelling ondermeer is standaardisatie van apparatuur. Door de afschrijvingsmethodiek in het Erasmus MC kan de laatste oude Diathermie apparatuur vervangen worden in jaar 5, hierdoor borgt het Erasmus MC dat men gestandaardiseerd kan werken binnen het Erasmus MC. Wat betreft onderhoud is het gebruikelijk, ook mede de afschrijvingsmethodiek van 10 jaar, om de apparatuur 10 jaar in onderhoud te geven.</t>
  </si>
  <si>
    <t>De uitvraag van de diathermie apparatuur staat los van het gebruik van de disposables.</t>
  </si>
  <si>
    <t>med techn meters zijn aanwezig en de rest graag in drievoud leveren.</t>
  </si>
  <si>
    <t>beide oplossingen zijn conform de gestelde eis.</t>
  </si>
  <si>
    <t>Voor de gebruikerstest zijn de volgende aantallen nodig: 2 High End, 1 High End incl Tur. Daarnaast is er 1 Medium End nodig voor toetsing PVE.</t>
  </si>
  <si>
    <t>Het Erasmus MC wijzigt de eis alsvolgt: Bedieningspaneel  is uitgevoerd met Touchscreenscherm. Of kleurenscherm. PVE High End eis 33. PVE High End TUR eis 32.</t>
  </si>
  <si>
    <t>Nadere uitleg "alarmsignaal bij overhitting": een alarmsignaal bij een verandering van impedantie.</t>
  </si>
  <si>
    <t>Niet akkoord, plateau's zijn bedoeld voor een eventueel extra apparaat.</t>
  </si>
  <si>
    <t>Zowel bipolair als monopolair is nodig. 3 diathermie apparatuur incl TUR is correct.</t>
  </si>
  <si>
    <t xml:space="preserve">Hier worden beide mee bedoeld. </t>
  </si>
  <si>
    <t>hiermee wordt bedoeld: draaibaar.</t>
  </si>
  <si>
    <t>toelichting op de eis: er wordt enkel geeisd of de diathermie apparatuur op de Medicvent kan worden aangesloten.</t>
  </si>
  <si>
    <t>Dit is correct</t>
  </si>
  <si>
    <t>Zowel bipolair als monopolair is nodig.</t>
  </si>
  <si>
    <t>Ja dit is correct, het hebben van een rookafzuig aansluiting is correct.</t>
  </si>
  <si>
    <t>nee, dit is niet correct.</t>
  </si>
  <si>
    <t>Het onderdeel aansturing argon / cusa vervalt in de definitie.</t>
  </si>
  <si>
    <t>nee, het is niet mogelijk om het formulier uit te breiden.</t>
  </si>
  <si>
    <t>eis blijft gehandhaafd, plateau's zijn bedoeld voor een eventueel extra apparaat.</t>
  </si>
  <si>
    <t>Het formulier wordt niet gewijzigd. De huidige symbolen zijn enkel bedoeld als hulpmiddel voor de gebruiker.</t>
  </si>
  <si>
    <t>De gebruikerstest wordt uitgevoerd door de verschillende specialismen zoals, opgesomd in de definitie van de PVE High End apparatuur.  Dat betekent dat er twee key-users per specialisme de gebruikerstest gaan uitvoeren. Naar de mening van het ErasmusMC zorgt dit voor voldoende objectiviteit.</t>
  </si>
  <si>
    <t>Tijdens de gebruikerstest dient de leverancier aanwezig te zijn met een applicatie specialist.</t>
  </si>
  <si>
    <t>punt 1,2,3 antwoord: Bij coagulatie gaat men er vanuit dat er haemostase ontstaat. Punt 10 antwoord: of het werken met 2 diathermie apparaten goed functioneerd. Punt 15: De mogelijkheid en gebruikersgemak van divers instrumentarium. Punt 19:Het chirurgisch effect zal beoordeeld worden.</t>
  </si>
  <si>
    <t>De gebruikers bepalen ism de applicatie specialist van de leverancier de instelling tijdens de gebruikerstest.</t>
  </si>
  <si>
    <t>Het Erasmus MC vraagt enkel simultaan coaguleren en snijden uit twee apparaten tegelijke tijd.</t>
  </si>
  <si>
    <t>Het Erasmus MC bedoelt TUR instrumentarium.</t>
  </si>
  <si>
    <t>niet akkoord, de eis blijft gehandhaafd.</t>
  </si>
  <si>
    <t xml:space="preserve">Nee, dit is niet mogelijk.  </t>
  </si>
  <si>
    <t>Niet akkoord.</t>
  </si>
  <si>
    <t>De leverancier dient de rookafzuiging apparatuur aan te bieden.</t>
  </si>
  <si>
    <t>Ja dit is correct.</t>
  </si>
  <si>
    <t>De TUR functie is een extra functie naast de algemene toepasbaarheid van de diathemie apparatuur waarbij rookafzuiging wel van toepassing is.</t>
  </si>
  <si>
    <t>Niet akkoord. Artikel 14.2 AIV blijft gehandhaafd</t>
  </si>
  <si>
    <t>Zie bijgevoegd Word document Technische vereisten e-learning Erasmus MC 2019</t>
  </si>
  <si>
    <t>Het Erasmus MC heeft een schriftelijke gestandaardiseerde marktconsultatie ruim 2 jaar geleden uitgevraagd, hierbij hebben 4 deelnemers ingeschreven. Hierbij hebben de deelnemers de mogelijkheid gehad om éénmalig toelichting te geven op hun schriftelijk aangegeven antwoorden. Deze informatie is gedeeltelijk verwerkt in deze aanbesteding waarbij het Erasmus MC ervoor heeft gezorgd dat er voldoende concurentie stelling mogelijk is.</t>
  </si>
  <si>
    <t>Dit is correct, zie prijsinvulformulier gewijzigd. Gebruik voor uw inschrijving het prijsinvulformulier gewijzigd.</t>
  </si>
  <si>
    <t>Dit is een omissie zie het prijsinvulformulier gewijzigd. Gebruik bij uw inschrijving het prijsinvulformulier gewijzigd.</t>
  </si>
  <si>
    <t>Raamovereenkomst artikel 4 lid 4 bepaalt:  "Er zullen geen modificaties in de Prestatie worden aangebracht, tenzij dit met de leverancier is overeengekomen. In geval van modificaties geldt onverkort de risicoaansprakelijkheid van de leverancier." De vraag is wat wordt bedoeld met "levering". De vraag is niet duidelijk gelet op de inhoud van de bepaling. Welke onduidelijkheid opheldering behoeft, is niet vast te stellen en daardoor kan de vraag niet worden beantwoord.</t>
  </si>
  <si>
    <t xml:space="preserve">Het Erasmus MC is van menig dat een gebruikerstest een onderdeel dient te zijn van deze Aanbesteding. In de medische branche is het "common practice"om een gebruikerstest toe te passen. De gebruikers dienen de apparatuur te beoordelen in de klinische setting. In de vraag wordt bovendien onvoldoende toegelicht waarom de test onvoldoende geobjectiveerd is. </t>
  </si>
  <si>
    <t xml:space="preserve">Het is volgens Erasmus MC niet juist dat boetebedingen met betrekking tot geheimhoudingsverplichtingen en het verbod op omkoping, ongebruikelijk zijn. Deze boetebedingen staan standaard in de NFU-voorwaarden zoals gebruikt door alle academische ziekenhuizen in Nederland. Daarnaast komen de boetebedingen ons wel proportioneel voor. Een boetemaximum geldt wel degelijk: EUR 25.000,- per gebeurtenis/overtreding. Een totaalmaximum ligt in dit geval niet voor de hand aangezien het schenden van geheimhoudingsverplichtingen of omkoping geen gebeurtnissen zijn die zodanig frequent zouden kunnen voorkomen dat en totaal van boetes buitenproportineel wordt.  </t>
  </si>
  <si>
    <t xml:space="preserve">De Gids Proportionaliteit bepaalt niet dat aansprakelijkheid voor schade inclusief indirecte schade, vrijwaringen, disproportioneel is. Wel bepaalt de Gids Proportionaliteit dat onbeperkte aansprakelijkheid disproportioneel kan zijn. Daarom is de aansprakelijkheid bepert tot de maximum bedragen  als bepaald in artikel 19 lid 2 NFU AIV. Waarom de aansprakelijkheid zou moeten worden beperkt tot toerekenbare tekortkomingen, is niet duidelijk. Dat lijkt in ieder geval niet voort te vloeien uit de eis van proportionaliteit. </t>
  </si>
  <si>
    <t>Het is niet juist dat in artikel 17 alle IE-rechten aan zichzelf worden toegekend. Lid 2 bepaalt dat Erasmus en licentie toekomt (een gebruiksrecht) . IE-rechten worden alleen op grond van lid 4 aan Erasmus MC toebedeeld als het een specifiek ten behoeve van Erasmus MC ontwikkelde Prestatie betref.</t>
  </si>
  <si>
    <t xml:space="preserve">Dat is akkoord.  </t>
  </si>
  <si>
    <t xml:space="preserve">Een fatale termijn is op zichzelf niet disproportioneel. In de vraag wordt onvoldoende specifiek gemotiveerd waarom de daarin genoemde bepalingen gelet op de aard van de opdracht disproportioneel zouden zijn. Wederkerigheid van de betreffende bepalingen is niet akkoord. </t>
  </si>
  <si>
    <t>Arttikel 3.2 wordt uitgesloten.</t>
  </si>
  <si>
    <t>Erasmus MC zal de regels van het aanbestedingsrecht inachtnemen en daarmee ook de Gids Proportionaliteit. Waar Erasmus MC zwaardere eisen stelt dan redelijk is in verhouding met het voorwerp van de opdracht zal Erasmus MC motiveren waarom de zwaardere eisen gerechtvaardigd zijn.</t>
  </si>
  <si>
    <t>Dit artikel in de Leidraad 2.3.3. vervalt</t>
  </si>
  <si>
    <t>Nee. Erasmus MC behoudt zich het recht voor om dat per geval te beoordelen.</t>
  </si>
  <si>
    <t xml:space="preserve">Het Erasmus MC is van menig dat een gebruikerstest een onderdeel dient te zijn van deze Aanbesteding. In de medische branche is het "common practice"om een gebruikerstest toe te passen. De gebruikers dienen de apparatuur te beoordelen in de klinische setting.De keyusers testen de apparatuur en per test wordt er 1 formulier ingevuld namens het specialisme. Het Erasmus MC kan op voorhand niet aangeven welke procedures er binnen de testperiode zich gaan aandienen. De beoordelingsformulieren van de key-users worden opgeteld waarbij er een gemiddelde scoringscijfers per apparaat kan worden berekend. De beoordelingsvragen hebben allen dezelfde weging, ook de verschillende specialismen worden gelijkwaardig gewogen. Rekenvoorbeeld: Leverancier A scoort 200 punten van de 240 maximaal te behalen punten in de gebruikerstest. Dus deze leverancier scoort 200/240 x 400 = 333,3 punten voor het gunningscriterium gebruikerstest. </t>
  </si>
  <si>
    <t>Artikel 4.2 Raamovereenkomst vervalt.</t>
  </si>
  <si>
    <t>Het Erasmus MC wijzigt de eis als volgt: Bedieningspaneel  is uitgevoerd met Touchscreenscherm. Of kleurenscherm. PVE High End eis 33. PVE High End TUR eis 32.</t>
  </si>
  <si>
    <t>"correspondentie en/of stukken gesteld in een andere
dan de Nederlandse taal of niet voorzien van een deugdelijke vertalingen. Behoud Erasmus MC zich voor niet in behandeling te nehmen":
Vraag: Wij nemen aan dat wij documenten zoals de Declaration of Conformity wel in Engels taal kunnen
indienen?</t>
  </si>
  <si>
    <t>Akkoord, De eis wordt aangepast naar IP2X</t>
  </si>
  <si>
    <t>Wij gaan ervan uit dat een Bender Safety Tester (of gelijkwaardig) en Power Meter reeds aanwezig zijn en wij slechts apparaten moeten leveren welke specifiec nog nodig zijn. Graag info over benodigte aantalen.</t>
  </si>
  <si>
    <t xml:space="preserve">Hoeveel filters wilt u in het preventief onderhoud berekend zien per toestel voor rookafzuig, er van uit gaande dat elk filter na 25 uur vervangen moet worden?  </t>
  </si>
  <si>
    <t xml:space="preserve">Hoe kunt u een touchscreen gelijk stellen met een kleurenscherm? Dit zijn toch totaal verschillende functionaliteiten? </t>
  </si>
  <si>
    <t>Als de 'niet van toepassing' niet mee telt in het resultaat kan er dus voor een formulier geen 240 punten worden behaald, wordt dit verdisconteerd in de totaaloptelling. Formulieren waar meer van toepassende functionaliteiten worden beoordeeld zullen een hogere uitgangswaarde hebben. Hoe wordt gemonitord dat dit evenredig wordt verrekend?</t>
  </si>
  <si>
    <t>In uw antwoord geeft u niet aan op welke wijze u de test vergelijkbaar maakt. Voert elk specialisme / elke key user evenveel tests uit met de verschillende apparaten? En hoeveel zijn er dit dan per key user? Op welke wijze garandeert u dat alle vooraf voorziene testprocedures ook daadwerkelijk in de beoordeling worden meegenomen (compleetheid aantal formulieren) en geen andere (ter vervanging) worden toegevoegd?</t>
  </si>
  <si>
    <t xml:space="preserve">punt 15 is toch afhankelijk van het instrumentarium? Waarom wordt dit op het formulier meegenomen ter beoordeling van de generator? Zijn twee verschillende punten ter beoordeling lijkt ons. Wellicht kunt u duidelijker maken welk instrumentarium specifiek beoordeeld moet worden en hoe dit voor alle firma's objectief wordt ingezet? 
</t>
  </si>
  <si>
    <t>Wat is dan de waarde van deze opmerkingen als deze niet worden meegenomen? Dit geeft de schijn van subjectiviteit, dan zou het verstandiger zijn deze geheel weg te laten.</t>
  </si>
  <si>
    <t>Wij constateren dat EMC - ook bij deze aanbestedingsprocedure weer - vragen, opmerkingen en suggesties bij haar concept-overeenkomst afwijst. Zie bijvoorbeeld vraag/antwoord 60, 61, 62, 65, 66, 67, 75 en 76. Wij betreuren dat en maken daartegen bezwaar. 
De antwoorden zijn aanbestedingsrechtelijk onvoldoende gemotiveerd en/of verwijzen slechts naar de NFU AIV 2016. Dat zijn de algemene voorwaarden die de academische ziekenhuizen zelf hebben opgesteld en voorstellen af te spreken. Daarnaar verwijzen als rechtvaardiging voor het proportionele karakter van de ter discussie gestelde aanbestedingsvoorwaarden, levert een ongeldige cirkelredenering op. 
Wanneer EMC reële zorgen van inschrijvers bij NvI blijft afwijzen, en bovendien niet wil toezeggen dat zij de uitkomst een klachtprocedure bij de CvAE wil afwachten, creëert EMC de situatie dat er voor inschrijvers nog maar één mogelijkheid overblijft, namelijk rechtszaken. Het is de vraag of dat wenselijk is. 
Uit onze contacten op alle niveaus lijkt het tegendeel te volgen. EMC benadrukt daarin telkens dat partijen elkaar iets moeten gunnen; dat van inschrijvers verwacht wordt dat zij “geen slechte verliezer” zijn; en dat er in ieders belang geen rechtszaken gevoerd zouden moeten worden. Daarmee verhoudt zich niet de afwijzende houding tijdens NvI’s. In het bijzonder niet de weigering om serieus naar de proportionaliteit van voorgestelde juridische voorwaarden te kijken (of die nu in de concept-overeenkomst zijn opgenomen of in de NFU AIV 2016). Deze zijn - op zichzelf bekeken, maar zeker bij elkaar opgesteld - dusdanig “hard” voor inschrijvers dat EMC niet kan volhouden dat deze benadering in de markt gebruikelijk is.
In conclusie vragen wij EMC om haar antwoorden op de aangehaalde vragen (structureel) te heroverwegen. Wij zullen ook buiten het kader van deze specifieke aanbestedingsprocedure aandacht blijven vragen voor redelijke en proportionele verhoudingen, die bovendien tot lagere transactiekosten leiden.</t>
  </si>
  <si>
    <t>U geeft niet aan op welke wijze de formulieren per test binnen een specialisme worden geaggregeerd tot 1 beoordeling (score van max 240 per specialisme). Kunt u dit toelichten?
Ook geeft u niet aan op welke wijze u hierbij om gaat met het feit dat er per test een wisselend aantal items beoordeeld kan zijn. In uw antwoord geeft u aan dat dit geen invloed zal hebben, maar niet op welke wijze u hiervoor zorgdraagt. Kunt u dit toelichten en met een (reken)voorbeeld verduidelijken? – Zie ook tabblad Rekenvoorbeeld voor onze 4 mogelijke manieren van interpreteren, welke is correct of hanteert u een andere methode?</t>
  </si>
  <si>
    <t>WIBAZ: dient het Wibaz formulier al ingevuld meegestuurd te worden of komt dat later?</t>
  </si>
  <si>
    <t>Vragen 2e ronde</t>
  </si>
  <si>
    <t xml:space="preserve">Hoeveel filters wilt u in het preventief onderhoud berekend zien per toestel voor rookafzuig, er van uit gaande dat elk filter na 25 uur vervangen moet worden?  Per perceel PVE zijn er verschillende eisen m.b.t tot preventief onderhoud.
High End PVE 42: “preventief onderhoud kan zowel door leverancier als in eigen beheer uitgevoerd worden”
Wat kunnen wij als uitgangspunt nemen bij het invullen van het prijsformulier? Uitgaan van Eigen beheer of uitgevoerd door leverancier?
Indien in eigen beheer EMC, dienen wij dan alleen de prijs voor de “service onderdelen” en de filter (waar van toepassing) te vermelden?
Medium End PVE 34: “Het eerste lijns onderhoud (preventief en correctief) dient uitgevoerd te worden door EMC” vs. PVE 40: 
“preventief onderhoud kan zowel door leverancier als in eigen beheer uitgevoerd worden”: ook  hier de vraag: waar kunnen wij hierbij vanuit gaan bij het invullen van het prijsformulier m.b.t. preventieve kosten? 
“Eigen beheer” of uit laten voeren door leverancier?
High End TUR PVE 36: “Het eerste lijns onderhoud (preventief en correctief) dient uitgevoerd te worden door EMC” vs. PVE 42: “preventief onderhoud kan zowel 
door leverancier als in eigen beheer uitgevoerd worden”: waar kan hierbij vanuit gegaan worden bij het invullen van het prijsformulier voor de preventieve kosten? 
Eigen beheer of uit laten voeren door leverancier? Er staat nu vermeld “dient uitgevoerd te worden door EMC”.
Graag een duidelijke uitleg per perceel welke kosten voor het preventieve onderhoud meegenomen dienen te worden om misverstanden te voorkomen.
Bij welke perceel zullen wij kosten vermelden voor het uit laten voeren door de leverancier?
</t>
  </si>
  <si>
    <t>Het Erasmus MC maakt geen vergelijk tussen beide functionaliteiten, touchscreen en kleurenscherm incl knopbediening. Beide functionaliteiten zijn dan ook geaccepteerd.</t>
  </si>
  <si>
    <t>Wij beschikken niet standaard over 3 plateau's trolleys. Gezien lange levertijden kunnen wij tijdens de demo geen 3 plateau's trolley laten zien. Wel is er 1x trolley met 2 plateaus beschikbaar (deze is representatief voor de 3 plateau's trolley) om tijdens de demo te tonen. Is dit akkoord?</t>
  </si>
  <si>
    <t>Het Erasmus MC berekent de score conform optie 2 in het tabblad rekenvoorbeeld.</t>
  </si>
  <si>
    <t xml:space="preserve">Per leverancier wordt door de key user per apparaat een (1) gebruikersformulier ingevuld. Het is mogelijk dat de key user het apparaat meerdere malen test echter er wordt een (1) gebruikersformulier ingevuld. Het Erasmus MC kan op voorhand niet bepalen welke procecure(s) uitgevoerd gaat (gaan) worden, dit is namelijk afhankelijk van het patient aanbod op de OK. </t>
  </si>
  <si>
    <t>De eventuele opmerkingen zijn enkel een toelichting op de gebruikersbeoordeling.</t>
  </si>
  <si>
    <t>De standaard service overeenkomst (WIBAZ), wordt na gunning nader ingevuld.</t>
  </si>
  <si>
    <t>Stel een specialisme voert 5 tests uit - Wat wordt de score van het specialisme?</t>
  </si>
  <si>
    <t>test</t>
  </si>
  <si>
    <t>A</t>
  </si>
  <si>
    <t>B</t>
  </si>
  <si>
    <t>C</t>
  </si>
  <si>
    <t>D</t>
  </si>
  <si>
    <t>E</t>
  </si>
  <si>
    <t>punten</t>
  </si>
  <si>
    <t>items gescoord</t>
  </si>
  <si>
    <t>Item-gemiddelde gescoorde items</t>
  </si>
  <si>
    <t>Item-gemiddelde over alle tests</t>
  </si>
  <si>
    <t>testgemiddelde gescoorde items</t>
  </si>
  <si>
    <t>optie 1</t>
  </si>
  <si>
    <t>maximaal te behalen punten in 5 tests</t>
  </si>
  <si>
    <t>totaal behaalde punten</t>
  </si>
  <si>
    <t>score</t>
  </si>
  <si>
    <t>optie 2</t>
  </si>
  <si>
    <t>maximaal te behalen punten gescoorde items in 5 tests</t>
  </si>
  <si>
    <t>optie 3</t>
  </si>
  <si>
    <t>optellen gemiddelde score per item in de 5 tests</t>
  </si>
  <si>
    <t>aantal items</t>
  </si>
  <si>
    <t>optie 4</t>
  </si>
  <si>
    <t>optellen scores per item gedeeld door 5</t>
  </si>
  <si>
    <t>idem als optie 1</t>
  </si>
  <si>
    <t xml:space="preserve">Inschrijver stelt dat Erasmus MC de afwijziging van verzoeken tot aanpassing van de contractsvoorwaarden onvoldoende motiveert. Dit geldt volgens inschrijver in het bijzonder voor de antwoorden op de vragen 60, 61, 62, 65, 66, 67, 75 en 76. Erasmus MC zou bovendien de klachten aangaande proportionaliteit van de voorwaarden onvoldoende serieus beoordelen.  als antwoord op deze klacht wijst Erasmuc MC erop dat zij van mening is dat zij de contractsbepalingen zorgvuldig, met in achtneming van de het proportionaliteitsbeginsel en de richtsnoeren zoals bepaald in de Gids Proportionaliteit, heeft vastgesteld. Als desondanks blijkt dat bepaalde contractsbepalingen niet proportioneel zijn, dan dienen die bepaling te worden aangepast. Het spreekt voor zich dat Erasmus MC niet snel tot aanpassing van contractsbepalingen zal overgaan als zij niet is overtuigd van de noodzaak daartoe. Het is daarom aan de inschrijver om voldoende aannemelijk te maken dat een contractsbepaling onredelijk en/of disproportioneel is. Als de inschrijver daarentegen enkel stelt dat een voorwaarde ongebruikelijk en/of disproportioneel is, zonder die stelling nader te onderbouwen en de onredelijkheid en/of disproportionaliteit is niet evident, dan kan van de aanbestedende dienst redelijkerwijs niet worden verlangd dat hij uitvoerig motiveert waarom de betreffende bepaling wel proportioneel is. Een dergelijke verplichting voor inschrijver volgt bovendien niet uit de wet.  Indien Inschrijver de contractsbepalingen aan een rechter wil voorleggen, dan staat hem dat uiteraard vrij. Op grond van artikel art. 150 Rv zal de rechter evenzeer de eis stellen dat inschrijver aannemelijk maakt dat de litigieuze contractsvoorwaarden onredelijk en/of disproportioneel zijn. Met enkel een blote stelling zal inschrijver in rechte niet snel enig succes behalen.  Erasmus MC ziet in de bovengenoemde vragen vooral klachten over proportionaliteit met geen tot een zeer algemene onderbouwing daarvan. Ter illustratie de onderhavige klacht. Inschrijver stelt dat boetes (art. 16.3 en 20.2 NFU AIV 2016) op leggen - naast aansprakelijkheid, garanties en vrijwaringen - ongebruikelijk is in de sector. Enige onderbouwing voor deze stelling wordt niet gegeven. Inschrijver stelt dat Erasmus MC de proportionaliteit moet motiveren. De boetes hebben betrekking op schending van geheimhoudingsverplichting respectievelijk het verbod van het aanbieden van enig voordeel door personen van inschrijver aan personen van Erasmus MC. Veel meer dan erop wijzen dat boetes op dergelijke verplichtingen wel zeer gebruikelijk zijn in de sector van Erasmus MC en dat zonder nadere onderbouwing niet valt in te zien welk bijzonder nadeel inschrijvers lijden als gevolg van dergelijke boetes, kan Erasmus MC niet. De klacht van inschrijver roept overigens de vraag op waarom de boete op schending van een geheimhoudingsplicht of omkoopverbod voor inschrijver een dermate groot risico is dat een dergelijk beding als niet-proportioneel zou moeten worden aangemerkt.  Wat betreft het feit dat de deze boetes standaard bepalingen zijn in de NFU-voorwaarden, is weliswaar geen bewijs voor de proportionaliteit.  Het betreffen  immers geen paritaire voorwaarden.  Wel worden deze boetebedingen door Erasmus MC in alle aanbestedingen gehandhaafd en hebben die nog nimmer tot een rechtzaak geleid. Dat is voor Erasmus MC een aanwijziging dat dergelijke boetebedingen door andere inschrijvers niet als bezwaarlijk of disproportioneel worden gezien. </t>
  </si>
  <si>
    <t>Zie antwoord op vraag 59.  Initiele vraag was zeer algemeen en getuigt van een onjuiste rechtsopvatting. Geen vraag gesteld over het door Erasmus MC gegeven antwoord.</t>
  </si>
  <si>
    <t xml:space="preserve">De 2e vraag ziet niet op het door Erasmus MC gegeven antwoord. Zie antwoord op vraag 59. </t>
  </si>
  <si>
    <t>De 2e vraag ziet niet op het door Erasmus MC gegeven antwoord. Zie antwoord op vraag 59. Bovendien maakt Inschrijver nog steeds niet duidelijk waarom de 2 jaar houdbaarheidsdatum bezwaarlijk is gelet op de te leveren hulpmiddelen. Zonder die toelichting is er voor Erasmus MC geen aanleiding om de bepaling te wijzigigen.</t>
  </si>
  <si>
    <t xml:space="preserve">De 2e vraag ziet niet op het door Erasmus MC gegeven antwoord. Zie antwoord op vraag 59. Bovendien maakt inschrijver niet duidelijk waarom artikel 10.3 niet proportioneel zou zijn zonder de gewenste aanpassing. </t>
  </si>
  <si>
    <t xml:space="preserve">Erasmus MC zegde toe dat als hij zwaardere eisen stelt dan redelijk is in verhouding met het voorwerp van de opdracht, Erasmus MC zal motiveren waarom die zwaardere eisen gerechtvaardigd zijn. Inschrijver maakt in haar 2e vraag niet duidelijk waarom de gestelde eisen of voorwaarden zwaarder zijn dan redelijk in verhouding met het voorwerp van de opdracht.  Zie ook antwoord op vraag 59. </t>
  </si>
  <si>
    <t xml:space="preserve">Inschrijver maakt in haar 2e vraag niet duidelijk waarom zij zich niet kan verenigen met het antwoord. Niet valt in te zien waarom het onredelijk is dat Erasmus MC het recht voorbehoudt om in voorkomend geval te beoordelen of zij vanwege een klacht bij de Commissie van Aanbestedingsrechtexperts besluit tot opschorting van de voorgenomen gunning. Het feit dat Erasmus MC niet op voorhand wil toezeggen dat het de uitkomst een klachtprocedure bij de CvAE wil afwachten, zou volgens inschrijver de situatie creeeren dat er voor inschrijvers nog alleen het voeren van rechtszaken nog tot de mogelijkheden behoort. Die stelling is onbegrijpelijk. Erasmus MC kan na beoordeling van de klacht alsnog besluiten om in te stemmen met opschorting totdat de Commissie advies heeft uitgebracht. De redenering van inschrijver klopt dus niet. </t>
  </si>
  <si>
    <t xml:space="preserve">Inschrijver maakt in haar 2e vraag niet duidelijk welke vragen op opmerkingen zij heeft op het gegeven antwoord. Erasmus MC meent dat de  looptijd van de raamovereenkomst van 5 jaar, wat 1 jaar langer is dan in beginsel toegestaan, is gerechtvaardigd vanwege het grote belang voor de bedrijfsvoering en gestandaardiseerde werkwijze. Als Erasmus MC de 4 jaar zou aanhouden, dan zou het na afloop van het contract mogelijk apparatuur gebruiken van verschillende leveranciers. Alternatief zou daarvoor zijn dat Erasmus MC een kortere afschrijvingssystematiek zou moeten aannemen. Dat is vanuit financieel en boekhoudkundig oogpunt zeer bezwaarlijk.  </t>
  </si>
  <si>
    <t>Ter verduidelijking, de filters zijn alleen noodzakelijk voor de aangevraagde apparatuur inclusief rookafzuiging, zie ook de Leidraad, blz 8 Aard en omvang van de opdracht. U kunt uitgaan van ongeveer 30 filters op jaarbasis.</t>
  </si>
  <si>
    <t>De gebruiker is deskundig genoeg om te bepalen of het signaal afdoende is voor het gebruikte instrumentarium. Tevens is de applicatie specialist van de leverancier bij de gebruikerstest aanwezig om de juiste instelling bij het gebruikte instrumentarium in te stellen.</t>
  </si>
  <si>
    <t>Ter verduidelijking, de filters zijn alleen noodzakelijk voor de aangevraagde apparatuur inclusief rookafzuiging, zie ook de Leidraad, blz 8 Aard en omvang van de opdracht. U kunt uitgaan van ongeveer 30 filters op jaarbasis. U dient de omschrijving van het onderhoud, zoals vermeld in het prijsinvulformulier, aan te houden voor de opgave van de kosten. Zie voor de specifieke modulles van de SSO WIBAZ, het WIBAZ SSO invuldocument, waarbij art. 2.4 corectief onderhoud wordt uitgevoerd door de leverancier op afroep (dus geen All-In overeenkomst). All-In wordt optioneel uitgevraagd in het Prijsinvulformulier.</t>
  </si>
  <si>
    <t>Per leverancier wordt door de key user per apparaat een (1) gebruikersformulier ingevuld. Het is mogelijk dat de key user het apparaat meerdere malen test echter er wordt een (1) gebruikersformulier ingevuld. Het Erasmus MC kan op voorhand niet bepalen welke procecure(s) uitgevoerd gaat (gaan) worden, dit is namelijk afhankelijk van het patient aanbod op de OK. Het Erasmus MC berekent de score conform optie 2 in het tabblad rekenvoorbeeld.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</si>
</sst>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Calibri"/>
      <family val="2"/>
    </font>
    <font>
      <b/>
      <sz val="11"/>
      <color rgb="FFFF0000"/>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69">
    <xf numFmtId="0" fontId="0" fillId="0" borderId="0" xfId="0"/>
    <xf numFmtId="0" fontId="0" fillId="0" borderId="0" xfId="0" applyAlignment="1">
      <alignment wrapText="1"/>
    </xf>
    <xf numFmtId="0" fontId="14" fillId="0" borderId="0" xfId="0" applyFont="1" applyAlignment="1">
      <alignment wrapText="1"/>
    </xf>
    <xf numFmtId="0" fontId="18" fillId="0" borderId="0" xfId="0" applyFont="1" applyFill="1" applyAlignment="1">
      <alignment wrapText="1"/>
    </xf>
    <xf numFmtId="0" fontId="0" fillId="0" borderId="11" xfId="0" applyBorder="1" applyAlignment="1">
      <alignment wrapText="1"/>
    </xf>
    <xf numFmtId="0" fontId="0" fillId="0" borderId="10" xfId="0" applyBorder="1" applyAlignment="1">
      <alignment wrapText="1"/>
    </xf>
    <xf numFmtId="0" fontId="18" fillId="0" borderId="10" xfId="0" applyFont="1" applyBorder="1" applyAlignment="1">
      <alignment wrapText="1"/>
    </xf>
    <xf numFmtId="0" fontId="19" fillId="0" borderId="10" xfId="0" applyFont="1" applyBorder="1" applyAlignment="1">
      <alignment vertical="center" wrapText="1"/>
    </xf>
    <xf numFmtId="0" fontId="0" fillId="0" borderId="12" xfId="0" applyBorder="1" applyAlignment="1">
      <alignment wrapText="1"/>
    </xf>
    <xf numFmtId="0" fontId="14" fillId="0" borderId="10" xfId="0" applyFont="1" applyBorder="1" applyAlignment="1">
      <alignment wrapText="1"/>
    </xf>
    <xf numFmtId="0" fontId="18" fillId="0" borderId="10" xfId="0" applyFont="1" applyBorder="1"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18" fillId="33" borderId="10" xfId="0" applyFont="1" applyFill="1" applyBorder="1" applyAlignment="1">
      <alignment vertical="top" wrapText="1"/>
    </xf>
    <xf numFmtId="0" fontId="18" fillId="0" borderId="10" xfId="0" applyFont="1" applyFill="1" applyBorder="1" applyAlignment="1">
      <alignment wrapText="1"/>
    </xf>
    <xf numFmtId="0" fontId="0" fillId="0" borderId="10" xfId="0" applyBorder="1"/>
    <xf numFmtId="0" fontId="18" fillId="33" borderId="10" xfId="0" applyFont="1" applyFill="1" applyBorder="1" applyAlignment="1">
      <alignment wrapText="1"/>
    </xf>
    <xf numFmtId="0" fontId="14" fillId="33" borderId="10" xfId="0" applyFont="1" applyFill="1" applyBorder="1" applyAlignment="1">
      <alignment wrapText="1"/>
    </xf>
    <xf numFmtId="0" fontId="0" fillId="33" borderId="10" xfId="0" applyFill="1" applyBorder="1" applyAlignment="1">
      <alignment wrapText="1"/>
    </xf>
    <xf numFmtId="0" fontId="0" fillId="0" borderId="10" xfId="0" applyFill="1" applyBorder="1" applyAlignment="1">
      <alignment wrapText="1"/>
    </xf>
    <xf numFmtId="0" fontId="20" fillId="0" borderId="14" xfId="0" applyFont="1" applyFill="1" applyBorder="1" applyAlignment="1">
      <alignment vertical="top" wrapText="1"/>
    </xf>
    <xf numFmtId="0" fontId="16" fillId="0" borderId="0" xfId="0" applyFont="1"/>
    <xf numFmtId="0" fontId="16" fillId="0" borderId="15" xfId="0" applyFont="1" applyBorder="1" applyAlignment="1">
      <alignment horizontal="right"/>
    </xf>
    <xf numFmtId="0" fontId="16" fillId="0" borderId="16" xfId="0" applyFont="1" applyBorder="1" applyAlignment="1">
      <alignment horizontal="right"/>
    </xf>
    <xf numFmtId="0" fontId="16" fillId="0" borderId="17" xfId="0" applyFont="1" applyBorder="1" applyAlignment="1">
      <alignment horizontal="right"/>
    </xf>
    <xf numFmtId="0" fontId="16" fillId="0" borderId="18" xfId="0" applyFont="1" applyBorder="1" applyAlignment="1">
      <alignment horizontal="right"/>
    </xf>
    <xf numFmtId="0" fontId="16" fillId="0" borderId="19" xfId="0" applyFont="1" applyBorder="1" applyAlignment="1">
      <alignment horizontal="right"/>
    </xf>
    <xf numFmtId="0" fontId="16" fillId="0" borderId="20" xfId="0" applyFont="1" applyBorder="1" applyAlignment="1">
      <alignment horizontal="right"/>
    </xf>
    <xf numFmtId="0" fontId="16" fillId="0" borderId="21" xfId="0" applyFont="1" applyBorder="1" applyAlignment="1">
      <alignment horizontal="right"/>
    </xf>
    <xf numFmtId="0" fontId="16" fillId="0" borderId="0" xfId="0" applyFont="1" applyAlignment="1">
      <alignment horizontal="right"/>
    </xf>
    <xf numFmtId="0" fontId="16" fillId="0" borderId="22" xfId="0" applyFont="1" applyBorder="1"/>
    <xf numFmtId="0" fontId="0" fillId="0" borderId="23" xfId="0" applyBorder="1"/>
    <xf numFmtId="0" fontId="0" fillId="0" borderId="24" xfId="0" applyBorder="1"/>
    <xf numFmtId="0" fontId="0" fillId="0" borderId="25" xfId="0" applyBorder="1"/>
    <xf numFmtId="0" fontId="16" fillId="0" borderId="26" xfId="0" applyFont="1" applyBorder="1"/>
    <xf numFmtId="0" fontId="0" fillId="0" borderId="27" xfId="0" applyBorder="1"/>
    <xf numFmtId="2" fontId="16" fillId="0" borderId="28" xfId="0" applyNumberFormat="1" applyFont="1" applyBorder="1"/>
    <xf numFmtId="0" fontId="16" fillId="0" borderId="29" xfId="0" applyFont="1" applyBorder="1"/>
    <xf numFmtId="0" fontId="0" fillId="0" borderId="13" xfId="0" applyBorder="1"/>
    <xf numFmtId="0" fontId="0" fillId="0" borderId="30" xfId="0" applyBorder="1"/>
    <xf numFmtId="0" fontId="16" fillId="0" borderId="31" xfId="0" applyFont="1" applyBorder="1"/>
    <xf numFmtId="2" fontId="16" fillId="0" borderId="30" xfId="0" applyNumberFormat="1" applyFont="1" applyBorder="1"/>
    <xf numFmtId="0" fontId="0" fillId="0" borderId="32" xfId="0" applyBorder="1"/>
    <xf numFmtId="0" fontId="0" fillId="0" borderId="33" xfId="0" applyBorder="1"/>
    <xf numFmtId="0" fontId="0" fillId="0" borderId="34" xfId="0" applyBorder="1"/>
    <xf numFmtId="0" fontId="16" fillId="0" borderId="35" xfId="0" applyFont="1" applyBorder="1"/>
    <xf numFmtId="2" fontId="16" fillId="0" borderId="34" xfId="0" applyNumberFormat="1" applyFont="1" applyBorder="1"/>
    <xf numFmtId="0" fontId="16" fillId="0" borderId="29" xfId="0" applyFont="1" applyBorder="1" applyAlignment="1">
      <alignment horizontal="right"/>
    </xf>
    <xf numFmtId="0" fontId="16" fillId="0" borderId="36" xfId="0" applyFont="1" applyBorder="1"/>
    <xf numFmtId="0" fontId="16" fillId="0" borderId="24" xfId="0" applyFont="1" applyBorder="1"/>
    <xf numFmtId="0" fontId="16" fillId="0" borderId="25" xfId="0" applyFont="1" applyBorder="1"/>
    <xf numFmtId="0" fontId="16" fillId="0" borderId="37" xfId="0" applyFont="1" applyBorder="1"/>
    <xf numFmtId="2" fontId="16" fillId="0" borderId="27" xfId="0" applyNumberFormat="1" applyFont="1" applyBorder="1"/>
    <xf numFmtId="0" fontId="0" fillId="0" borderId="31" xfId="0" applyBorder="1"/>
    <xf numFmtId="2" fontId="16" fillId="0" borderId="10" xfId="0" applyNumberFormat="1" applyFont="1" applyBorder="1"/>
    <xf numFmtId="0" fontId="16" fillId="0" borderId="38" xfId="0" applyFont="1" applyBorder="1"/>
    <xf numFmtId="2" fontId="16" fillId="0" borderId="35" xfId="0" applyNumberFormat="1" applyFont="1" applyBorder="1"/>
    <xf numFmtId="2" fontId="16" fillId="0" borderId="33" xfId="0" applyNumberFormat="1" applyFont="1" applyBorder="1"/>
    <xf numFmtId="2" fontId="16" fillId="0" borderId="13" xfId="0" applyNumberFormat="1" applyFont="1" applyBorder="1"/>
    <xf numFmtId="0" fontId="16" fillId="0" borderId="10" xfId="0" applyFont="1" applyBorder="1"/>
    <xf numFmtId="164" fontId="0" fillId="0" borderId="0" xfId="42" applyNumberFormat="1" applyFont="1"/>
    <xf numFmtId="0" fontId="21" fillId="0" borderId="0" xfId="0" applyFont="1"/>
    <xf numFmtId="0" fontId="18" fillId="0" borderId="0" xfId="0" applyFont="1"/>
    <xf numFmtId="164" fontId="18" fillId="0" borderId="0" xfId="42" applyNumberFormat="1" applyFont="1"/>
    <xf numFmtId="2" fontId="0" fillId="0" borderId="0" xfId="0" applyNumberFormat="1"/>
    <xf numFmtId="0" fontId="18" fillId="33" borderId="13" xfId="0" applyFont="1" applyFill="1" applyBorder="1" applyAlignment="1">
      <alignment vertical="top" wrapText="1"/>
    </xf>
    <xf numFmtId="0" fontId="0" fillId="33" borderId="10" xfId="0" applyFill="1" applyBorder="1" applyAlignment="1">
      <alignment vertical="top" wrapText="1"/>
    </xf>
    <xf numFmtId="49" fontId="18" fillId="33" borderId="10" xfId="0" applyNumberFormat="1" applyFont="1" applyFill="1" applyBorder="1" applyAlignment="1">
      <alignment vertical="top" wrapText="1"/>
    </xf>
    <xf numFmtId="0" fontId="18" fillId="0" borderId="11" xfId="0" applyFont="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tabSelected="1" zoomScaleNormal="100" workbookViewId="0">
      <selection activeCell="D2" sqref="D2"/>
    </sheetView>
  </sheetViews>
  <sheetFormatPr defaultRowHeight="15" x14ac:dyDescent="0.25"/>
  <cols>
    <col min="1" max="1" width="7.42578125" bestFit="1" customWidth="1"/>
    <col min="2" max="2" width="11.85546875" bestFit="1" customWidth="1"/>
    <col min="3" max="3" width="8.5703125" bestFit="1" customWidth="1"/>
    <col min="4" max="4" width="92.42578125" customWidth="1"/>
    <col min="5" max="5" width="125.42578125" customWidth="1"/>
    <col min="6" max="6" width="82.85546875" style="1" customWidth="1"/>
    <col min="7" max="7" width="102.5703125" style="2" customWidth="1"/>
    <col min="8" max="8" width="127.42578125" style="1" customWidth="1"/>
    <col min="9" max="9" width="40.5703125" customWidth="1"/>
    <col min="10" max="10" width="31.5703125" style="1" customWidth="1"/>
  </cols>
  <sheetData>
    <row r="1" spans="1:9" x14ac:dyDescent="0.25">
      <c r="A1" t="s">
        <v>0</v>
      </c>
      <c r="B1" t="s">
        <v>1</v>
      </c>
      <c r="C1" t="s">
        <v>2</v>
      </c>
      <c r="D1" t="s">
        <v>3</v>
      </c>
      <c r="E1" s="4" t="s">
        <v>4</v>
      </c>
      <c r="F1" s="8" t="s">
        <v>161</v>
      </c>
      <c r="G1" s="68" t="s">
        <v>243</v>
      </c>
      <c r="H1" s="68" t="s">
        <v>161</v>
      </c>
    </row>
    <row r="2" spans="1:9" ht="75" x14ac:dyDescent="0.25">
      <c r="A2">
        <v>1</v>
      </c>
      <c r="B2" s="15" t="s">
        <v>5</v>
      </c>
      <c r="C2" s="15" t="s">
        <v>6</v>
      </c>
      <c r="D2" s="15" t="s">
        <v>7</v>
      </c>
      <c r="E2" s="5" t="s">
        <v>8</v>
      </c>
      <c r="F2" s="5" t="s">
        <v>183</v>
      </c>
      <c r="G2" s="9"/>
      <c r="H2" s="5" t="s">
        <v>162</v>
      </c>
    </row>
    <row r="3" spans="1:9" ht="45" x14ac:dyDescent="0.25">
      <c r="A3">
        <v>2</v>
      </c>
      <c r="B3" s="15" t="s">
        <v>5</v>
      </c>
      <c r="C3" s="15" t="s">
        <v>6</v>
      </c>
      <c r="D3" s="15" t="s">
        <v>9</v>
      </c>
      <c r="E3" s="5" t="s">
        <v>10</v>
      </c>
      <c r="F3" s="16" t="s">
        <v>163</v>
      </c>
      <c r="G3" s="9"/>
      <c r="H3" s="5"/>
    </row>
    <row r="4" spans="1:9" ht="75" x14ac:dyDescent="0.25">
      <c r="A4">
        <v>3</v>
      </c>
      <c r="B4" s="15" t="s">
        <v>5</v>
      </c>
      <c r="C4" s="15" t="s">
        <v>6</v>
      </c>
      <c r="D4" s="15" t="s">
        <v>11</v>
      </c>
      <c r="E4" s="5" t="s">
        <v>231</v>
      </c>
      <c r="F4" s="16" t="s">
        <v>164</v>
      </c>
      <c r="G4" s="9"/>
      <c r="H4" s="5"/>
    </row>
    <row r="5" spans="1:9" ht="30" x14ac:dyDescent="0.25">
      <c r="A5">
        <v>4</v>
      </c>
      <c r="B5" s="15" t="s">
        <v>5</v>
      </c>
      <c r="C5" s="15" t="s">
        <v>6</v>
      </c>
      <c r="D5" s="15" t="s">
        <v>12</v>
      </c>
      <c r="E5" s="5" t="s">
        <v>13</v>
      </c>
      <c r="F5" s="5" t="s">
        <v>184</v>
      </c>
      <c r="G5" s="9"/>
      <c r="H5" s="5" t="s">
        <v>162</v>
      </c>
    </row>
    <row r="6" spans="1:9" ht="390" x14ac:dyDescent="0.25">
      <c r="A6">
        <v>5</v>
      </c>
      <c r="B6" s="15" t="s">
        <v>5</v>
      </c>
      <c r="C6" s="15" t="s">
        <v>6</v>
      </c>
      <c r="D6" s="15" t="s">
        <v>14</v>
      </c>
      <c r="E6" s="5" t="s">
        <v>15</v>
      </c>
      <c r="F6" s="16" t="s">
        <v>165</v>
      </c>
      <c r="G6" s="10" t="s">
        <v>244</v>
      </c>
      <c r="H6" s="65" t="s">
        <v>285</v>
      </c>
      <c r="I6" s="20"/>
    </row>
    <row r="7" spans="1:9" ht="30" x14ac:dyDescent="0.25">
      <c r="A7">
        <v>6</v>
      </c>
      <c r="B7" s="15" t="s">
        <v>5</v>
      </c>
      <c r="C7" s="15" t="s">
        <v>6</v>
      </c>
      <c r="D7" s="15" t="s">
        <v>16</v>
      </c>
      <c r="E7" s="5" t="s">
        <v>17</v>
      </c>
      <c r="F7" s="16" t="s">
        <v>215</v>
      </c>
      <c r="G7" s="9"/>
      <c r="H7" s="5"/>
    </row>
    <row r="8" spans="1:9" ht="30" x14ac:dyDescent="0.25">
      <c r="A8">
        <v>7</v>
      </c>
      <c r="B8" s="15" t="s">
        <v>5</v>
      </c>
      <c r="C8" s="15" t="s">
        <v>6</v>
      </c>
      <c r="D8" s="15" t="s">
        <v>18</v>
      </c>
      <c r="E8" s="5" t="s">
        <v>19</v>
      </c>
      <c r="F8" s="16" t="s">
        <v>215</v>
      </c>
      <c r="G8" s="9"/>
      <c r="H8" s="5"/>
    </row>
    <row r="9" spans="1:9" x14ac:dyDescent="0.25">
      <c r="A9">
        <v>8</v>
      </c>
      <c r="B9" s="15" t="s">
        <v>5</v>
      </c>
      <c r="C9" s="15" t="s">
        <v>6</v>
      </c>
      <c r="D9" s="15" t="s">
        <v>20</v>
      </c>
      <c r="E9" s="5" t="s">
        <v>21</v>
      </c>
      <c r="F9" s="16" t="s">
        <v>166</v>
      </c>
      <c r="G9" s="9"/>
      <c r="H9" s="5"/>
    </row>
    <row r="10" spans="1:9" ht="30" x14ac:dyDescent="0.25">
      <c r="A10">
        <v>9</v>
      </c>
      <c r="B10" s="15" t="s">
        <v>5</v>
      </c>
      <c r="C10" s="15" t="s">
        <v>6</v>
      </c>
      <c r="D10" s="15" t="s">
        <v>22</v>
      </c>
      <c r="E10" s="5" t="s">
        <v>23</v>
      </c>
      <c r="F10" s="16" t="s">
        <v>167</v>
      </c>
      <c r="G10" s="17"/>
      <c r="H10" s="5"/>
    </row>
    <row r="11" spans="1:9" x14ac:dyDescent="0.25">
      <c r="A11">
        <v>10</v>
      </c>
      <c r="B11" s="15" t="s">
        <v>5</v>
      </c>
      <c r="C11" s="15" t="s">
        <v>6</v>
      </c>
      <c r="D11" s="15" t="s">
        <v>24</v>
      </c>
      <c r="E11" s="5" t="s">
        <v>25</v>
      </c>
      <c r="F11" s="16" t="s">
        <v>168</v>
      </c>
      <c r="G11" s="9"/>
      <c r="H11" s="5"/>
    </row>
    <row r="12" spans="1:9" ht="30" x14ac:dyDescent="0.25">
      <c r="A12">
        <v>11</v>
      </c>
      <c r="B12" s="15" t="s">
        <v>5</v>
      </c>
      <c r="C12" s="15" t="s">
        <v>6</v>
      </c>
      <c r="D12" s="15" t="s">
        <v>26</v>
      </c>
      <c r="E12" s="5" t="s">
        <v>27</v>
      </c>
      <c r="F12" s="16" t="s">
        <v>230</v>
      </c>
      <c r="G12" s="6" t="s">
        <v>235</v>
      </c>
      <c r="H12" s="11" t="s">
        <v>245</v>
      </c>
    </row>
    <row r="13" spans="1:9" ht="45" x14ac:dyDescent="0.25">
      <c r="A13">
        <v>12</v>
      </c>
      <c r="B13" s="15" t="s">
        <v>5</v>
      </c>
      <c r="C13" s="15" t="s">
        <v>6</v>
      </c>
      <c r="D13" s="15" t="s">
        <v>28</v>
      </c>
      <c r="E13" s="5" t="s">
        <v>29</v>
      </c>
      <c r="F13" s="5" t="s">
        <v>186</v>
      </c>
      <c r="G13" s="9"/>
      <c r="H13" s="5" t="s">
        <v>162</v>
      </c>
    </row>
    <row r="14" spans="1:9" ht="75" x14ac:dyDescent="0.25">
      <c r="A14">
        <v>13</v>
      </c>
      <c r="B14" s="15" t="s">
        <v>5</v>
      </c>
      <c r="C14" s="15" t="s">
        <v>6</v>
      </c>
      <c r="D14" s="15" t="s">
        <v>30</v>
      </c>
      <c r="E14" s="5" t="s">
        <v>8</v>
      </c>
      <c r="F14" s="5" t="s">
        <v>183</v>
      </c>
      <c r="G14" s="9"/>
      <c r="H14" s="5"/>
    </row>
    <row r="15" spans="1:9" ht="45" x14ac:dyDescent="0.25">
      <c r="A15">
        <v>14</v>
      </c>
      <c r="B15" s="15" t="s">
        <v>5</v>
      </c>
      <c r="C15" s="15" t="s">
        <v>6</v>
      </c>
      <c r="D15" s="15" t="s">
        <v>31</v>
      </c>
      <c r="E15" s="5" t="s">
        <v>32</v>
      </c>
      <c r="F15" s="18" t="s">
        <v>187</v>
      </c>
      <c r="G15" s="5" t="s">
        <v>246</v>
      </c>
      <c r="H15" s="11" t="s">
        <v>245</v>
      </c>
    </row>
    <row r="16" spans="1:9" x14ac:dyDescent="0.25">
      <c r="A16">
        <v>15</v>
      </c>
      <c r="B16" s="15" t="s">
        <v>5</v>
      </c>
      <c r="C16" s="15" t="s">
        <v>6</v>
      </c>
      <c r="D16" s="15" t="s">
        <v>33</v>
      </c>
      <c r="E16" s="5" t="s">
        <v>34</v>
      </c>
      <c r="F16" s="14" t="s">
        <v>232</v>
      </c>
      <c r="G16" s="9"/>
      <c r="H16" s="18"/>
    </row>
    <row r="17" spans="1:8" ht="30" x14ac:dyDescent="0.25">
      <c r="A17">
        <v>16</v>
      </c>
      <c r="B17" s="15" t="s">
        <v>5</v>
      </c>
      <c r="C17" s="15" t="s">
        <v>6</v>
      </c>
      <c r="D17" s="15" t="s">
        <v>35</v>
      </c>
      <c r="E17" s="5" t="s">
        <v>36</v>
      </c>
      <c r="F17" s="18" t="s">
        <v>188</v>
      </c>
      <c r="G17" s="9"/>
      <c r="H17" s="18"/>
    </row>
    <row r="18" spans="1:8" x14ac:dyDescent="0.25">
      <c r="A18">
        <v>17</v>
      </c>
      <c r="B18" s="15" t="s">
        <v>5</v>
      </c>
      <c r="C18" s="15" t="s">
        <v>6</v>
      </c>
      <c r="D18" s="15" t="s">
        <v>37</v>
      </c>
      <c r="E18" s="5" t="s">
        <v>25</v>
      </c>
      <c r="F18" s="16" t="s">
        <v>168</v>
      </c>
      <c r="G18" s="9"/>
      <c r="H18" s="18"/>
    </row>
    <row r="19" spans="1:8" ht="45" x14ac:dyDescent="0.25">
      <c r="A19">
        <v>18</v>
      </c>
      <c r="B19" s="15" t="s">
        <v>5</v>
      </c>
      <c r="C19" s="15" t="s">
        <v>6</v>
      </c>
      <c r="D19" s="15" t="s">
        <v>38</v>
      </c>
      <c r="E19" s="5" t="s">
        <v>39</v>
      </c>
      <c r="F19" s="5" t="s">
        <v>186</v>
      </c>
      <c r="G19" s="9"/>
      <c r="H19" s="18"/>
    </row>
    <row r="20" spans="1:8" ht="45" x14ac:dyDescent="0.25">
      <c r="A20">
        <v>19</v>
      </c>
      <c r="B20" s="15" t="s">
        <v>5</v>
      </c>
      <c r="C20" s="15" t="s">
        <v>6</v>
      </c>
      <c r="D20" s="15" t="s">
        <v>40</v>
      </c>
      <c r="E20" s="5" t="s">
        <v>32</v>
      </c>
      <c r="F20" s="18" t="s">
        <v>187</v>
      </c>
      <c r="G20" s="5" t="s">
        <v>246</v>
      </c>
      <c r="H20" s="11" t="s">
        <v>245</v>
      </c>
    </row>
    <row r="21" spans="1:8" x14ac:dyDescent="0.25">
      <c r="A21">
        <v>20</v>
      </c>
      <c r="B21" s="15" t="s">
        <v>5</v>
      </c>
      <c r="C21" s="15" t="s">
        <v>6</v>
      </c>
      <c r="D21" s="15" t="s">
        <v>41</v>
      </c>
      <c r="E21" s="5" t="s">
        <v>34</v>
      </c>
      <c r="F21" s="14" t="s">
        <v>232</v>
      </c>
      <c r="G21" s="9"/>
      <c r="H21" s="5"/>
    </row>
    <row r="22" spans="1:8" ht="30" x14ac:dyDescent="0.25">
      <c r="A22">
        <v>21</v>
      </c>
      <c r="B22" s="15" t="s">
        <v>5</v>
      </c>
      <c r="C22" s="15" t="s">
        <v>6</v>
      </c>
      <c r="D22" s="15" t="s">
        <v>42</v>
      </c>
      <c r="E22" s="5" t="s">
        <v>43</v>
      </c>
      <c r="F22" s="18" t="s">
        <v>189</v>
      </c>
      <c r="G22" s="9"/>
      <c r="H22" s="5"/>
    </row>
    <row r="23" spans="1:8" ht="15.75" customHeight="1" x14ac:dyDescent="0.25">
      <c r="A23">
        <v>22</v>
      </c>
      <c r="B23" s="15" t="s">
        <v>5</v>
      </c>
      <c r="C23" s="15" t="s">
        <v>6</v>
      </c>
      <c r="D23" s="15" t="s">
        <v>44</v>
      </c>
      <c r="E23" s="5" t="s">
        <v>27</v>
      </c>
      <c r="F23" s="16" t="s">
        <v>185</v>
      </c>
      <c r="G23" s="9"/>
      <c r="H23" s="5"/>
    </row>
    <row r="24" spans="1:8" x14ac:dyDescent="0.25">
      <c r="A24">
        <v>23</v>
      </c>
      <c r="B24" s="15" t="s">
        <v>5</v>
      </c>
      <c r="C24" s="15" t="s">
        <v>6</v>
      </c>
      <c r="D24" s="15" t="s">
        <v>45</v>
      </c>
      <c r="E24" s="5" t="s">
        <v>46</v>
      </c>
      <c r="F24" s="16" t="s">
        <v>190</v>
      </c>
      <c r="G24" s="9"/>
      <c r="H24" s="5"/>
    </row>
    <row r="25" spans="1:8" ht="30" x14ac:dyDescent="0.25">
      <c r="A25">
        <v>24</v>
      </c>
      <c r="B25" s="15" t="s">
        <v>5</v>
      </c>
      <c r="C25" s="15" t="s">
        <v>6</v>
      </c>
      <c r="D25" s="15" t="s">
        <v>47</v>
      </c>
      <c r="E25" s="6" t="s">
        <v>233</v>
      </c>
      <c r="F25" s="16" t="s">
        <v>182</v>
      </c>
      <c r="G25" s="9"/>
      <c r="H25" s="5"/>
    </row>
    <row r="26" spans="1:8" x14ac:dyDescent="0.25">
      <c r="A26">
        <v>25</v>
      </c>
      <c r="B26" s="15" t="s">
        <v>5</v>
      </c>
      <c r="C26" s="15" t="s">
        <v>6</v>
      </c>
      <c r="D26" s="15" t="s">
        <v>48</v>
      </c>
      <c r="E26" s="5" t="s">
        <v>25</v>
      </c>
      <c r="F26" s="16" t="s">
        <v>168</v>
      </c>
      <c r="G26" s="9"/>
      <c r="H26" s="5"/>
    </row>
    <row r="27" spans="1:8" ht="75" x14ac:dyDescent="0.25">
      <c r="A27">
        <v>26</v>
      </c>
      <c r="B27" s="15" t="s">
        <v>5</v>
      </c>
      <c r="C27" s="15" t="s">
        <v>6</v>
      </c>
      <c r="D27" s="15" t="s">
        <v>49</v>
      </c>
      <c r="E27" s="5" t="s">
        <v>50</v>
      </c>
      <c r="F27" s="16" t="s">
        <v>165</v>
      </c>
      <c r="G27" s="10" t="s">
        <v>234</v>
      </c>
      <c r="H27" s="13" t="s">
        <v>283</v>
      </c>
    </row>
    <row r="28" spans="1:8" ht="30" x14ac:dyDescent="0.25">
      <c r="A28">
        <v>27</v>
      </c>
      <c r="B28" s="15" t="s">
        <v>5</v>
      </c>
      <c r="C28" s="15" t="s">
        <v>6</v>
      </c>
      <c r="D28" s="15" t="s">
        <v>51</v>
      </c>
      <c r="E28" s="5" t="s">
        <v>52</v>
      </c>
      <c r="F28" s="16" t="s">
        <v>185</v>
      </c>
      <c r="G28" s="6" t="s">
        <v>235</v>
      </c>
      <c r="H28" s="11" t="s">
        <v>245</v>
      </c>
    </row>
    <row r="29" spans="1:8" ht="30" x14ac:dyDescent="0.25">
      <c r="A29">
        <v>28</v>
      </c>
      <c r="B29" s="15" t="s">
        <v>5</v>
      </c>
      <c r="C29" s="15" t="s">
        <v>6</v>
      </c>
      <c r="D29" s="15" t="s">
        <v>53</v>
      </c>
      <c r="E29" s="5" t="s">
        <v>54</v>
      </c>
      <c r="F29" s="5" t="s">
        <v>186</v>
      </c>
      <c r="G29" s="9"/>
      <c r="H29" s="5"/>
    </row>
    <row r="30" spans="1:8" ht="75" x14ac:dyDescent="0.25">
      <c r="A30">
        <v>29</v>
      </c>
      <c r="B30" s="15" t="s">
        <v>5</v>
      </c>
      <c r="C30" s="15" t="s">
        <v>6</v>
      </c>
      <c r="D30" s="15" t="s">
        <v>55</v>
      </c>
      <c r="E30" s="5" t="s">
        <v>8</v>
      </c>
      <c r="F30" s="5" t="s">
        <v>183</v>
      </c>
      <c r="G30" s="9"/>
      <c r="H30" s="5"/>
    </row>
    <row r="31" spans="1:8" ht="45" x14ac:dyDescent="0.25">
      <c r="A31">
        <v>30</v>
      </c>
      <c r="B31" s="15" t="s">
        <v>5</v>
      </c>
      <c r="C31" s="15" t="s">
        <v>6</v>
      </c>
      <c r="D31" s="15" t="s">
        <v>56</v>
      </c>
      <c r="E31" s="5" t="s">
        <v>57</v>
      </c>
      <c r="F31" s="18" t="s">
        <v>187</v>
      </c>
      <c r="G31" s="5" t="s">
        <v>246</v>
      </c>
      <c r="H31" s="11" t="s">
        <v>245</v>
      </c>
    </row>
    <row r="32" spans="1:8" ht="105" x14ac:dyDescent="0.25">
      <c r="A32">
        <v>31</v>
      </c>
      <c r="B32" s="15" t="s">
        <v>5</v>
      </c>
      <c r="C32" s="15" t="s">
        <v>6</v>
      </c>
      <c r="D32" s="15" t="s">
        <v>58</v>
      </c>
      <c r="E32" s="5" t="s">
        <v>59</v>
      </c>
      <c r="F32" s="16" t="s">
        <v>191</v>
      </c>
      <c r="G32" s="9"/>
      <c r="H32" s="5"/>
    </row>
    <row r="33" spans="1:8" x14ac:dyDescent="0.25">
      <c r="A33">
        <v>32</v>
      </c>
      <c r="B33" s="15" t="s">
        <v>5</v>
      </c>
      <c r="C33" s="15" t="s">
        <v>6</v>
      </c>
      <c r="D33" s="15" t="s">
        <v>60</v>
      </c>
      <c r="E33" s="5" t="s">
        <v>61</v>
      </c>
      <c r="F33" s="14" t="s">
        <v>232</v>
      </c>
      <c r="G33" s="9"/>
      <c r="H33" s="5"/>
    </row>
    <row r="34" spans="1:8" x14ac:dyDescent="0.25">
      <c r="A34">
        <v>33</v>
      </c>
      <c r="B34" s="15" t="s">
        <v>5</v>
      </c>
      <c r="C34" s="15" t="s">
        <v>6</v>
      </c>
      <c r="D34" s="15" t="s">
        <v>62</v>
      </c>
      <c r="E34" s="5" t="s">
        <v>63</v>
      </c>
      <c r="F34" s="18" t="s">
        <v>192</v>
      </c>
      <c r="G34" s="9"/>
      <c r="H34" s="5"/>
    </row>
    <row r="35" spans="1:8" ht="30" x14ac:dyDescent="0.25">
      <c r="A35">
        <v>34</v>
      </c>
      <c r="B35" s="15" t="s">
        <v>5</v>
      </c>
      <c r="C35" s="15" t="s">
        <v>6</v>
      </c>
      <c r="D35" s="15" t="s">
        <v>64</v>
      </c>
      <c r="E35" s="5" t="s">
        <v>65</v>
      </c>
      <c r="F35" s="18" t="s">
        <v>193</v>
      </c>
      <c r="G35" s="9"/>
      <c r="H35" s="5"/>
    </row>
    <row r="36" spans="1:8" x14ac:dyDescent="0.25">
      <c r="A36">
        <v>35</v>
      </c>
      <c r="B36" s="15" t="s">
        <v>5</v>
      </c>
      <c r="C36" s="15" t="s">
        <v>6</v>
      </c>
      <c r="D36" s="15" t="s">
        <v>66</v>
      </c>
      <c r="E36" s="5" t="s">
        <v>67</v>
      </c>
      <c r="F36" s="16" t="s">
        <v>194</v>
      </c>
      <c r="G36" s="9" t="s">
        <v>162</v>
      </c>
      <c r="H36" s="5"/>
    </row>
    <row r="37" spans="1:8" x14ac:dyDescent="0.25">
      <c r="A37">
        <v>36</v>
      </c>
      <c r="B37" s="15" t="s">
        <v>5</v>
      </c>
      <c r="C37" s="15" t="s">
        <v>6</v>
      </c>
      <c r="D37" s="15" t="s">
        <v>66</v>
      </c>
      <c r="E37" s="5" t="s">
        <v>68</v>
      </c>
      <c r="F37" s="16" t="s">
        <v>171</v>
      </c>
      <c r="G37" s="9" t="s">
        <v>162</v>
      </c>
      <c r="H37" s="5"/>
    </row>
    <row r="38" spans="1:8" x14ac:dyDescent="0.25">
      <c r="A38">
        <v>37</v>
      </c>
      <c r="B38" s="15" t="s">
        <v>5</v>
      </c>
      <c r="C38" s="15" t="s">
        <v>6</v>
      </c>
      <c r="D38" s="15" t="s">
        <v>69</v>
      </c>
      <c r="E38" s="5" t="s">
        <v>70</v>
      </c>
      <c r="F38" s="16" t="s">
        <v>195</v>
      </c>
      <c r="G38" s="9" t="s">
        <v>162</v>
      </c>
      <c r="H38" s="5"/>
    </row>
    <row r="39" spans="1:8" x14ac:dyDescent="0.25">
      <c r="A39">
        <v>38</v>
      </c>
      <c r="B39" s="15" t="s">
        <v>5</v>
      </c>
      <c r="C39" s="15" t="s">
        <v>6</v>
      </c>
      <c r="D39" s="15" t="s">
        <v>69</v>
      </c>
      <c r="E39" s="5" t="s">
        <v>71</v>
      </c>
      <c r="F39" s="16" t="s">
        <v>196</v>
      </c>
      <c r="G39" s="9" t="s">
        <v>162</v>
      </c>
      <c r="H39" s="5"/>
    </row>
    <row r="40" spans="1:8" ht="165" x14ac:dyDescent="0.25">
      <c r="A40">
        <v>39</v>
      </c>
      <c r="B40" s="15" t="s">
        <v>5</v>
      </c>
      <c r="C40" s="15" t="s">
        <v>6</v>
      </c>
      <c r="D40" s="15" t="s">
        <v>72</v>
      </c>
      <c r="E40" s="5" t="s">
        <v>73</v>
      </c>
      <c r="F40" s="16" t="s">
        <v>169</v>
      </c>
      <c r="G40" s="9"/>
      <c r="H40" s="5"/>
    </row>
    <row r="41" spans="1:8" ht="45" x14ac:dyDescent="0.25">
      <c r="A41">
        <v>40</v>
      </c>
      <c r="B41" s="15" t="s">
        <v>5</v>
      </c>
      <c r="C41" s="15" t="s">
        <v>6</v>
      </c>
      <c r="D41" s="15" t="s">
        <v>74</v>
      </c>
      <c r="E41" s="5" t="s">
        <v>75</v>
      </c>
      <c r="F41" s="18" t="s">
        <v>197</v>
      </c>
      <c r="G41" s="9"/>
      <c r="H41" s="5"/>
    </row>
    <row r="42" spans="1:8" x14ac:dyDescent="0.25">
      <c r="A42">
        <v>41</v>
      </c>
      <c r="B42" s="15" t="s">
        <v>5</v>
      </c>
      <c r="C42" s="15" t="s">
        <v>6</v>
      </c>
      <c r="D42" s="15" t="s">
        <v>76</v>
      </c>
      <c r="E42" s="5" t="s">
        <v>77</v>
      </c>
      <c r="F42" s="16" t="s">
        <v>166</v>
      </c>
      <c r="G42" s="9"/>
      <c r="H42" s="5"/>
    </row>
    <row r="43" spans="1:8" ht="45" x14ac:dyDescent="0.25">
      <c r="A43">
        <v>42</v>
      </c>
      <c r="B43" s="15" t="s">
        <v>5</v>
      </c>
      <c r="C43" s="15" t="s">
        <v>6</v>
      </c>
      <c r="D43" s="15" t="s">
        <v>78</v>
      </c>
      <c r="E43" s="5" t="s">
        <v>79</v>
      </c>
      <c r="F43" s="18" t="s">
        <v>198</v>
      </c>
      <c r="G43" s="9"/>
      <c r="H43" s="5"/>
    </row>
    <row r="44" spans="1:8" x14ac:dyDescent="0.25">
      <c r="A44">
        <v>43</v>
      </c>
      <c r="B44" s="15" t="s">
        <v>5</v>
      </c>
      <c r="C44" s="15" t="s">
        <v>6</v>
      </c>
      <c r="D44" s="15" t="s">
        <v>76</v>
      </c>
      <c r="E44" s="5" t="s">
        <v>80</v>
      </c>
      <c r="F44" s="16" t="s">
        <v>170</v>
      </c>
      <c r="G44" s="9"/>
      <c r="H44" s="5"/>
    </row>
    <row r="45" spans="1:8" ht="30" x14ac:dyDescent="0.25">
      <c r="A45">
        <v>44</v>
      </c>
      <c r="B45" s="15" t="s">
        <v>5</v>
      </c>
      <c r="C45" s="15" t="s">
        <v>81</v>
      </c>
      <c r="D45" s="15" t="s">
        <v>82</v>
      </c>
      <c r="E45" s="5" t="s">
        <v>83</v>
      </c>
      <c r="F45" s="16" t="s">
        <v>171</v>
      </c>
      <c r="G45" s="9"/>
      <c r="H45" s="5"/>
    </row>
    <row r="46" spans="1:8" ht="90" x14ac:dyDescent="0.25">
      <c r="A46">
        <v>45</v>
      </c>
      <c r="B46" s="15" t="s">
        <v>5</v>
      </c>
      <c r="C46" s="15" t="s">
        <v>84</v>
      </c>
      <c r="D46" s="15" t="s">
        <v>85</v>
      </c>
      <c r="E46" s="5" t="s">
        <v>86</v>
      </c>
      <c r="F46" s="14" t="s">
        <v>217</v>
      </c>
      <c r="G46" s="9"/>
      <c r="H46" s="5"/>
    </row>
    <row r="47" spans="1:8" ht="30" x14ac:dyDescent="0.25">
      <c r="A47">
        <v>46</v>
      </c>
      <c r="B47" s="15" t="s">
        <v>5</v>
      </c>
      <c r="C47" s="15" t="s">
        <v>84</v>
      </c>
      <c r="D47" s="15" t="s">
        <v>87</v>
      </c>
      <c r="E47" s="5" t="s">
        <v>88</v>
      </c>
      <c r="F47" s="14" t="s">
        <v>229</v>
      </c>
      <c r="G47" s="9"/>
      <c r="H47" s="5"/>
    </row>
    <row r="48" spans="1:8" ht="75" x14ac:dyDescent="0.25">
      <c r="A48">
        <v>47</v>
      </c>
      <c r="B48" s="15" t="s">
        <v>5</v>
      </c>
      <c r="C48" s="15" t="s">
        <v>81</v>
      </c>
      <c r="D48" s="15" t="s">
        <v>89</v>
      </c>
      <c r="E48" s="5" t="s">
        <v>90</v>
      </c>
      <c r="F48" s="14" t="s">
        <v>218</v>
      </c>
      <c r="G48" s="17" t="s">
        <v>162</v>
      </c>
      <c r="H48" s="5"/>
    </row>
    <row r="49" spans="1:10" ht="30" x14ac:dyDescent="0.25">
      <c r="A49">
        <v>48</v>
      </c>
      <c r="B49" s="15" t="s">
        <v>5</v>
      </c>
      <c r="C49" s="15" t="s">
        <v>81</v>
      </c>
      <c r="D49" s="15" t="s">
        <v>89</v>
      </c>
      <c r="E49" s="5" t="s">
        <v>91</v>
      </c>
      <c r="F49" s="18" t="s">
        <v>199</v>
      </c>
      <c r="G49" s="17" t="s">
        <v>162</v>
      </c>
      <c r="H49" s="5"/>
    </row>
    <row r="50" spans="1:10" ht="45" x14ac:dyDescent="0.25">
      <c r="A50">
        <v>49</v>
      </c>
      <c r="B50" s="15" t="s">
        <v>5</v>
      </c>
      <c r="C50" s="15" t="s">
        <v>81</v>
      </c>
      <c r="D50" s="15" t="s">
        <v>89</v>
      </c>
      <c r="E50" s="5" t="s">
        <v>92</v>
      </c>
      <c r="F50" s="16" t="s">
        <v>173</v>
      </c>
      <c r="G50" s="9"/>
      <c r="H50" s="5"/>
    </row>
    <row r="51" spans="1:10" ht="60" x14ac:dyDescent="0.25">
      <c r="A51">
        <v>50</v>
      </c>
      <c r="B51" s="15" t="s">
        <v>5</v>
      </c>
      <c r="C51" s="15" t="s">
        <v>81</v>
      </c>
      <c r="D51" s="15" t="s">
        <v>89</v>
      </c>
      <c r="E51" s="5" t="s">
        <v>93</v>
      </c>
      <c r="F51" s="16" t="s">
        <v>200</v>
      </c>
      <c r="G51" s="9"/>
      <c r="H51" s="5"/>
    </row>
    <row r="52" spans="1:10" ht="60" x14ac:dyDescent="0.25">
      <c r="A52">
        <v>51</v>
      </c>
      <c r="B52" s="15" t="s">
        <v>5</v>
      </c>
      <c r="C52" s="15" t="s">
        <v>81</v>
      </c>
      <c r="D52" s="15" t="s">
        <v>89</v>
      </c>
      <c r="E52" s="5" t="s">
        <v>94</v>
      </c>
      <c r="F52" s="16" t="s">
        <v>174</v>
      </c>
      <c r="G52" s="10" t="s">
        <v>236</v>
      </c>
      <c r="H52" s="12" t="s">
        <v>247</v>
      </c>
    </row>
    <row r="53" spans="1:10" ht="30" x14ac:dyDescent="0.25">
      <c r="A53">
        <v>52</v>
      </c>
      <c r="B53" s="15" t="s">
        <v>5</v>
      </c>
      <c r="C53" s="15" t="s">
        <v>81</v>
      </c>
      <c r="D53" s="15" t="s">
        <v>12</v>
      </c>
      <c r="E53" s="5" t="s">
        <v>95</v>
      </c>
      <c r="F53" s="18" t="s">
        <v>201</v>
      </c>
      <c r="G53" s="9"/>
      <c r="H53" s="5"/>
    </row>
    <row r="54" spans="1:10" ht="60" x14ac:dyDescent="0.25">
      <c r="A54">
        <v>53</v>
      </c>
      <c r="B54" s="15" t="s">
        <v>5</v>
      </c>
      <c r="C54" s="15" t="s">
        <v>81</v>
      </c>
      <c r="D54" s="15" t="s">
        <v>96</v>
      </c>
      <c r="E54" s="5" t="s">
        <v>97</v>
      </c>
      <c r="F54" s="16" t="s">
        <v>175</v>
      </c>
      <c r="G54" s="7" t="s">
        <v>237</v>
      </c>
      <c r="H54" s="11" t="s">
        <v>248</v>
      </c>
    </row>
    <row r="55" spans="1:10" ht="45" x14ac:dyDescent="0.25">
      <c r="A55">
        <v>54</v>
      </c>
      <c r="B55" s="15" t="s">
        <v>5</v>
      </c>
      <c r="C55" s="15" t="s">
        <v>81</v>
      </c>
      <c r="D55" s="15" t="s">
        <v>96</v>
      </c>
      <c r="E55" s="5" t="s">
        <v>98</v>
      </c>
      <c r="F55" s="16" t="s">
        <v>176</v>
      </c>
      <c r="G55" s="9"/>
      <c r="H55" s="5"/>
    </row>
    <row r="56" spans="1:10" ht="120" x14ac:dyDescent="0.25">
      <c r="A56">
        <v>55</v>
      </c>
      <c r="B56" s="15" t="s">
        <v>5</v>
      </c>
      <c r="C56" s="15" t="s">
        <v>81</v>
      </c>
      <c r="D56" s="15" t="s">
        <v>89</v>
      </c>
      <c r="E56" s="5" t="s">
        <v>99</v>
      </c>
      <c r="F56" s="5" t="s">
        <v>202</v>
      </c>
      <c r="G56" s="10" t="s">
        <v>238</v>
      </c>
      <c r="H56" s="13" t="s">
        <v>284</v>
      </c>
    </row>
    <row r="57" spans="1:10" ht="30" x14ac:dyDescent="0.25">
      <c r="A57">
        <v>56</v>
      </c>
      <c r="B57" s="15" t="s">
        <v>5</v>
      </c>
      <c r="C57" s="15" t="s">
        <v>81</v>
      </c>
      <c r="D57" s="15" t="s">
        <v>89</v>
      </c>
      <c r="E57" s="5" t="s">
        <v>100</v>
      </c>
      <c r="F57" s="16" t="s">
        <v>177</v>
      </c>
      <c r="G57" s="6" t="s">
        <v>239</v>
      </c>
      <c r="H57" s="11" t="s">
        <v>249</v>
      </c>
    </row>
    <row r="58" spans="1:10" ht="30" x14ac:dyDescent="0.25">
      <c r="A58">
        <v>57</v>
      </c>
      <c r="B58" s="15" t="s">
        <v>5</v>
      </c>
      <c r="C58" s="15" t="s">
        <v>81</v>
      </c>
      <c r="D58" s="15" t="s">
        <v>89</v>
      </c>
      <c r="E58" s="5" t="s">
        <v>101</v>
      </c>
      <c r="F58" s="18" t="s">
        <v>203</v>
      </c>
      <c r="G58" s="9"/>
      <c r="H58" s="5"/>
    </row>
    <row r="59" spans="1:10" x14ac:dyDescent="0.25">
      <c r="A59">
        <v>58</v>
      </c>
      <c r="B59" s="15" t="s">
        <v>5</v>
      </c>
      <c r="C59" s="15" t="s">
        <v>81</v>
      </c>
      <c r="D59" s="15" t="s">
        <v>102</v>
      </c>
      <c r="E59" s="5" t="s">
        <v>103</v>
      </c>
      <c r="F59" s="16" t="s">
        <v>168</v>
      </c>
      <c r="G59" s="9"/>
      <c r="H59" s="5"/>
    </row>
    <row r="60" spans="1:10" ht="408.6" customHeight="1" x14ac:dyDescent="0.25">
      <c r="A60">
        <v>59</v>
      </c>
      <c r="B60" s="15" t="s">
        <v>5</v>
      </c>
      <c r="C60" s="15" t="s">
        <v>104</v>
      </c>
      <c r="D60" s="15" t="s">
        <v>105</v>
      </c>
      <c r="E60" s="5" t="s">
        <v>106</v>
      </c>
      <c r="F60" s="14" t="s">
        <v>219</v>
      </c>
      <c r="G60" s="13" t="s">
        <v>240</v>
      </c>
      <c r="H60" s="67" t="s">
        <v>275</v>
      </c>
      <c r="I60" s="1"/>
      <c r="J60"/>
    </row>
    <row r="61" spans="1:10" ht="300" x14ac:dyDescent="0.25">
      <c r="A61">
        <v>60</v>
      </c>
      <c r="B61" s="15" t="s">
        <v>5</v>
      </c>
      <c r="C61" s="15" t="s">
        <v>104</v>
      </c>
      <c r="D61" s="15" t="s">
        <v>105</v>
      </c>
      <c r="E61" s="5" t="s">
        <v>107</v>
      </c>
      <c r="F61" s="14" t="s">
        <v>220</v>
      </c>
      <c r="G61" s="13" t="s">
        <v>240</v>
      </c>
      <c r="H61" s="67" t="s">
        <v>276</v>
      </c>
      <c r="I61" s="1"/>
      <c r="J61"/>
    </row>
    <row r="62" spans="1:10" ht="300" x14ac:dyDescent="0.25">
      <c r="A62">
        <v>61</v>
      </c>
      <c r="B62" s="15" t="s">
        <v>5</v>
      </c>
      <c r="C62" s="15" t="s">
        <v>104</v>
      </c>
      <c r="D62" s="15" t="s">
        <v>105</v>
      </c>
      <c r="E62" s="5" t="s">
        <v>108</v>
      </c>
      <c r="F62" s="14" t="s">
        <v>221</v>
      </c>
      <c r="G62" s="13" t="s">
        <v>240</v>
      </c>
      <c r="H62" s="67" t="s">
        <v>277</v>
      </c>
      <c r="I62" s="1"/>
      <c r="J62"/>
    </row>
    <row r="63" spans="1:10" ht="30" x14ac:dyDescent="0.25">
      <c r="A63">
        <v>62</v>
      </c>
      <c r="B63" s="15" t="s">
        <v>5</v>
      </c>
      <c r="C63" s="15" t="s">
        <v>104</v>
      </c>
      <c r="D63" s="15" t="s">
        <v>105</v>
      </c>
      <c r="E63" s="5" t="s">
        <v>109</v>
      </c>
      <c r="F63" s="14" t="s">
        <v>222</v>
      </c>
      <c r="G63" s="5"/>
      <c r="H63" s="15"/>
      <c r="I63" s="1"/>
      <c r="J63"/>
    </row>
    <row r="64" spans="1:10" ht="303" customHeight="1" x14ac:dyDescent="0.25">
      <c r="A64">
        <v>63</v>
      </c>
      <c r="B64" s="15" t="s">
        <v>5</v>
      </c>
      <c r="C64" s="15" t="s">
        <v>104</v>
      </c>
      <c r="D64" s="15" t="s">
        <v>105</v>
      </c>
      <c r="E64" s="5" t="s">
        <v>110</v>
      </c>
      <c r="F64" s="14" t="s">
        <v>212</v>
      </c>
      <c r="G64" s="13" t="s">
        <v>240</v>
      </c>
      <c r="H64" s="67" t="s">
        <v>278</v>
      </c>
      <c r="I64" s="1"/>
      <c r="J64"/>
    </row>
    <row r="65" spans="1:10" ht="300" x14ac:dyDescent="0.25">
      <c r="A65">
        <v>64</v>
      </c>
      <c r="B65" s="15" t="s">
        <v>5</v>
      </c>
      <c r="C65" s="15" t="s">
        <v>104</v>
      </c>
      <c r="D65" s="15" t="s">
        <v>105</v>
      </c>
      <c r="E65" s="5" t="s">
        <v>111</v>
      </c>
      <c r="F65" s="14" t="s">
        <v>208</v>
      </c>
      <c r="G65" s="13" t="s">
        <v>240</v>
      </c>
      <c r="H65" s="67" t="s">
        <v>279</v>
      </c>
      <c r="I65" s="1"/>
      <c r="J65"/>
    </row>
    <row r="66" spans="1:10" ht="300" x14ac:dyDescent="0.25">
      <c r="A66">
        <v>65</v>
      </c>
      <c r="B66" s="15" t="s">
        <v>5</v>
      </c>
      <c r="C66" s="15" t="s">
        <v>104</v>
      </c>
      <c r="D66" s="15" t="s">
        <v>105</v>
      </c>
      <c r="E66" s="5" t="s">
        <v>112</v>
      </c>
      <c r="F66" s="14" t="s">
        <v>223</v>
      </c>
      <c r="G66" s="13" t="s">
        <v>240</v>
      </c>
      <c r="H66" s="67" t="s">
        <v>277</v>
      </c>
      <c r="I66" s="1"/>
      <c r="J66"/>
    </row>
    <row r="67" spans="1:10" ht="60" x14ac:dyDescent="0.25">
      <c r="A67">
        <v>66</v>
      </c>
      <c r="B67" s="15" t="s">
        <v>5</v>
      </c>
      <c r="C67" s="15" t="s">
        <v>104</v>
      </c>
      <c r="D67" s="15" t="s">
        <v>105</v>
      </c>
      <c r="E67" s="5" t="s">
        <v>113</v>
      </c>
      <c r="F67" s="16" t="s">
        <v>178</v>
      </c>
      <c r="G67" s="9"/>
      <c r="H67" s="5"/>
    </row>
    <row r="68" spans="1:10" ht="63" customHeight="1" x14ac:dyDescent="0.25">
      <c r="A68">
        <v>67</v>
      </c>
      <c r="B68" s="15" t="s">
        <v>5</v>
      </c>
      <c r="C68" s="15" t="s">
        <v>104</v>
      </c>
      <c r="D68" s="15" t="s">
        <v>105</v>
      </c>
      <c r="E68" s="5" t="s">
        <v>114</v>
      </c>
      <c r="F68" s="14" t="s">
        <v>168</v>
      </c>
      <c r="G68" s="14" t="s">
        <v>172</v>
      </c>
      <c r="H68" s="5"/>
    </row>
    <row r="69" spans="1:10" ht="76.5" customHeight="1" x14ac:dyDescent="0.25">
      <c r="A69">
        <v>68</v>
      </c>
      <c r="B69" s="15" t="s">
        <v>5</v>
      </c>
      <c r="C69" s="15" t="s">
        <v>104</v>
      </c>
      <c r="D69" s="15" t="s">
        <v>105</v>
      </c>
      <c r="E69" s="5" t="s">
        <v>115</v>
      </c>
      <c r="F69" s="14" t="s">
        <v>224</v>
      </c>
      <c r="G69" s="9"/>
      <c r="H69" s="5"/>
    </row>
    <row r="70" spans="1:10" ht="309" customHeight="1" x14ac:dyDescent="0.25">
      <c r="A70">
        <v>69</v>
      </c>
      <c r="B70" s="15" t="s">
        <v>5</v>
      </c>
      <c r="C70" s="15" t="s">
        <v>104</v>
      </c>
      <c r="D70" s="15" t="s">
        <v>105</v>
      </c>
      <c r="E70" s="5" t="s">
        <v>116</v>
      </c>
      <c r="F70" s="14" t="s">
        <v>225</v>
      </c>
      <c r="G70" s="13" t="s">
        <v>240</v>
      </c>
      <c r="H70" s="67" t="s">
        <v>280</v>
      </c>
    </row>
    <row r="71" spans="1:10" ht="30" x14ac:dyDescent="0.25">
      <c r="A71">
        <v>70</v>
      </c>
      <c r="B71" s="15" t="s">
        <v>5</v>
      </c>
      <c r="C71" s="15" t="s">
        <v>84</v>
      </c>
      <c r="D71" s="15" t="s">
        <v>117</v>
      </c>
      <c r="E71" s="5" t="s">
        <v>118</v>
      </c>
      <c r="F71" s="16" t="s">
        <v>178</v>
      </c>
      <c r="G71" s="9"/>
      <c r="H71" s="5"/>
    </row>
    <row r="72" spans="1:10" x14ac:dyDescent="0.25">
      <c r="A72">
        <v>71</v>
      </c>
      <c r="B72" s="15" t="s">
        <v>5</v>
      </c>
      <c r="C72" s="15" t="s">
        <v>84</v>
      </c>
      <c r="D72" s="15" t="s">
        <v>119</v>
      </c>
      <c r="E72" s="5" t="s">
        <v>120</v>
      </c>
      <c r="F72" s="14" t="s">
        <v>168</v>
      </c>
      <c r="G72" s="9"/>
      <c r="H72" s="5"/>
    </row>
    <row r="73" spans="1:10" ht="60" x14ac:dyDescent="0.25">
      <c r="A73">
        <v>72</v>
      </c>
      <c r="B73" s="15" t="s">
        <v>5</v>
      </c>
      <c r="C73" s="15" t="s">
        <v>84</v>
      </c>
      <c r="D73" s="15" t="s">
        <v>121</v>
      </c>
      <c r="E73" s="5" t="s">
        <v>122</v>
      </c>
      <c r="F73" s="14" t="s">
        <v>229</v>
      </c>
      <c r="G73" s="17" t="s">
        <v>162</v>
      </c>
      <c r="H73" s="5"/>
    </row>
    <row r="74" spans="1:10" ht="180" x14ac:dyDescent="0.25">
      <c r="A74">
        <v>73</v>
      </c>
      <c r="B74" s="15" t="s">
        <v>5</v>
      </c>
      <c r="C74" s="15" t="s">
        <v>81</v>
      </c>
      <c r="D74" s="15" t="s">
        <v>123</v>
      </c>
      <c r="E74" s="5" t="s">
        <v>124</v>
      </c>
      <c r="F74" s="14" t="s">
        <v>228</v>
      </c>
      <c r="G74" s="6" t="s">
        <v>241</v>
      </c>
      <c r="H74" s="11" t="s">
        <v>286</v>
      </c>
      <c r="I74" s="3"/>
    </row>
    <row r="75" spans="1:10" ht="300" x14ac:dyDescent="0.25">
      <c r="A75">
        <v>74</v>
      </c>
      <c r="B75" s="15" t="s">
        <v>5</v>
      </c>
      <c r="C75" s="15" t="s">
        <v>84</v>
      </c>
      <c r="D75" s="15" t="s">
        <v>125</v>
      </c>
      <c r="E75" s="5" t="s">
        <v>126</v>
      </c>
      <c r="F75" s="16" t="s">
        <v>180</v>
      </c>
      <c r="G75" s="13" t="s">
        <v>240</v>
      </c>
      <c r="H75" s="67" t="s">
        <v>282</v>
      </c>
    </row>
    <row r="76" spans="1:10" ht="300" x14ac:dyDescent="0.25">
      <c r="A76">
        <v>75</v>
      </c>
      <c r="B76" s="15" t="s">
        <v>5</v>
      </c>
      <c r="C76" s="15" t="s">
        <v>104</v>
      </c>
      <c r="D76" s="15" t="s">
        <v>127</v>
      </c>
      <c r="E76" s="5" t="s">
        <v>128</v>
      </c>
      <c r="F76" s="14" t="s">
        <v>227</v>
      </c>
      <c r="G76" s="13" t="s">
        <v>240</v>
      </c>
      <c r="H76" s="67" t="s">
        <v>281</v>
      </c>
    </row>
    <row r="77" spans="1:10" ht="60" x14ac:dyDescent="0.25">
      <c r="A77">
        <v>76</v>
      </c>
      <c r="B77" s="15" t="s">
        <v>5</v>
      </c>
      <c r="C77" s="15" t="s">
        <v>6</v>
      </c>
      <c r="D77" s="15" t="s">
        <v>129</v>
      </c>
      <c r="E77" s="5" t="s">
        <v>130</v>
      </c>
      <c r="F77" s="14" t="s">
        <v>226</v>
      </c>
      <c r="G77" s="14"/>
      <c r="H77" s="5"/>
    </row>
    <row r="78" spans="1:10" ht="90" x14ac:dyDescent="0.25">
      <c r="A78">
        <v>77</v>
      </c>
      <c r="B78" s="15" t="s">
        <v>5</v>
      </c>
      <c r="C78" s="15" t="s">
        <v>104</v>
      </c>
      <c r="D78" s="15" t="s">
        <v>131</v>
      </c>
      <c r="E78" s="5" t="s">
        <v>132</v>
      </c>
      <c r="F78" s="16" t="s">
        <v>214</v>
      </c>
      <c r="G78" s="9"/>
      <c r="H78" s="5"/>
    </row>
    <row r="79" spans="1:10" ht="30" x14ac:dyDescent="0.25">
      <c r="A79">
        <v>78</v>
      </c>
      <c r="B79" s="15" t="s">
        <v>5</v>
      </c>
      <c r="C79" s="15" t="s">
        <v>6</v>
      </c>
      <c r="D79" s="15" t="s">
        <v>133</v>
      </c>
      <c r="E79" s="5" t="s">
        <v>134</v>
      </c>
      <c r="F79" s="16" t="s">
        <v>216</v>
      </c>
      <c r="G79" s="9"/>
      <c r="H79" s="5"/>
    </row>
    <row r="80" spans="1:10" ht="45" x14ac:dyDescent="0.25">
      <c r="A80">
        <v>79</v>
      </c>
      <c r="B80" s="15" t="s">
        <v>5</v>
      </c>
      <c r="C80" s="15" t="s">
        <v>6</v>
      </c>
      <c r="D80" s="15" t="s">
        <v>135</v>
      </c>
      <c r="E80" s="5" t="s">
        <v>136</v>
      </c>
      <c r="F80" s="16" t="s">
        <v>204</v>
      </c>
      <c r="G80" s="9"/>
      <c r="H80" s="5"/>
    </row>
    <row r="81" spans="1:8" ht="30" x14ac:dyDescent="0.25">
      <c r="A81">
        <v>80</v>
      </c>
      <c r="B81" s="15" t="s">
        <v>5</v>
      </c>
      <c r="C81" s="15" t="s">
        <v>6</v>
      </c>
      <c r="D81" s="15" t="s">
        <v>135</v>
      </c>
      <c r="E81" s="5" t="s">
        <v>137</v>
      </c>
      <c r="F81" s="16" t="s">
        <v>205</v>
      </c>
      <c r="G81" s="9"/>
      <c r="H81" s="5"/>
    </row>
    <row r="82" spans="1:8" ht="30" x14ac:dyDescent="0.25">
      <c r="A82">
        <v>81</v>
      </c>
      <c r="B82" s="15" t="s">
        <v>5</v>
      </c>
      <c r="C82" s="15" t="s">
        <v>6</v>
      </c>
      <c r="D82" s="15" t="s">
        <v>138</v>
      </c>
      <c r="E82" s="5" t="s">
        <v>139</v>
      </c>
      <c r="F82" s="16" t="s">
        <v>206</v>
      </c>
      <c r="G82" s="9"/>
      <c r="H82" s="5"/>
    </row>
    <row r="83" spans="1:8" ht="90" x14ac:dyDescent="0.25">
      <c r="A83">
        <v>82</v>
      </c>
      <c r="B83" s="15" t="s">
        <v>5</v>
      </c>
      <c r="C83" s="15" t="s">
        <v>6</v>
      </c>
      <c r="D83" s="15" t="s">
        <v>140</v>
      </c>
      <c r="E83" s="5" t="s">
        <v>141</v>
      </c>
      <c r="F83" s="16" t="s">
        <v>179</v>
      </c>
      <c r="G83" s="9"/>
      <c r="H83" s="5"/>
    </row>
    <row r="84" spans="1:8" x14ac:dyDescent="0.25">
      <c r="A84">
        <v>83</v>
      </c>
      <c r="B84" s="15" t="s">
        <v>5</v>
      </c>
      <c r="C84" s="15" t="s">
        <v>6</v>
      </c>
      <c r="D84" s="15" t="s">
        <v>142</v>
      </c>
      <c r="E84" s="5" t="s">
        <v>143</v>
      </c>
      <c r="F84" s="19" t="s">
        <v>213</v>
      </c>
      <c r="G84" s="9"/>
      <c r="H84" s="5"/>
    </row>
    <row r="85" spans="1:8" ht="45" x14ac:dyDescent="0.25">
      <c r="A85">
        <v>84</v>
      </c>
      <c r="B85" s="15" t="s">
        <v>5</v>
      </c>
      <c r="C85" s="15" t="s">
        <v>6</v>
      </c>
      <c r="D85" s="15" t="s">
        <v>144</v>
      </c>
      <c r="E85" s="5" t="s">
        <v>145</v>
      </c>
      <c r="F85" s="16" t="s">
        <v>179</v>
      </c>
      <c r="G85" s="9"/>
      <c r="H85" s="5"/>
    </row>
    <row r="86" spans="1:8" ht="30" x14ac:dyDescent="0.25">
      <c r="A86">
        <v>85</v>
      </c>
      <c r="B86" s="15" t="s">
        <v>5</v>
      </c>
      <c r="C86" s="15" t="s">
        <v>6</v>
      </c>
      <c r="D86" s="15" t="s">
        <v>146</v>
      </c>
      <c r="E86" s="5" t="s">
        <v>147</v>
      </c>
      <c r="F86" s="16" t="s">
        <v>208</v>
      </c>
      <c r="G86" s="9"/>
      <c r="H86" s="5"/>
    </row>
    <row r="87" spans="1:8" ht="45" x14ac:dyDescent="0.25">
      <c r="A87">
        <v>86</v>
      </c>
      <c r="B87" s="15" t="s">
        <v>5</v>
      </c>
      <c r="C87" s="15" t="s">
        <v>6</v>
      </c>
      <c r="D87" s="15" t="s">
        <v>148</v>
      </c>
      <c r="E87" s="5" t="s">
        <v>149</v>
      </c>
      <c r="F87" s="16" t="s">
        <v>185</v>
      </c>
      <c r="G87" s="9"/>
      <c r="H87" s="5"/>
    </row>
    <row r="88" spans="1:8" x14ac:dyDescent="0.25">
      <c r="A88">
        <v>87</v>
      </c>
      <c r="B88" s="15" t="s">
        <v>5</v>
      </c>
      <c r="C88" s="15" t="s">
        <v>6</v>
      </c>
      <c r="D88" s="15" t="s">
        <v>150</v>
      </c>
      <c r="E88" s="5" t="s">
        <v>151</v>
      </c>
      <c r="F88" s="16" t="s">
        <v>181</v>
      </c>
      <c r="G88" s="9"/>
      <c r="H88" s="5"/>
    </row>
    <row r="89" spans="1:8" ht="30" x14ac:dyDescent="0.25">
      <c r="A89">
        <v>88</v>
      </c>
      <c r="B89" s="15" t="s">
        <v>5</v>
      </c>
      <c r="C89" s="15" t="s">
        <v>6</v>
      </c>
      <c r="D89" s="15" t="s">
        <v>152</v>
      </c>
      <c r="E89" s="5" t="s">
        <v>153</v>
      </c>
      <c r="F89" s="16" t="s">
        <v>207</v>
      </c>
      <c r="G89" s="9"/>
      <c r="H89" s="5"/>
    </row>
    <row r="90" spans="1:8" x14ac:dyDescent="0.25">
      <c r="A90">
        <v>89</v>
      </c>
      <c r="B90" s="15" t="s">
        <v>5</v>
      </c>
      <c r="C90" s="15" t="s">
        <v>6</v>
      </c>
      <c r="D90" s="15" t="s">
        <v>154</v>
      </c>
      <c r="E90" s="5" t="s">
        <v>155</v>
      </c>
      <c r="F90" s="16" t="s">
        <v>171</v>
      </c>
      <c r="G90" s="9"/>
      <c r="H90" s="5"/>
    </row>
    <row r="91" spans="1:8" ht="30" x14ac:dyDescent="0.25">
      <c r="A91">
        <v>90</v>
      </c>
      <c r="B91" s="15" t="s">
        <v>5</v>
      </c>
      <c r="C91" s="15" t="s">
        <v>6</v>
      </c>
      <c r="D91" s="15" t="s">
        <v>156</v>
      </c>
      <c r="E91" s="5" t="s">
        <v>157</v>
      </c>
      <c r="F91" s="5" t="s">
        <v>209</v>
      </c>
      <c r="G91" s="9"/>
      <c r="H91" s="5" t="s">
        <v>162</v>
      </c>
    </row>
    <row r="92" spans="1:8" x14ac:dyDescent="0.25">
      <c r="A92">
        <v>91</v>
      </c>
      <c r="B92" s="15" t="s">
        <v>5</v>
      </c>
      <c r="C92" s="15" t="s">
        <v>6</v>
      </c>
      <c r="D92" s="15" t="s">
        <v>158</v>
      </c>
      <c r="E92" s="5" t="s">
        <v>159</v>
      </c>
      <c r="F92" s="16" t="s">
        <v>210</v>
      </c>
      <c r="G92" s="9"/>
      <c r="H92" s="5"/>
    </row>
    <row r="93" spans="1:8" ht="30" x14ac:dyDescent="0.25">
      <c r="A93">
        <v>92</v>
      </c>
      <c r="B93" s="15" t="s">
        <v>5</v>
      </c>
      <c r="C93" s="15" t="s">
        <v>6</v>
      </c>
      <c r="D93" s="15" t="s">
        <v>158</v>
      </c>
      <c r="E93" s="5" t="s">
        <v>160</v>
      </c>
      <c r="F93" s="16" t="s">
        <v>211</v>
      </c>
      <c r="G93" s="6"/>
      <c r="H93" s="5"/>
    </row>
    <row r="94" spans="1:8" x14ac:dyDescent="0.25">
      <c r="A94">
        <v>93</v>
      </c>
      <c r="B94" s="15"/>
      <c r="C94" s="15"/>
      <c r="D94" s="15"/>
      <c r="E94" s="15"/>
      <c r="F94" s="5"/>
      <c r="G94" s="10" t="s">
        <v>242</v>
      </c>
      <c r="H94" s="66" t="s">
        <v>250</v>
      </c>
    </row>
    <row r="95" spans="1:8" x14ac:dyDescent="0.25">
      <c r="C95" s="1"/>
      <c r="D95" s="1"/>
      <c r="E95" s="1"/>
    </row>
    <row r="96" spans="1:8" x14ac:dyDescent="0.25">
      <c r="C96" s="1"/>
      <c r="D96" s="1"/>
      <c r="E96" s="1"/>
    </row>
    <row r="97" spans="3:5" x14ac:dyDescent="0.25">
      <c r="C97" s="1"/>
      <c r="D97" s="1"/>
      <c r="E97" s="1"/>
    </row>
    <row r="98" spans="3:5" x14ac:dyDescent="0.25">
      <c r="C98" s="1"/>
      <c r="D98" s="1"/>
      <c r="E98" s="1"/>
    </row>
    <row r="99" spans="3:5" x14ac:dyDescent="0.25">
      <c r="C99" s="1"/>
      <c r="D99" s="1"/>
      <c r="E99" s="1"/>
    </row>
    <row r="100" spans="3:5" x14ac:dyDescent="0.25">
      <c r="C100" s="1"/>
      <c r="D100" s="1"/>
      <c r="E100" s="1"/>
    </row>
    <row r="101" spans="3:5" x14ac:dyDescent="0.25">
      <c r="C101" s="1"/>
      <c r="D101" s="1"/>
      <c r="E101" s="1"/>
    </row>
    <row r="102" spans="3:5" x14ac:dyDescent="0.25">
      <c r="C102" s="1"/>
      <c r="D102" s="1"/>
      <c r="E102" s="1"/>
    </row>
    <row r="103" spans="3:5" x14ac:dyDescent="0.25">
      <c r="C103" s="1"/>
      <c r="D103" s="1"/>
      <c r="E103" s="1"/>
    </row>
    <row r="104" spans="3:5" x14ac:dyDescent="0.25">
      <c r="C104" s="1"/>
      <c r="D104" s="1"/>
      <c r="E104" s="1"/>
    </row>
    <row r="105" spans="3:5" x14ac:dyDescent="0.25">
      <c r="C105" s="1"/>
      <c r="D105" s="1"/>
      <c r="E105" s="1"/>
    </row>
    <row r="106" spans="3:5" x14ac:dyDescent="0.25">
      <c r="C106" s="1"/>
      <c r="D106" s="1"/>
      <c r="E106" s="1"/>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2"/>
  <sheetViews>
    <sheetView workbookViewId="0">
      <selection activeCell="K20" sqref="K20"/>
    </sheetView>
  </sheetViews>
  <sheetFormatPr defaultRowHeight="15" x14ac:dyDescent="0.25"/>
  <cols>
    <col min="2" max="2" width="28.5703125" style="21" bestFit="1" customWidth="1"/>
    <col min="9" max="9" width="13.85546875" bestFit="1" customWidth="1"/>
    <col min="10" max="10" width="29.85546875" style="21" bestFit="1" customWidth="1"/>
    <col min="11" max="11" width="27.5703125" style="21" bestFit="1" customWidth="1"/>
  </cols>
  <sheetData>
    <row r="1" spans="2:11" x14ac:dyDescent="0.25">
      <c r="B1" s="21" t="s">
        <v>251</v>
      </c>
    </row>
    <row r="2" spans="2:11" ht="15.75" thickBot="1" x14ac:dyDescent="0.3"/>
    <row r="3" spans="2:11" s="29" customFormat="1" ht="15.75" thickBot="1" x14ac:dyDescent="0.3">
      <c r="B3" s="22" t="s">
        <v>252</v>
      </c>
      <c r="C3" s="23" t="s">
        <v>253</v>
      </c>
      <c r="D3" s="24" t="s">
        <v>254</v>
      </c>
      <c r="E3" s="24" t="s">
        <v>255</v>
      </c>
      <c r="F3" s="24" t="s">
        <v>256</v>
      </c>
      <c r="G3" s="25" t="s">
        <v>257</v>
      </c>
      <c r="H3" s="26" t="s">
        <v>258</v>
      </c>
      <c r="I3" s="27" t="s">
        <v>259</v>
      </c>
      <c r="J3" s="28" t="s">
        <v>260</v>
      </c>
      <c r="K3" s="28" t="s">
        <v>261</v>
      </c>
    </row>
    <row r="4" spans="2:11" x14ac:dyDescent="0.25">
      <c r="B4" s="30">
        <v>1</v>
      </c>
      <c r="C4" s="31">
        <v>5</v>
      </c>
      <c r="D4" s="32">
        <v>7</v>
      </c>
      <c r="E4" s="32">
        <v>6</v>
      </c>
      <c r="F4" s="32"/>
      <c r="G4" s="33">
        <v>7</v>
      </c>
      <c r="H4" s="34">
        <f>SUM(C4:G4)</f>
        <v>25</v>
      </c>
      <c r="I4" s="35">
        <f>COUNTA(C4:G4)</f>
        <v>4</v>
      </c>
      <c r="J4" s="36">
        <f>H4/I4</f>
        <v>6.25</v>
      </c>
      <c r="K4" s="36">
        <f>H4/5</f>
        <v>5</v>
      </c>
    </row>
    <row r="5" spans="2:11" x14ac:dyDescent="0.25">
      <c r="B5" s="37">
        <v>2</v>
      </c>
      <c r="C5" s="38">
        <v>8</v>
      </c>
      <c r="D5" s="15">
        <v>7</v>
      </c>
      <c r="E5" s="15">
        <v>6</v>
      </c>
      <c r="F5" s="15"/>
      <c r="G5" s="39"/>
      <c r="H5" s="40">
        <f t="shared" ref="H5:H13" si="0">SUM(C5:G5)</f>
        <v>21</v>
      </c>
      <c r="I5" s="15">
        <f t="shared" ref="I5:I13" si="1">COUNTA(C5:G5)</f>
        <v>3</v>
      </c>
      <c r="J5" s="41">
        <f t="shared" ref="J5:J13" si="2">H5/I5</f>
        <v>7</v>
      </c>
      <c r="K5" s="41">
        <f t="shared" ref="K5:K13" si="3">H5/5</f>
        <v>4.2</v>
      </c>
    </row>
    <row r="6" spans="2:11" x14ac:dyDescent="0.25">
      <c r="B6" s="37">
        <v>3</v>
      </c>
      <c r="C6" s="38"/>
      <c r="D6" s="15">
        <v>6</v>
      </c>
      <c r="E6" s="15">
        <v>8</v>
      </c>
      <c r="F6" s="15">
        <v>5</v>
      </c>
      <c r="G6" s="39"/>
      <c r="H6" s="40">
        <f t="shared" si="0"/>
        <v>19</v>
      </c>
      <c r="I6" s="15">
        <f t="shared" si="1"/>
        <v>3</v>
      </c>
      <c r="J6" s="41">
        <f t="shared" si="2"/>
        <v>6.333333333333333</v>
      </c>
      <c r="K6" s="41">
        <f t="shared" si="3"/>
        <v>3.8</v>
      </c>
    </row>
    <row r="7" spans="2:11" x14ac:dyDescent="0.25">
      <c r="B7" s="37">
        <v>4</v>
      </c>
      <c r="C7" s="38">
        <v>10</v>
      </c>
      <c r="D7" s="15">
        <v>9</v>
      </c>
      <c r="E7" s="15">
        <v>9</v>
      </c>
      <c r="F7" s="15"/>
      <c r="G7" s="39">
        <v>8</v>
      </c>
      <c r="H7" s="40">
        <f t="shared" si="0"/>
        <v>36</v>
      </c>
      <c r="I7" s="15">
        <f t="shared" si="1"/>
        <v>4</v>
      </c>
      <c r="J7" s="41">
        <f t="shared" si="2"/>
        <v>9</v>
      </c>
      <c r="K7" s="41">
        <f t="shared" si="3"/>
        <v>7.2</v>
      </c>
    </row>
    <row r="8" spans="2:11" x14ac:dyDescent="0.25">
      <c r="B8" s="37">
        <v>5</v>
      </c>
      <c r="C8" s="38"/>
      <c r="D8" s="15">
        <v>8</v>
      </c>
      <c r="E8" s="15">
        <v>7</v>
      </c>
      <c r="F8" s="15">
        <v>6</v>
      </c>
      <c r="G8" s="39">
        <v>7</v>
      </c>
      <c r="H8" s="40">
        <f t="shared" si="0"/>
        <v>28</v>
      </c>
      <c r="I8" s="15">
        <f t="shared" si="1"/>
        <v>4</v>
      </c>
      <c r="J8" s="41">
        <f t="shared" si="2"/>
        <v>7</v>
      </c>
      <c r="K8" s="41">
        <f t="shared" si="3"/>
        <v>5.6</v>
      </c>
    </row>
    <row r="9" spans="2:11" x14ac:dyDescent="0.25">
      <c r="B9" s="37">
        <v>6</v>
      </c>
      <c r="C9" s="38"/>
      <c r="D9" s="15">
        <v>6</v>
      </c>
      <c r="E9" s="15">
        <v>7</v>
      </c>
      <c r="F9" s="15">
        <v>6</v>
      </c>
      <c r="G9" s="39">
        <v>8</v>
      </c>
      <c r="H9" s="40">
        <f t="shared" si="0"/>
        <v>27</v>
      </c>
      <c r="I9" s="15">
        <f t="shared" si="1"/>
        <v>4</v>
      </c>
      <c r="J9" s="41">
        <f t="shared" si="2"/>
        <v>6.75</v>
      </c>
      <c r="K9" s="41">
        <f t="shared" si="3"/>
        <v>5.4</v>
      </c>
    </row>
    <row r="10" spans="2:11" x14ac:dyDescent="0.25">
      <c r="B10" s="37">
        <v>7</v>
      </c>
      <c r="C10" s="38">
        <v>2</v>
      </c>
      <c r="D10" s="15"/>
      <c r="E10" s="15"/>
      <c r="F10" s="15"/>
      <c r="G10" s="39"/>
      <c r="H10" s="40">
        <f t="shared" si="0"/>
        <v>2</v>
      </c>
      <c r="I10" s="15">
        <f t="shared" si="1"/>
        <v>1</v>
      </c>
      <c r="J10" s="41">
        <f t="shared" si="2"/>
        <v>2</v>
      </c>
      <c r="K10" s="41">
        <f t="shared" si="3"/>
        <v>0.4</v>
      </c>
    </row>
    <row r="11" spans="2:11" x14ac:dyDescent="0.25">
      <c r="B11" s="37">
        <v>8</v>
      </c>
      <c r="C11" s="38"/>
      <c r="D11" s="15">
        <v>7</v>
      </c>
      <c r="E11" s="15">
        <v>5</v>
      </c>
      <c r="F11" s="15">
        <v>9</v>
      </c>
      <c r="G11" s="39">
        <v>7</v>
      </c>
      <c r="H11" s="40">
        <f t="shared" si="0"/>
        <v>28</v>
      </c>
      <c r="I11" s="15">
        <f t="shared" si="1"/>
        <v>4</v>
      </c>
      <c r="J11" s="41">
        <f t="shared" si="2"/>
        <v>7</v>
      </c>
      <c r="K11" s="41">
        <f t="shared" si="3"/>
        <v>5.6</v>
      </c>
    </row>
    <row r="12" spans="2:11" x14ac:dyDescent="0.25">
      <c r="B12" s="37">
        <v>9</v>
      </c>
      <c r="C12" s="38"/>
      <c r="D12" s="15">
        <v>8</v>
      </c>
      <c r="E12" s="15">
        <v>8</v>
      </c>
      <c r="F12" s="15">
        <v>7</v>
      </c>
      <c r="G12" s="39">
        <v>6</v>
      </c>
      <c r="H12" s="40">
        <f t="shared" si="0"/>
        <v>29</v>
      </c>
      <c r="I12" s="15">
        <f t="shared" si="1"/>
        <v>4</v>
      </c>
      <c r="J12" s="41">
        <f t="shared" si="2"/>
        <v>7.25</v>
      </c>
      <c r="K12" s="41">
        <f t="shared" si="3"/>
        <v>5.8</v>
      </c>
    </row>
    <row r="13" spans="2:11" ht="15.75" thickBot="1" x14ac:dyDescent="0.3">
      <c r="B13" s="37">
        <v>10</v>
      </c>
      <c r="C13" s="42"/>
      <c r="D13" s="43">
        <v>9</v>
      </c>
      <c r="E13" s="43">
        <v>9</v>
      </c>
      <c r="F13" s="43">
        <v>7</v>
      </c>
      <c r="G13" s="44"/>
      <c r="H13" s="45">
        <f t="shared" si="0"/>
        <v>25</v>
      </c>
      <c r="I13" s="43">
        <f t="shared" si="1"/>
        <v>3</v>
      </c>
      <c r="J13" s="46">
        <f t="shared" si="2"/>
        <v>8.3333333333333339</v>
      </c>
      <c r="K13" s="46">
        <f t="shared" si="3"/>
        <v>5</v>
      </c>
    </row>
    <row r="14" spans="2:11" x14ac:dyDescent="0.25">
      <c r="B14" s="47" t="s">
        <v>258</v>
      </c>
      <c r="C14" s="48">
        <f>SUM(C4:C13)</f>
        <v>25</v>
      </c>
      <c r="D14" s="49">
        <f>SUM(D4:D13)</f>
        <v>67</v>
      </c>
      <c r="E14" s="49">
        <f>SUM(E4:E13)</f>
        <v>65</v>
      </c>
      <c r="F14" s="49">
        <f>SUM(F4:F13)</f>
        <v>40</v>
      </c>
      <c r="G14" s="50">
        <f>SUM(G4:G13)</f>
        <v>43</v>
      </c>
      <c r="H14" s="51">
        <f>SUM(C14:G14)</f>
        <v>240</v>
      </c>
      <c r="I14" s="35">
        <f>SUM(I4:I13)</f>
        <v>34</v>
      </c>
      <c r="J14" s="52">
        <f>SUM(J4:J13)</f>
        <v>66.916666666666657</v>
      </c>
      <c r="K14" s="52">
        <f>SUM(K4:K13)</f>
        <v>47.999999999999993</v>
      </c>
    </row>
    <row r="15" spans="2:11" x14ac:dyDescent="0.25">
      <c r="B15" s="47" t="s">
        <v>259</v>
      </c>
      <c r="C15" s="53">
        <f>COUNTA(C4:C13)</f>
        <v>4</v>
      </c>
      <c r="D15" s="15">
        <f>COUNTA(D4:D13)</f>
        <v>9</v>
      </c>
      <c r="E15" s="15">
        <f>COUNTA(E4:E13)</f>
        <v>9</v>
      </c>
      <c r="F15" s="15">
        <f>COUNTA(F4:F13)</f>
        <v>6</v>
      </c>
      <c r="G15" s="39">
        <f>COUNTA(G4:G13)</f>
        <v>6</v>
      </c>
      <c r="H15" s="38">
        <f>SUM(C15:G15)</f>
        <v>34</v>
      </c>
      <c r="I15" s="15"/>
      <c r="J15" s="54"/>
      <c r="K15" s="54"/>
    </row>
    <row r="16" spans="2:11" s="21" customFormat="1" ht="15.75" thickBot="1" x14ac:dyDescent="0.3">
      <c r="B16" s="55" t="s">
        <v>262</v>
      </c>
      <c r="C16" s="56">
        <f t="shared" ref="C16:H16" si="4">C14/C15</f>
        <v>6.25</v>
      </c>
      <c r="D16" s="57">
        <f t="shared" si="4"/>
        <v>7.4444444444444446</v>
      </c>
      <c r="E16" s="57">
        <f t="shared" si="4"/>
        <v>7.2222222222222223</v>
      </c>
      <c r="F16" s="57">
        <f t="shared" si="4"/>
        <v>6.666666666666667</v>
      </c>
      <c r="G16" s="46">
        <f t="shared" si="4"/>
        <v>7.166666666666667</v>
      </c>
      <c r="H16" s="58">
        <f t="shared" si="4"/>
        <v>7.0588235294117645</v>
      </c>
      <c r="I16" s="59"/>
      <c r="J16" s="59"/>
      <c r="K16" s="59"/>
    </row>
    <row r="18" spans="2:11" x14ac:dyDescent="0.25">
      <c r="B18" s="21" t="s">
        <v>263</v>
      </c>
      <c r="C18" t="s">
        <v>264</v>
      </c>
      <c r="G18">
        <v>500</v>
      </c>
      <c r="H18" t="s">
        <v>162</v>
      </c>
    </row>
    <row r="19" spans="2:11" x14ac:dyDescent="0.25">
      <c r="C19" t="s">
        <v>265</v>
      </c>
      <c r="G19">
        <f>H14</f>
        <v>240</v>
      </c>
    </row>
    <row r="20" spans="2:11" x14ac:dyDescent="0.25">
      <c r="C20" t="s">
        <v>266</v>
      </c>
      <c r="G20" s="60">
        <f>G19/G18</f>
        <v>0.48</v>
      </c>
    </row>
    <row r="22" spans="2:11" s="62" customFormat="1" x14ac:dyDescent="0.25">
      <c r="B22" s="61" t="s">
        <v>267</v>
      </c>
      <c r="C22" s="62" t="s">
        <v>268</v>
      </c>
      <c r="I22" s="62">
        <f>H15*10</f>
        <v>340</v>
      </c>
      <c r="J22" s="61" t="s">
        <v>162</v>
      </c>
      <c r="K22" s="61"/>
    </row>
    <row r="23" spans="2:11" s="62" customFormat="1" x14ac:dyDescent="0.25">
      <c r="B23" s="61"/>
      <c r="C23" s="62" t="s">
        <v>265</v>
      </c>
      <c r="I23" s="62">
        <f>H14</f>
        <v>240</v>
      </c>
      <c r="J23" s="61"/>
      <c r="K23" s="61"/>
    </row>
    <row r="24" spans="2:11" s="62" customFormat="1" x14ac:dyDescent="0.25">
      <c r="B24" s="61"/>
      <c r="C24" s="62" t="s">
        <v>266</v>
      </c>
      <c r="I24" s="63">
        <f>I23/I22</f>
        <v>0.70588235294117652</v>
      </c>
      <c r="J24" s="61"/>
      <c r="K24" s="61"/>
    </row>
    <row r="26" spans="2:11" x14ac:dyDescent="0.25">
      <c r="B26" s="21" t="s">
        <v>269</v>
      </c>
      <c r="C26" t="s">
        <v>270</v>
      </c>
      <c r="H26" s="64">
        <f>J14</f>
        <v>66.916666666666657</v>
      </c>
    </row>
    <row r="27" spans="2:11" x14ac:dyDescent="0.25">
      <c r="C27" t="s">
        <v>271</v>
      </c>
      <c r="H27">
        <v>10</v>
      </c>
    </row>
    <row r="28" spans="2:11" x14ac:dyDescent="0.25">
      <c r="C28" t="s">
        <v>266</v>
      </c>
      <c r="H28" s="60">
        <f>H26/H27/10</f>
        <v>0.66916666666666658</v>
      </c>
    </row>
    <row r="30" spans="2:11" x14ac:dyDescent="0.25">
      <c r="B30" s="21" t="s">
        <v>272</v>
      </c>
      <c r="C30" t="s">
        <v>273</v>
      </c>
      <c r="H30">
        <f>K14</f>
        <v>47.999999999999993</v>
      </c>
    </row>
    <row r="31" spans="2:11" x14ac:dyDescent="0.25">
      <c r="C31" t="s">
        <v>271</v>
      </c>
      <c r="H31">
        <v>10</v>
      </c>
    </row>
    <row r="32" spans="2:11" x14ac:dyDescent="0.25">
      <c r="H32" s="60">
        <f>H30/H31/10</f>
        <v>0.47999999999999987</v>
      </c>
      <c r="I32" t="s">
        <v>274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Vragen_en_antwoorden_NvI 2e</vt:lpstr>
      <vt:lpstr>rekenvoorbeeld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H.W.A. Doeff</dc:creator>
  <cp:lastModifiedBy>H.W.A. Doeff</cp:lastModifiedBy>
  <dcterms:created xsi:type="dcterms:W3CDTF">2021-02-23T09:29:02Z</dcterms:created>
  <dcterms:modified xsi:type="dcterms:W3CDTF">2021-03-16T16:18:47Z</dcterms:modified>
</cp:coreProperties>
</file>