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taFac\Inkoop\Aanbestedingen-GOED\Wasverzorging beroepskleding\2021\Publicatie Tenderned\NvI\NVI II\"/>
    </mc:Choice>
  </mc:AlternateContent>
  <bookViews>
    <workbookView xWindow="1605" yWindow="420" windowWidth="19050" windowHeight="10905" activeTab="3"/>
  </bookViews>
  <sheets>
    <sheet name="Bijlage 7-A.2" sheetId="2" r:id="rId1"/>
    <sheet name="Bijlage 7-B.2" sheetId="4" r:id="rId2"/>
    <sheet name="Bijlage 7-C.2" sheetId="5" r:id="rId3"/>
    <sheet name="Bijlage 7-D.2" sheetId="6" r:id="rId4"/>
  </sheets>
  <calcPr calcId="162913"/>
  <customWorkbookViews>
    <customWorkbookView name="Baukje Koot - Persoonlijke weergave" guid="{CC52C5FC-8D4E-478C-9D5B-58478E102C6D}" mergeInterval="0" personalView="1" maximized="1" windowWidth="1920" windowHeight="931" activeSheetId="6"/>
  </customWorkbookViews>
</workbook>
</file>

<file path=xl/calcChain.xml><?xml version="1.0" encoding="utf-8"?>
<calcChain xmlns="http://schemas.openxmlformats.org/spreadsheetml/2006/main">
  <c r="E36" i="2" l="1"/>
  <c r="B31" i="2" l="1"/>
  <c r="B30" i="2"/>
  <c r="B28" i="2"/>
  <c r="B29" i="2"/>
  <c r="B27" i="2"/>
  <c r="B26" i="2"/>
  <c r="B25" i="2"/>
  <c r="B24" i="2"/>
  <c r="E24" i="2" s="1"/>
  <c r="B23" i="2"/>
  <c r="E29" i="2" l="1"/>
  <c r="E28" i="2"/>
  <c r="E27" i="2"/>
  <c r="E25" i="2"/>
  <c r="E31" i="2"/>
  <c r="E30" i="2"/>
  <c r="E26" i="2"/>
  <c r="B15" i="4" l="1"/>
  <c r="B14" i="4"/>
  <c r="B12" i="4"/>
  <c r="B11" i="4"/>
  <c r="B10" i="4"/>
  <c r="B9" i="4"/>
  <c r="B8" i="4"/>
  <c r="B7" i="4"/>
  <c r="B16" i="4" l="1"/>
  <c r="E7" i="2" l="1"/>
  <c r="E8" i="2"/>
  <c r="E9" i="2"/>
  <c r="E10" i="2"/>
  <c r="E11" i="2"/>
  <c r="E12" i="2"/>
  <c r="E13" i="2"/>
  <c r="E14" i="2"/>
  <c r="E15" i="2"/>
  <c r="B8" i="5"/>
  <c r="B16" i="5"/>
  <c r="E17" i="2" l="1"/>
  <c r="B22" i="5"/>
  <c r="E23" i="2"/>
  <c r="E34" i="2" s="1"/>
</calcChain>
</file>

<file path=xl/sharedStrings.xml><?xml version="1.0" encoding="utf-8"?>
<sst xmlns="http://schemas.openxmlformats.org/spreadsheetml/2006/main" count="106" uniqueCount="62">
  <si>
    <t>Parka</t>
  </si>
  <si>
    <t>Softshell</t>
  </si>
  <si>
    <t>Pantalon</t>
  </si>
  <si>
    <t>Werkhemd - Lange Mouw</t>
  </si>
  <si>
    <t>Fleecevest</t>
  </si>
  <si>
    <t>Werkhemd - korte mouw</t>
  </si>
  <si>
    <t>T-Shirt</t>
  </si>
  <si>
    <t>Linnengoed</t>
  </si>
  <si>
    <t>Hoeslaken</t>
  </si>
  <si>
    <t>Molton</t>
  </si>
  <si>
    <t>Sloop</t>
  </si>
  <si>
    <t>Polo shirt</t>
  </si>
  <si>
    <t>Polo sweater</t>
  </si>
  <si>
    <t xml:space="preserve"> </t>
  </si>
  <si>
    <t>Kledingsoort</t>
  </si>
  <si>
    <t>Artikel</t>
  </si>
  <si>
    <t>Transport</t>
  </si>
  <si>
    <t>Prognose bewassing
per kledingstuk / per jaar</t>
  </si>
  <si>
    <t>Totaal per jaar</t>
  </si>
  <si>
    <t>Totaal Reiniging bedrijfskleding</t>
  </si>
  <si>
    <t>Winkelhaak/
Scheur
(excl.BTW)</t>
  </si>
  <si>
    <t>Knoop
(excl.BTW)</t>
  </si>
  <si>
    <t>Naad
(excl.BTW)</t>
  </si>
  <si>
    <t>Rits
(excl.BTW)</t>
  </si>
  <si>
    <t>Uitleggen
(excl.BTW)</t>
  </si>
  <si>
    <t>Inkorten
(excl.BTW)</t>
  </si>
  <si>
    <t>Verlengen
(excl.BTW)</t>
  </si>
  <si>
    <t>(excl.BTW)</t>
  </si>
  <si>
    <t>Prijs/ stuk
euro's 
(excl. BTW)</t>
  </si>
  <si>
    <t>Totaal prijs
euro's 
(excl. BTW)</t>
  </si>
  <si>
    <t>Dekbedovertrek</t>
  </si>
  <si>
    <t>Totaal aantal kledingstukken indicatief in omloop</t>
  </si>
  <si>
    <t>Baddoek 50*100</t>
  </si>
  <si>
    <t>Bedlaken</t>
  </si>
  <si>
    <t>Sprei (deken) 1-persoons</t>
  </si>
  <si>
    <t>Theedoek</t>
  </si>
  <si>
    <t>Vaatdoek</t>
  </si>
  <si>
    <t>Kosten voor Linnengoed per jaar op basis van:
3 locaties
1 x per week per locatie</t>
  </si>
  <si>
    <t>Totale Kosten Transport</t>
  </si>
  <si>
    <t>&amp; Logistiek per jaar</t>
  </si>
  <si>
    <t>(excl. BTW)</t>
  </si>
  <si>
    <t>Intern gehanteerde afschrijftermijn in maanden</t>
  </si>
  <si>
    <t>Slechtweer broek</t>
  </si>
  <si>
    <t>Distributie en inleggen</t>
  </si>
  <si>
    <t>Ommerken (excl. BTW)</t>
  </si>
  <si>
    <t>Kosten voor Bedrijfskleding en Linnengoed per jaar op basis van:
3 locaties
2 x per week per locatie</t>
  </si>
  <si>
    <t>NVT</t>
  </si>
  <si>
    <t>5% van indicatief in omloop zijnde aantal bedrijfskledingstukken</t>
  </si>
  <si>
    <t>Totaal prijs 
(excl.BTW)</t>
  </si>
  <si>
    <t>Tarief per kwartier
(excl.BTW)</t>
  </si>
  <si>
    <t>Totaalprijs</t>
  </si>
  <si>
    <t>EUA 2021/0023            
Bijlage bij 
Prijsopgaveformulier</t>
  </si>
  <si>
    <t>EUA 2021/0023           
Bijlage bij Prijsopgaveformulier</t>
  </si>
  <si>
    <t>EUA 2021/0023            
Bijlage bij Prijsopgaveformulier</t>
  </si>
  <si>
    <t>EUA 2021/0023</t>
  </si>
  <si>
    <r>
      <t xml:space="preserve">Kosten  / prijslijst Reiniging BIJLAGE 7-A.2
</t>
    </r>
    <r>
      <rPr>
        <b/>
        <sz val="10"/>
        <rFont val="Calibri"/>
        <family val="2"/>
        <scheme val="minor"/>
      </rPr>
      <t>(inclusief hetgeen gesteld in het PvE en als inclusief aangeboden in uw wensen)</t>
    </r>
  </si>
  <si>
    <t>Totaal Reiniging en Huur Linnengoed</t>
  </si>
  <si>
    <t>Prognose reiniging en huur 
linnengoed pakket (aantallen op jaarbasis).</t>
  </si>
  <si>
    <t>Totaal Reiniging Bedrijfskleding + Reiniging en Huur Linnengoed</t>
  </si>
  <si>
    <t>Kosten  / prijslijst reparatie / herstel / vermaken
BIJLAGE 7-B.2</t>
  </si>
  <si>
    <t>Kosten Transport &amp; Logistiek
BIJLAGE 7-C.2</t>
  </si>
  <si>
    <t>Afschrijftermijn Bedrijfskleding
BIJLAGE 7-D.2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</si>
</sst>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Border="1"/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Fill="1" applyBorder="1"/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1" fillId="2" borderId="3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1" fillId="0" borderId="7" xfId="0" applyNumberFormat="1" applyFont="1" applyBorder="1"/>
    <xf numFmtId="164" fontId="1" fillId="0" borderId="6" xfId="0" applyNumberFormat="1" applyFont="1" applyBorder="1"/>
    <xf numFmtId="164" fontId="1" fillId="0" borderId="0" xfId="0" applyNumberFormat="1" applyFont="1" applyFill="1" applyBorder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164" fontId="0" fillId="3" borderId="0" xfId="0" applyNumberFormat="1" applyFill="1" applyProtection="1">
      <protection locked="0"/>
    </xf>
    <xf numFmtId="164" fontId="1" fillId="2" borderId="3" xfId="0" applyNumberFormat="1" applyFont="1" applyFill="1" applyBorder="1" applyAlignment="1" applyProtection="1">
      <alignment horizontal="center" wrapText="1"/>
      <protection locked="0"/>
    </xf>
    <xf numFmtId="164" fontId="0" fillId="3" borderId="1" xfId="0" applyNumberFormat="1" applyFill="1" applyBorder="1" applyProtection="1">
      <protection locked="0"/>
    </xf>
    <xf numFmtId="0" fontId="0" fillId="0" borderId="0" xfId="0"/>
    <xf numFmtId="0" fontId="0" fillId="0" borderId="0" xfId="0"/>
    <xf numFmtId="0" fontId="0" fillId="0" borderId="0" xfId="0"/>
    <xf numFmtId="0" fontId="1" fillId="2" borderId="2" xfId="0" applyFont="1" applyFill="1" applyBorder="1" applyAlignment="1">
      <alignment horizontal="center" vertical="top" wrapText="1"/>
    </xf>
    <xf numFmtId="0" fontId="0" fillId="0" borderId="0" xfId="0"/>
    <xf numFmtId="164" fontId="0" fillId="3" borderId="0" xfId="0" applyNumberFormat="1" applyFill="1" applyAlignment="1" applyProtection="1">
      <alignment horizontal="right"/>
      <protection locked="0"/>
    </xf>
    <xf numFmtId="164" fontId="1" fillId="2" borderId="5" xfId="0" applyNumberFormat="1" applyFont="1" applyFill="1" applyBorder="1"/>
    <xf numFmtId="164" fontId="0" fillId="0" borderId="0" xfId="0" applyNumberFormat="1" applyFill="1" applyAlignment="1" applyProtection="1">
      <alignment horizontal="right"/>
    </xf>
    <xf numFmtId="0" fontId="0" fillId="0" borderId="0" xfId="0" applyAlignment="1" applyProtection="1">
      <alignment horizontal="right"/>
    </xf>
    <xf numFmtId="164" fontId="0" fillId="0" borderId="0" xfId="0" applyNumberFormat="1" applyProtection="1"/>
    <xf numFmtId="164" fontId="1" fillId="2" borderId="5" xfId="0" applyNumberFormat="1" applyFont="1" applyFill="1" applyBorder="1" applyProtection="1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0" fillId="0" borderId="0" xfId="0" applyAlignment="1"/>
    <xf numFmtId="164" fontId="0" fillId="3" borderId="0" xfId="0" applyNumberFormat="1" applyFill="1" applyAlignment="1" applyProtection="1">
      <protection locked="0"/>
    </xf>
    <xf numFmtId="164" fontId="0" fillId="0" borderId="0" xfId="0" applyNumberFormat="1" applyAlignment="1"/>
    <xf numFmtId="0" fontId="5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8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161925</xdr:rowOff>
    </xdr:from>
    <xdr:to>
      <xdr:col>0</xdr:col>
      <xdr:colOff>1428750</xdr:colOff>
      <xdr:row>1</xdr:row>
      <xdr:rowOff>876299</xdr:rowOff>
    </xdr:to>
    <xdr:pic>
      <xdr:nvPicPr>
        <xdr:cNvPr id="2" name="Afbeelding 1" descr="GGD FLEV_kleu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2425"/>
          <a:ext cx="1333500" cy="714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1333500</xdr:colOff>
      <xdr:row>1</xdr:row>
      <xdr:rowOff>714374</xdr:rowOff>
    </xdr:to>
    <xdr:pic>
      <xdr:nvPicPr>
        <xdr:cNvPr id="3" name="Afbeelding 2" descr="GGD FLEV_kleu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333500" cy="714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247650</xdr:rowOff>
    </xdr:from>
    <xdr:to>
      <xdr:col>0</xdr:col>
      <xdr:colOff>1343025</xdr:colOff>
      <xdr:row>1</xdr:row>
      <xdr:rowOff>962024</xdr:rowOff>
    </xdr:to>
    <xdr:pic>
      <xdr:nvPicPr>
        <xdr:cNvPr id="4" name="Afbeelding 3" descr="GGD FLEV_kleu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38150"/>
          <a:ext cx="1333500" cy="714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0</xdr:col>
      <xdr:colOff>2343150</xdr:colOff>
      <xdr:row>1</xdr:row>
      <xdr:rowOff>19050</xdr:rowOff>
    </xdr:to>
    <xdr:pic>
      <xdr:nvPicPr>
        <xdr:cNvPr id="2" name="Afbeelding 1" descr="GGD FLEV_kleu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2181225" cy="112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topLeftCell="A7" zoomScaleNormal="100" workbookViewId="0">
      <selection activeCell="B33" sqref="B33"/>
    </sheetView>
  </sheetViews>
  <sheetFormatPr defaultRowHeight="15" x14ac:dyDescent="0.25"/>
  <cols>
    <col min="1" max="1" width="24" style="22" bestFit="1" customWidth="1"/>
    <col min="2" max="2" width="23.42578125" style="22" customWidth="1"/>
    <col min="3" max="3" width="14.5703125" style="22" customWidth="1"/>
    <col min="4" max="4" width="14.5703125" style="20" customWidth="1"/>
    <col min="5" max="5" width="20.85546875" style="15" customWidth="1"/>
    <col min="6" max="6" width="9.140625" style="22"/>
    <col min="7" max="7" width="11.5703125" bestFit="1" customWidth="1"/>
    <col min="10" max="10" width="36.5703125" customWidth="1"/>
  </cols>
  <sheetData>
    <row r="2" spans="1:5" ht="84" customHeight="1" x14ac:dyDescent="0.25">
      <c r="B2" s="48" t="s">
        <v>51</v>
      </c>
      <c r="C2" s="48"/>
      <c r="D2" s="49" t="s">
        <v>55</v>
      </c>
      <c r="E2" s="50"/>
    </row>
    <row r="4" spans="1:5" ht="60" x14ac:dyDescent="0.25">
      <c r="A4" s="2" t="s">
        <v>15</v>
      </c>
      <c r="B4" s="10" t="s">
        <v>17</v>
      </c>
      <c r="C4" s="10" t="s">
        <v>31</v>
      </c>
      <c r="D4" s="18" t="s">
        <v>28</v>
      </c>
      <c r="E4" s="18" t="s">
        <v>29</v>
      </c>
    </row>
    <row r="5" spans="1:5" s="4" customFormat="1" ht="15" customHeight="1" x14ac:dyDescent="0.25">
      <c r="A5" s="11" t="s">
        <v>14</v>
      </c>
      <c r="B5" s="8"/>
      <c r="C5" s="8"/>
      <c r="D5" s="27"/>
      <c r="E5" s="19"/>
    </row>
    <row r="6" spans="1:5" x14ac:dyDescent="0.25">
      <c r="D6" s="28"/>
    </row>
    <row r="7" spans="1:5" x14ac:dyDescent="0.25">
      <c r="A7" s="22" t="s">
        <v>0</v>
      </c>
      <c r="B7" s="1">
        <v>1</v>
      </c>
      <c r="C7" s="1">
        <v>120</v>
      </c>
      <c r="D7" s="29">
        <v>0</v>
      </c>
      <c r="E7" s="15">
        <f>SUM(B7*C7*D7)</f>
        <v>0</v>
      </c>
    </row>
    <row r="8" spans="1:5" x14ac:dyDescent="0.25">
      <c r="A8" s="22" t="s">
        <v>1</v>
      </c>
      <c r="B8" s="1">
        <v>1</v>
      </c>
      <c r="C8" s="1">
        <v>120</v>
      </c>
      <c r="D8" s="29">
        <v>0</v>
      </c>
      <c r="E8" s="15">
        <f t="shared" ref="E8:E15" si="0">SUM(B8*C8*D8)</f>
        <v>0</v>
      </c>
    </row>
    <row r="9" spans="1:5" x14ac:dyDescent="0.25">
      <c r="A9" s="22" t="s">
        <v>2</v>
      </c>
      <c r="B9" s="1">
        <v>26</v>
      </c>
      <c r="C9" s="1">
        <v>960</v>
      </c>
      <c r="D9" s="29">
        <v>0</v>
      </c>
      <c r="E9" s="15">
        <f t="shared" si="0"/>
        <v>0</v>
      </c>
    </row>
    <row r="10" spans="1:5" x14ac:dyDescent="0.25">
      <c r="A10" s="22" t="s">
        <v>3</v>
      </c>
      <c r="B10" s="1">
        <v>13</v>
      </c>
      <c r="C10" s="1">
        <v>120</v>
      </c>
      <c r="D10" s="29">
        <v>0</v>
      </c>
      <c r="E10" s="15">
        <f t="shared" si="0"/>
        <v>0</v>
      </c>
    </row>
    <row r="11" spans="1:5" x14ac:dyDescent="0.25">
      <c r="A11" s="22" t="s">
        <v>4</v>
      </c>
      <c r="B11" s="1">
        <v>2</v>
      </c>
      <c r="C11" s="1">
        <v>120</v>
      </c>
      <c r="D11" s="29">
        <v>0</v>
      </c>
      <c r="E11" s="15">
        <f t="shared" si="0"/>
        <v>0</v>
      </c>
    </row>
    <row r="12" spans="1:5" x14ac:dyDescent="0.25">
      <c r="A12" s="4" t="s">
        <v>12</v>
      </c>
      <c r="B12" s="1">
        <v>10</v>
      </c>
      <c r="C12" s="1">
        <v>120</v>
      </c>
      <c r="D12" s="29">
        <v>0</v>
      </c>
      <c r="E12" s="15">
        <f t="shared" si="0"/>
        <v>0</v>
      </c>
    </row>
    <row r="13" spans="1:5" x14ac:dyDescent="0.25">
      <c r="A13" s="4" t="s">
        <v>5</v>
      </c>
      <c r="B13" s="1">
        <v>26</v>
      </c>
      <c r="C13" s="1">
        <v>300</v>
      </c>
      <c r="D13" s="29">
        <v>0</v>
      </c>
      <c r="E13" s="15">
        <f t="shared" si="0"/>
        <v>0</v>
      </c>
    </row>
    <row r="14" spans="1:5" x14ac:dyDescent="0.25">
      <c r="A14" s="4" t="s">
        <v>11</v>
      </c>
      <c r="B14" s="1">
        <v>26</v>
      </c>
      <c r="C14" s="1">
        <v>300</v>
      </c>
      <c r="D14" s="29">
        <v>0</v>
      </c>
      <c r="E14" s="15">
        <f t="shared" si="0"/>
        <v>0</v>
      </c>
    </row>
    <row r="15" spans="1:5" x14ac:dyDescent="0.25">
      <c r="A15" s="5" t="s">
        <v>6</v>
      </c>
      <c r="B15" s="1">
        <v>26</v>
      </c>
      <c r="C15" s="1">
        <v>300</v>
      </c>
      <c r="D15" s="29">
        <v>0</v>
      </c>
      <c r="E15" s="15">
        <f t="shared" si="0"/>
        <v>0</v>
      </c>
    </row>
    <row r="16" spans="1:5" x14ac:dyDescent="0.25">
      <c r="A16" s="5"/>
      <c r="D16" s="28"/>
    </row>
    <row r="17" spans="1:7" x14ac:dyDescent="0.25">
      <c r="A17" s="13" t="s">
        <v>19</v>
      </c>
      <c r="D17" s="28"/>
      <c r="E17" s="17">
        <f>SUM(E7:E15)</f>
        <v>0</v>
      </c>
    </row>
    <row r="18" spans="1:7" x14ac:dyDescent="0.25">
      <c r="A18" s="5"/>
      <c r="D18" s="28"/>
    </row>
    <row r="20" spans="1:7" s="36" customFormat="1" ht="60" x14ac:dyDescent="0.25">
      <c r="A20" s="2" t="s">
        <v>15</v>
      </c>
      <c r="B20" s="10" t="s">
        <v>57</v>
      </c>
      <c r="C20" s="10"/>
      <c r="D20" s="30" t="s">
        <v>28</v>
      </c>
      <c r="E20" s="18" t="s">
        <v>29</v>
      </c>
    </row>
    <row r="21" spans="1:7" s="36" customFormat="1" x14ac:dyDescent="0.25">
      <c r="A21" s="6" t="s">
        <v>7</v>
      </c>
      <c r="D21" s="28"/>
      <c r="E21" s="15"/>
    </row>
    <row r="22" spans="1:7" s="36" customFormat="1" x14ac:dyDescent="0.25">
      <c r="D22" s="28"/>
      <c r="E22" s="15"/>
    </row>
    <row r="23" spans="1:7" s="36" customFormat="1" x14ac:dyDescent="0.25">
      <c r="A23" s="23" t="s">
        <v>32</v>
      </c>
      <c r="B23" s="24">
        <f>632+530+785+1580+795+870</f>
        <v>5192</v>
      </c>
      <c r="D23" s="29">
        <v>0</v>
      </c>
      <c r="E23" s="15">
        <f>SUM(B23*D23)</f>
        <v>0</v>
      </c>
      <c r="G23" s="24"/>
    </row>
    <row r="24" spans="1:7" s="36" customFormat="1" x14ac:dyDescent="0.25">
      <c r="A24" s="23" t="s">
        <v>33</v>
      </c>
      <c r="B24" s="24">
        <f>520+795+1590+2560</f>
        <v>5465</v>
      </c>
      <c r="D24" s="29">
        <v>0</v>
      </c>
      <c r="E24" s="15">
        <f>SUM(B24*D24)</f>
        <v>0</v>
      </c>
      <c r="G24" s="24"/>
    </row>
    <row r="25" spans="1:7" s="45" customFormat="1" x14ac:dyDescent="0.25">
      <c r="A25" s="43" t="s">
        <v>30</v>
      </c>
      <c r="B25" s="44">
        <f>872+610+340+795</f>
        <v>2617</v>
      </c>
      <c r="D25" s="46">
        <v>0</v>
      </c>
      <c r="E25" s="47">
        <f t="shared" ref="E25:E31" si="1">SUM(B25*D25)</f>
        <v>0</v>
      </c>
      <c r="G25" s="44"/>
    </row>
    <row r="26" spans="1:7" s="36" customFormat="1" x14ac:dyDescent="0.25">
      <c r="A26" s="23" t="s">
        <v>8</v>
      </c>
      <c r="B26" s="24">
        <f>862+610+603+795</f>
        <v>2870</v>
      </c>
      <c r="D26" s="29">
        <v>0</v>
      </c>
      <c r="E26" s="15">
        <f t="shared" si="1"/>
        <v>0</v>
      </c>
      <c r="G26" s="24"/>
    </row>
    <row r="27" spans="1:7" s="36" customFormat="1" x14ac:dyDescent="0.25">
      <c r="A27" s="23" t="s">
        <v>9</v>
      </c>
      <c r="B27" s="24">
        <f>5+433</f>
        <v>438</v>
      </c>
      <c r="D27" s="29">
        <v>0</v>
      </c>
      <c r="E27" s="15">
        <f t="shared" si="1"/>
        <v>0</v>
      </c>
      <c r="G27" s="24"/>
    </row>
    <row r="28" spans="1:7" s="36" customFormat="1" x14ac:dyDescent="0.25">
      <c r="A28" s="23" t="s">
        <v>10</v>
      </c>
      <c r="B28" s="24">
        <f>872+610+488+795+260</f>
        <v>3025</v>
      </c>
      <c r="D28" s="29">
        <v>0</v>
      </c>
      <c r="E28" s="15">
        <f t="shared" si="1"/>
        <v>0</v>
      </c>
      <c r="G28" s="24"/>
    </row>
    <row r="29" spans="1:7" s="36" customFormat="1" x14ac:dyDescent="0.25">
      <c r="A29" s="23" t="s">
        <v>34</v>
      </c>
      <c r="B29" s="24">
        <f>250+972</f>
        <v>1222</v>
      </c>
      <c r="D29" s="29">
        <v>0</v>
      </c>
      <c r="E29" s="15">
        <f t="shared" si="1"/>
        <v>0</v>
      </c>
      <c r="G29" s="24"/>
    </row>
    <row r="30" spans="1:7" s="36" customFormat="1" x14ac:dyDescent="0.25">
      <c r="A30" s="23" t="s">
        <v>35</v>
      </c>
      <c r="B30" s="24">
        <f>159+525+530+120+501</f>
        <v>1835</v>
      </c>
      <c r="D30" s="29">
        <v>0</v>
      </c>
      <c r="E30" s="15">
        <f t="shared" si="1"/>
        <v>0</v>
      </c>
      <c r="G30" s="24"/>
    </row>
    <row r="31" spans="1:7" s="36" customFormat="1" x14ac:dyDescent="0.25">
      <c r="A31" s="23" t="s">
        <v>36</v>
      </c>
      <c r="B31" s="24">
        <f>240+240+240+460+1340</f>
        <v>2520</v>
      </c>
      <c r="D31" s="29">
        <v>0</v>
      </c>
      <c r="E31" s="15">
        <f t="shared" si="1"/>
        <v>0</v>
      </c>
      <c r="G31" s="24"/>
    </row>
    <row r="32" spans="1:7" s="36" customFormat="1" x14ac:dyDescent="0.25">
      <c r="D32" s="15"/>
      <c r="E32" s="15"/>
    </row>
    <row r="33" spans="1:5" s="36" customFormat="1" x14ac:dyDescent="0.25">
      <c r="E33" s="15"/>
    </row>
    <row r="34" spans="1:5" s="36" customFormat="1" x14ac:dyDescent="0.25">
      <c r="A34" s="16" t="s">
        <v>56</v>
      </c>
      <c r="E34" s="17">
        <f>SUM(E23:E31)</f>
        <v>0</v>
      </c>
    </row>
    <row r="35" spans="1:5" ht="15.75" thickBot="1" x14ac:dyDescent="0.3"/>
    <row r="36" spans="1:5" ht="15.75" thickBot="1" x14ac:dyDescent="0.3">
      <c r="A36" s="16" t="s">
        <v>58</v>
      </c>
      <c r="E36" s="38">
        <f>E17+E34</f>
        <v>0</v>
      </c>
    </row>
  </sheetData>
  <sheetProtection algorithmName="SHA-512" hashValue="Kzp76qfch9bpXokZt87Q8JaDyll35COdMAQT1xkDwGfsTFIvVj2jQPzxGO7vsQAQQLR5pM7rUiGp3ryCujpZQQ==" saltValue="it3LqmbnBBdmYXvwy8L0Qg==" spinCount="100000" sheet="1" objects="1" scenarios="1"/>
  <sortState ref="A47:B56">
    <sortCondition ref="A47"/>
  </sortState>
  <customSheetViews>
    <customSheetView guid="{CC52C5FC-8D4E-478C-9D5B-58478E102C6D}">
      <selection activeCell="D7" sqref="D7"/>
      <pageMargins left="0.7" right="0.7" top="0.75" bottom="0.75" header="0.3" footer="0.3"/>
      <pageSetup paperSize="9" scale="65" orientation="portrait" horizontalDpi="4294967293" r:id="rId1"/>
    </customSheetView>
  </customSheetViews>
  <mergeCells count="2">
    <mergeCell ref="B2:C2"/>
    <mergeCell ref="D2:E2"/>
  </mergeCells>
  <pageMargins left="0.7" right="0.7" top="0.75" bottom="0.75" header="0.3" footer="0.3"/>
  <pageSetup paperSize="9" scale="65" orientation="portrait" horizont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7"/>
  <sheetViews>
    <sheetView zoomScaleNormal="100" workbookViewId="0">
      <selection activeCell="C31" sqref="C31"/>
    </sheetView>
  </sheetViews>
  <sheetFormatPr defaultRowHeight="15" x14ac:dyDescent="0.25"/>
  <cols>
    <col min="1" max="1" width="24" bestFit="1" customWidth="1"/>
    <col min="2" max="2" width="21" customWidth="1"/>
    <col min="3" max="3" width="12.7109375" customWidth="1"/>
    <col min="4" max="10" width="14.7109375" customWidth="1"/>
    <col min="11" max="11" width="14.7109375" style="36" customWidth="1"/>
    <col min="12" max="13" width="14.7109375" customWidth="1"/>
  </cols>
  <sheetData>
    <row r="2" spans="1:17" ht="91.5" customHeight="1" x14ac:dyDescent="0.25">
      <c r="B2" s="48" t="s">
        <v>52</v>
      </c>
      <c r="C2" s="48"/>
      <c r="F2" s="51" t="s">
        <v>59</v>
      </c>
      <c r="G2" s="51"/>
    </row>
    <row r="4" spans="1:17" ht="90" x14ac:dyDescent="0.25">
      <c r="A4" s="2" t="s">
        <v>15</v>
      </c>
      <c r="B4" s="10" t="s">
        <v>48</v>
      </c>
      <c r="C4" s="3" t="s">
        <v>47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 t="s">
        <v>26</v>
      </c>
      <c r="K4" s="3" t="s">
        <v>44</v>
      </c>
      <c r="L4" s="3" t="s">
        <v>49</v>
      </c>
    </row>
    <row r="5" spans="1:17" ht="23.25" x14ac:dyDescent="0.25">
      <c r="A5" s="7"/>
      <c r="B5" s="7"/>
      <c r="C5" s="8"/>
      <c r="D5" s="9"/>
      <c r="E5" s="8"/>
      <c r="F5" s="4"/>
    </row>
    <row r="6" spans="1:17" x14ac:dyDescent="0.25">
      <c r="A6" s="12" t="s">
        <v>14</v>
      </c>
    </row>
    <row r="7" spans="1:17" x14ac:dyDescent="0.25">
      <c r="A7" s="32" t="s">
        <v>4</v>
      </c>
      <c r="B7" s="41">
        <f>SUM((C7*(D7+F7+G7+H7+I7+J7+K7+L7)))</f>
        <v>0</v>
      </c>
      <c r="C7">
        <v>6</v>
      </c>
      <c r="D7" s="29">
        <v>0</v>
      </c>
      <c r="E7" s="39" t="s">
        <v>46</v>
      </c>
      <c r="F7" s="37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</row>
    <row r="8" spans="1:17" x14ac:dyDescent="0.25">
      <c r="A8" s="32" t="s">
        <v>2</v>
      </c>
      <c r="B8" s="41">
        <f>SUM((C8*(D8+E8+F8+G8+H8+I8+J8+K8+L8)))</f>
        <v>0</v>
      </c>
      <c r="C8">
        <v>48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Q8" s="32"/>
    </row>
    <row r="9" spans="1:17" x14ac:dyDescent="0.25">
      <c r="A9" s="32" t="s">
        <v>0</v>
      </c>
      <c r="B9" s="41">
        <f>SUM((C9*(D9+E9+F9+G9+H9+I9+J9+K9+L9)))</f>
        <v>0</v>
      </c>
      <c r="C9">
        <v>6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Q9" s="32"/>
    </row>
    <row r="10" spans="1:17" x14ac:dyDescent="0.25">
      <c r="A10" s="4" t="s">
        <v>11</v>
      </c>
      <c r="B10" s="41">
        <f>SUM((C10*(D10+E10+F10+H10+I10+J10+K10+L10)))</f>
        <v>0</v>
      </c>
      <c r="C10">
        <v>15</v>
      </c>
      <c r="D10" s="29">
        <v>0</v>
      </c>
      <c r="E10" s="29">
        <v>0</v>
      </c>
      <c r="F10" s="29">
        <v>0</v>
      </c>
      <c r="G10" s="39" t="s">
        <v>46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Q10" s="32"/>
    </row>
    <row r="11" spans="1:17" x14ac:dyDescent="0.25">
      <c r="A11" s="4" t="s">
        <v>12</v>
      </c>
      <c r="B11" s="41">
        <f>SUM((C11*(D11+E11+F11+H11+I11+J11+K11+L11)))</f>
        <v>0</v>
      </c>
      <c r="C11">
        <v>6</v>
      </c>
      <c r="D11" s="29">
        <v>0</v>
      </c>
      <c r="E11" s="29">
        <v>0</v>
      </c>
      <c r="F11" s="29">
        <v>0</v>
      </c>
      <c r="G11" s="39" t="s">
        <v>46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Q11" s="4"/>
    </row>
    <row r="12" spans="1:17" x14ac:dyDescent="0.25">
      <c r="A12" s="32" t="s">
        <v>1</v>
      </c>
      <c r="B12" s="41">
        <f>SUM((C12*(D12+E12+F12+G12+H12+I12+J12+K12+L12)))</f>
        <v>0</v>
      </c>
      <c r="C12">
        <v>6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Q12" s="4"/>
    </row>
    <row r="13" spans="1:17" x14ac:dyDescent="0.25">
      <c r="A13" s="5" t="s">
        <v>6</v>
      </c>
      <c r="B13" s="41"/>
      <c r="C13" s="40" t="s">
        <v>46</v>
      </c>
      <c r="D13" s="39" t="s">
        <v>46</v>
      </c>
      <c r="E13" s="39" t="s">
        <v>46</v>
      </c>
      <c r="F13" s="39" t="s">
        <v>46</v>
      </c>
      <c r="G13" s="39" t="s">
        <v>46</v>
      </c>
      <c r="H13" s="39" t="s">
        <v>46</v>
      </c>
      <c r="I13" s="39" t="s">
        <v>46</v>
      </c>
      <c r="J13" s="39" t="s">
        <v>46</v>
      </c>
      <c r="K13" s="39" t="s">
        <v>46</v>
      </c>
      <c r="L13" s="39" t="s">
        <v>46</v>
      </c>
      <c r="Q13" s="32"/>
    </row>
    <row r="14" spans="1:17" x14ac:dyDescent="0.25">
      <c r="A14" s="4" t="s">
        <v>5</v>
      </c>
      <c r="B14" s="41">
        <f>SUM((C14*(D14+E14+F14+H14+I14+J14+K14+L14)))</f>
        <v>0</v>
      </c>
      <c r="C14">
        <v>15</v>
      </c>
      <c r="D14" s="29">
        <v>0</v>
      </c>
      <c r="E14" s="29">
        <v>0</v>
      </c>
      <c r="F14" s="29">
        <v>0</v>
      </c>
      <c r="G14" s="39" t="s">
        <v>46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Q14" s="5"/>
    </row>
    <row r="15" spans="1:17" ht="15.75" thickBot="1" x14ac:dyDescent="0.3">
      <c r="A15" s="32" t="s">
        <v>3</v>
      </c>
      <c r="B15" s="41">
        <f>SUM((C15*(D15+E15+F15+H15+I15+J15+K15+L15)))</f>
        <v>0</v>
      </c>
      <c r="C15">
        <v>6</v>
      </c>
      <c r="D15" s="29">
        <v>0</v>
      </c>
      <c r="E15" s="29">
        <v>0</v>
      </c>
      <c r="F15" s="29">
        <v>0</v>
      </c>
      <c r="G15" s="39" t="s">
        <v>46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Q15" s="4"/>
    </row>
    <row r="16" spans="1:17" ht="15.75" thickBot="1" x14ac:dyDescent="0.3">
      <c r="A16" s="13" t="s">
        <v>50</v>
      </c>
      <c r="B16" s="42">
        <f>SUM(B7:B15)</f>
        <v>0</v>
      </c>
      <c r="Q16" s="32"/>
    </row>
    <row r="17" spans="1:1" x14ac:dyDescent="0.25">
      <c r="A17" s="6"/>
    </row>
  </sheetData>
  <sheetProtection algorithmName="SHA-512" hashValue="vPPtVOjDRDHlmduTni3GwqgCwFKRBeFM8BeG/bcIhb0FMOdFcUoACl/W3y3hM1r8cKinjMwT4N6z7lwP6S04Ng==" saltValue="buKOK/MBtP/c/WrSvw3kdA==" spinCount="100000" sheet="1" objects="1" scenarios="1"/>
  <sortState ref="Q8:Q16">
    <sortCondition ref="Q8"/>
  </sortState>
  <customSheetViews>
    <customSheetView guid="{CC52C5FC-8D4E-478C-9D5B-58478E102C6D}">
      <selection activeCell="D25" sqref="D25"/>
      <pageMargins left="0.7" right="0.7" top="0.75" bottom="0.75" header="0.3" footer="0.3"/>
      <pageSetup paperSize="9" scale="68" orientation="landscape" r:id="rId1"/>
    </customSheetView>
  </customSheetViews>
  <mergeCells count="2">
    <mergeCell ref="F2:G2"/>
    <mergeCell ref="B2:C2"/>
  </mergeCells>
  <pageMargins left="0.7" right="0.7" top="0.75" bottom="0.75" header="0.3" footer="0.3"/>
  <pageSetup paperSize="9" scale="68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zoomScaleNormal="100" workbookViewId="0">
      <selection activeCell="G8" sqref="G8"/>
    </sheetView>
  </sheetViews>
  <sheetFormatPr defaultRowHeight="15" x14ac:dyDescent="0.25"/>
  <cols>
    <col min="1" max="1" width="24" bestFit="1" customWidth="1"/>
    <col min="2" max="2" width="21" customWidth="1"/>
    <col min="3" max="3" width="12.7109375" customWidth="1"/>
    <col min="4" max="5" width="16.7109375" customWidth="1"/>
  </cols>
  <sheetData>
    <row r="2" spans="1:5" ht="91.5" customHeight="1" x14ac:dyDescent="0.25">
      <c r="B2" s="54" t="s">
        <v>53</v>
      </c>
      <c r="C2" s="54"/>
      <c r="D2" s="51" t="s">
        <v>60</v>
      </c>
      <c r="E2" s="51"/>
    </row>
    <row r="4" spans="1:5" ht="90" customHeight="1" x14ac:dyDescent="0.25">
      <c r="A4" s="52" t="s">
        <v>45</v>
      </c>
      <c r="B4" s="52"/>
      <c r="C4" s="52"/>
      <c r="D4" s="52"/>
      <c r="E4" s="53"/>
    </row>
    <row r="5" spans="1:5" ht="23.25" x14ac:dyDescent="0.25">
      <c r="A5" s="7"/>
      <c r="B5" s="7"/>
      <c r="C5" s="8"/>
      <c r="D5" s="8"/>
      <c r="E5" s="4"/>
    </row>
    <row r="6" spans="1:5" x14ac:dyDescent="0.25">
      <c r="A6" t="s">
        <v>16</v>
      </c>
      <c r="B6" s="29">
        <v>0</v>
      </c>
    </row>
    <row r="7" spans="1:5" x14ac:dyDescent="0.25">
      <c r="A7" t="s">
        <v>43</v>
      </c>
      <c r="B7" s="31">
        <v>0</v>
      </c>
    </row>
    <row r="8" spans="1:5" ht="15.75" thickBot="1" x14ac:dyDescent="0.3">
      <c r="A8" s="16" t="s">
        <v>18</v>
      </c>
      <c r="B8" s="26">
        <f>SUM(B6:B7)</f>
        <v>0</v>
      </c>
    </row>
    <row r="9" spans="1:5" x14ac:dyDescent="0.25">
      <c r="A9" s="14" t="s">
        <v>27</v>
      </c>
    </row>
    <row r="10" spans="1:5" x14ac:dyDescent="0.25">
      <c r="A10" t="s">
        <v>13</v>
      </c>
    </row>
    <row r="11" spans="1:5" x14ac:dyDescent="0.25">
      <c r="A11" s="4" t="s">
        <v>13</v>
      </c>
    </row>
    <row r="12" spans="1:5" ht="75" customHeight="1" x14ac:dyDescent="0.25">
      <c r="A12" s="52" t="s">
        <v>37</v>
      </c>
      <c r="B12" s="52"/>
      <c r="C12" s="52"/>
      <c r="D12" s="52"/>
      <c r="E12" s="53"/>
    </row>
    <row r="13" spans="1:5" ht="23.25" x14ac:dyDescent="0.25">
      <c r="A13" s="7"/>
      <c r="B13" s="7"/>
      <c r="C13" s="8"/>
      <c r="D13" s="8"/>
      <c r="E13" s="4"/>
    </row>
    <row r="14" spans="1:5" x14ac:dyDescent="0.25">
      <c r="A14" s="21" t="s">
        <v>16</v>
      </c>
      <c r="B14" s="29">
        <v>0</v>
      </c>
      <c r="C14" s="21"/>
      <c r="D14" s="21"/>
      <c r="E14" s="21"/>
    </row>
    <row r="15" spans="1:5" x14ac:dyDescent="0.25">
      <c r="A15" s="21" t="s">
        <v>43</v>
      </c>
      <c r="B15" s="31">
        <v>0</v>
      </c>
      <c r="C15" s="21"/>
      <c r="D15" s="21"/>
      <c r="E15" s="21"/>
    </row>
    <row r="16" spans="1:5" ht="15.75" thickBot="1" x14ac:dyDescent="0.3">
      <c r="A16" s="16" t="s">
        <v>18</v>
      </c>
      <c r="B16" s="25">
        <f>SUM(B14:B15)</f>
        <v>0</v>
      </c>
      <c r="C16" s="21"/>
      <c r="D16" s="21"/>
      <c r="E16" s="21"/>
    </row>
    <row r="17" spans="1:5" x14ac:dyDescent="0.25">
      <c r="A17" s="21" t="s">
        <v>27</v>
      </c>
      <c r="B17" s="21"/>
      <c r="C17" s="21"/>
      <c r="D17" s="21"/>
      <c r="E17" s="21"/>
    </row>
    <row r="18" spans="1:5" s="34" customFormat="1" x14ac:dyDescent="0.25"/>
    <row r="19" spans="1:5" s="34" customFormat="1" x14ac:dyDescent="0.25"/>
    <row r="20" spans="1:5" x14ac:dyDescent="0.25">
      <c r="A20" s="21"/>
      <c r="B20" s="21"/>
      <c r="C20" s="21"/>
      <c r="D20" s="21"/>
      <c r="E20" s="21"/>
    </row>
    <row r="21" spans="1:5" ht="15.75" thickBot="1" x14ac:dyDescent="0.3">
      <c r="A21" s="16" t="s">
        <v>38</v>
      </c>
      <c r="B21" s="16"/>
      <c r="C21" s="16"/>
      <c r="D21" s="16"/>
      <c r="E21" s="16"/>
    </row>
    <row r="22" spans="1:5" ht="15.75" thickBot="1" x14ac:dyDescent="0.3">
      <c r="A22" s="13" t="s">
        <v>39</v>
      </c>
      <c r="B22" s="38">
        <f>SUM(B8+B16)</f>
        <v>0</v>
      </c>
      <c r="C22" s="16"/>
      <c r="D22" s="16"/>
      <c r="E22" s="16"/>
    </row>
    <row r="23" spans="1:5" x14ac:dyDescent="0.25">
      <c r="A23" s="13" t="s">
        <v>40</v>
      </c>
      <c r="B23" s="6"/>
      <c r="C23" s="16"/>
      <c r="D23" s="16"/>
      <c r="E23" s="16"/>
    </row>
  </sheetData>
  <sheetProtection algorithmName="SHA-512" hashValue="aJqHt1hres0Lkmbbbd/UGcui0aPmMR+SgFhI0uloftakg2AqxLk1sPx88ldUC3aF6vavfiCPCerX+pHDHvvVWg==" saltValue="LBc1ts1serXo5tIw17KzrQ==" spinCount="100000" sheet="1" objects="1" scenarios="1"/>
  <customSheetViews>
    <customSheetView guid="{CC52C5FC-8D4E-478C-9D5B-58478E102C6D}">
      <selection activeCell="B16" sqref="B16"/>
      <pageMargins left="0.7" right="0.7" top="0.75" bottom="0.75" header="0.3" footer="0.3"/>
      <pageSetup paperSize="9" scale="81" orientation="portrait" r:id="rId1"/>
    </customSheetView>
  </customSheetViews>
  <mergeCells count="4">
    <mergeCell ref="A4:E4"/>
    <mergeCell ref="D2:E2"/>
    <mergeCell ref="B2:C2"/>
    <mergeCell ref="A12:E12"/>
  </mergeCells>
  <pageMargins left="0.7" right="0.7" top="0.75" bottom="0.75" header="0.3" footer="0.3"/>
  <pageSetup paperSize="9" scale="81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B27" sqref="B27"/>
    </sheetView>
  </sheetViews>
  <sheetFormatPr defaultRowHeight="15" x14ac:dyDescent="0.25"/>
  <cols>
    <col min="1" max="1" width="36.5703125" customWidth="1"/>
    <col min="2" max="2" width="27.140625" customWidth="1"/>
    <col min="3" max="3" width="18" customWidth="1"/>
    <col min="4" max="4" width="22" customWidth="1"/>
  </cols>
  <sheetData>
    <row r="1" spans="1:5" s="33" customFormat="1" ht="91.5" customHeight="1" x14ac:dyDescent="0.25">
      <c r="B1" s="54" t="s">
        <v>54</v>
      </c>
      <c r="C1" s="54"/>
      <c r="D1" s="55" t="s">
        <v>61</v>
      </c>
      <c r="E1" s="55"/>
    </row>
    <row r="4" spans="1:5" s="33" customFormat="1" ht="30" x14ac:dyDescent="0.25">
      <c r="A4" s="2" t="s">
        <v>15</v>
      </c>
      <c r="B4" s="35" t="s">
        <v>41</v>
      </c>
      <c r="E4" s="15"/>
    </row>
    <row r="5" spans="1:5" s="33" customFormat="1" ht="23.25" x14ac:dyDescent="0.25">
      <c r="A5" s="7"/>
      <c r="B5" s="7"/>
      <c r="E5" s="15"/>
    </row>
    <row r="6" spans="1:5" s="33" customFormat="1" ht="23.25" x14ac:dyDescent="0.25">
      <c r="A6" s="11" t="s">
        <v>14</v>
      </c>
      <c r="B6" s="7"/>
      <c r="E6" s="15"/>
    </row>
    <row r="7" spans="1:5" s="33" customFormat="1" x14ac:dyDescent="0.25">
      <c r="E7" s="15"/>
    </row>
    <row r="8" spans="1:5" s="33" customFormat="1" x14ac:dyDescent="0.25">
      <c r="A8" s="33" t="s">
        <v>4</v>
      </c>
      <c r="B8" s="1">
        <v>48</v>
      </c>
      <c r="E8" s="15"/>
    </row>
    <row r="9" spans="1:5" s="33" customFormat="1" x14ac:dyDescent="0.25">
      <c r="A9" s="33" t="s">
        <v>2</v>
      </c>
      <c r="B9" s="1">
        <v>48</v>
      </c>
      <c r="E9" s="15"/>
    </row>
    <row r="10" spans="1:5" s="33" customFormat="1" x14ac:dyDescent="0.25">
      <c r="A10" s="33" t="s">
        <v>0</v>
      </c>
      <c r="B10" s="1">
        <v>72</v>
      </c>
      <c r="E10" s="15"/>
    </row>
    <row r="11" spans="1:5" s="33" customFormat="1" x14ac:dyDescent="0.25">
      <c r="A11" s="4" t="s">
        <v>11</v>
      </c>
      <c r="B11" s="1">
        <v>36</v>
      </c>
      <c r="E11" s="15"/>
    </row>
    <row r="12" spans="1:5" s="33" customFormat="1" x14ac:dyDescent="0.25">
      <c r="A12" s="4" t="s">
        <v>12</v>
      </c>
      <c r="B12" s="1">
        <v>60</v>
      </c>
      <c r="E12" s="15"/>
    </row>
    <row r="13" spans="1:5" s="33" customFormat="1" x14ac:dyDescent="0.25">
      <c r="A13" s="33" t="s">
        <v>42</v>
      </c>
      <c r="B13" s="1">
        <v>72</v>
      </c>
      <c r="E13" s="15"/>
    </row>
    <row r="14" spans="1:5" s="33" customFormat="1" x14ac:dyDescent="0.25">
      <c r="A14" s="33" t="s">
        <v>1</v>
      </c>
      <c r="B14" s="1">
        <v>48</v>
      </c>
      <c r="E14" s="15"/>
    </row>
    <row r="15" spans="1:5" s="33" customFormat="1" x14ac:dyDescent="0.25">
      <c r="A15" s="5" t="s">
        <v>6</v>
      </c>
      <c r="B15" s="1">
        <v>12</v>
      </c>
      <c r="E15" s="15"/>
    </row>
    <row r="16" spans="1:5" s="33" customFormat="1" x14ac:dyDescent="0.25">
      <c r="A16" s="4" t="s">
        <v>5</v>
      </c>
      <c r="B16" s="1">
        <v>60</v>
      </c>
      <c r="E16" s="15"/>
    </row>
    <row r="17" spans="1:5" s="33" customFormat="1" x14ac:dyDescent="0.25">
      <c r="A17" s="33" t="s">
        <v>3</v>
      </c>
      <c r="B17" s="1">
        <v>60</v>
      </c>
      <c r="E17" s="15"/>
    </row>
  </sheetData>
  <sheetProtection algorithmName="SHA-512" hashValue="m5KBwaRi59vFvwx3/K1mDVB3GCm9TtGMry1ByBPfR1XpqhU/8Ba5Tzc3/dLUL1UwE3Q03F7b27obXEOr5dpncA==" saltValue="71FKmPRCSWyX/3d70ro7xw==" spinCount="100000" sheet="1" objects="1" scenarios="1"/>
  <mergeCells count="2">
    <mergeCell ref="B1:C1"/>
    <mergeCell ref="D1:E1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A66D90FF04E748875BC0740CC8781B" ma:contentTypeVersion="0" ma:contentTypeDescription="Een nieuw document maken." ma:contentTypeScope="" ma:versionID="7c46b8c5cfee3764ef67eddcac0472c8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A7AF3B-CDEF-4F01-9195-5318E805DF63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4928D0F-7713-4E5B-90BB-EEAA5A836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CA6CACB-D2AB-447D-9BD7-A2D7B82D55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Bijlage 7-A.2</vt:lpstr>
      <vt:lpstr>Bijlage 7-B.2</vt:lpstr>
      <vt:lpstr>Bijlage 7-C.2</vt:lpstr>
      <vt:lpstr>Bijlage 7-D.2</vt:lpstr>
    </vt:vector>
  </TitlesOfParts>
  <Company>GGD Flevoland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Baukje Koot</dc:creator>
  <cp:lastModifiedBy>Miriam Heesen</cp:lastModifiedBy>
  <cp:lastPrinted>2015-03-13T09:38:18Z</cp:lastPrinted>
  <dcterms:created xsi:type="dcterms:W3CDTF">2015-01-21T13:24:19Z</dcterms:created>
  <dcterms:modified xsi:type="dcterms:W3CDTF">2021-03-12T11:58:42Z</dcterms:modified>
</cp:coreProperties>
</file>