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filterPrivacy="1" codeName="ThisWorkbook" autoCompressPictures="0"/>
  <xr:revisionPtr revIDLastSave="0" documentId="13_ncr:1_{E7C80D3E-9DBB-284F-B557-36506C379BE5}" xr6:coauthVersionLast="46" xr6:coauthVersionMax="46" xr10:uidLastSave="{00000000-0000-0000-0000-000000000000}"/>
  <bookViews>
    <workbookView xWindow="28800" yWindow="500" windowWidth="30980" windowHeight="21100" firstSheet="1" activeTab="1" xr2:uid="{00000000-000D-0000-FFFF-FFFF00000000}"/>
  </bookViews>
  <sheets>
    <sheet name="Beoordelen 1. Kwaliteit" sheetId="6" r:id="rId1"/>
    <sheet name="Beoordelen 2. Open vragen" sheetId="19" r:id="rId2"/>
    <sheet name="Beoordelen 3. Advies inrichting" sheetId="20" r:id="rId3"/>
    <sheet name="Beoordelaar 1" sheetId="7" r:id="rId4"/>
    <sheet name="Beoordelaar 2" sheetId="15" r:id="rId5"/>
    <sheet name="Beoordelaar 3" sheetId="17" r:id="rId6"/>
    <sheet name="Beoordelaar 4" sheetId="18" r:id="rId7"/>
    <sheet name="Beoordelaar 5" sheetId="16" r:id="rId8"/>
    <sheet name="Consensus" sheetId="9" r:id="rId9"/>
    <sheet name="Eindscores" sheetId="21" r:id="rId10"/>
  </sheets>
  <definedNames>
    <definedName name="_xlnm._FilterDatabase" localSheetId="3" hidden="1">'Beoordelaar 1'!$F$1:$G$8</definedName>
    <definedName name="SCORE">'Beoordelen 1. Kwaliteit'!#REF!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1" i="21" l="1"/>
  <c r="E11" i="21"/>
  <c r="D9" i="9"/>
  <c r="D24" i="9"/>
  <c r="C3" i="21"/>
  <c r="C7" i="21"/>
  <c r="C11" i="21"/>
  <c r="E7" i="21"/>
  <c r="G7" i="21"/>
  <c r="J124" i="9"/>
  <c r="G124" i="9"/>
  <c r="G6" i="21"/>
  <c r="E6" i="21"/>
  <c r="C6" i="21"/>
  <c r="C4" i="21"/>
  <c r="C5" i="21"/>
  <c r="E3" i="21"/>
  <c r="E4" i="21"/>
  <c r="E5" i="21"/>
  <c r="G3" i="21"/>
  <c r="G4" i="21"/>
  <c r="G5" i="21"/>
  <c r="J121" i="9"/>
  <c r="J120" i="9"/>
  <c r="J119" i="9"/>
  <c r="J118" i="9"/>
  <c r="J117" i="9"/>
  <c r="G121" i="9"/>
  <c r="G120" i="9"/>
  <c r="G119" i="9"/>
  <c r="G118" i="9"/>
  <c r="G117" i="9"/>
  <c r="D121" i="9"/>
  <c r="D120" i="9"/>
  <c r="D119" i="9"/>
  <c r="D118" i="9"/>
  <c r="D117" i="9"/>
  <c r="J114" i="9"/>
  <c r="J113" i="9"/>
  <c r="J112" i="9"/>
  <c r="J111" i="9"/>
  <c r="J110" i="9"/>
  <c r="G114" i="9"/>
  <c r="G113" i="9"/>
  <c r="G112" i="9"/>
  <c r="G111" i="9"/>
  <c r="G110" i="9"/>
  <c r="D114" i="9"/>
  <c r="D113" i="9"/>
  <c r="D112" i="9"/>
  <c r="D111" i="9"/>
  <c r="D110" i="9"/>
  <c r="J107" i="9"/>
  <c r="J106" i="9"/>
  <c r="J105" i="9"/>
  <c r="J104" i="9"/>
  <c r="J103" i="9"/>
  <c r="G107" i="9"/>
  <c r="G106" i="9"/>
  <c r="G105" i="9"/>
  <c r="G104" i="9"/>
  <c r="G103" i="9"/>
  <c r="D107" i="9"/>
  <c r="D106" i="9"/>
  <c r="D105" i="9"/>
  <c r="D104" i="9"/>
  <c r="D103" i="9"/>
  <c r="J100" i="9"/>
  <c r="J99" i="9"/>
  <c r="J98" i="9"/>
  <c r="J97" i="9"/>
  <c r="J96" i="9"/>
  <c r="G100" i="9"/>
  <c r="G99" i="9"/>
  <c r="G98" i="9"/>
  <c r="G97" i="9"/>
  <c r="G96" i="9"/>
  <c r="D100" i="9"/>
  <c r="D99" i="9"/>
  <c r="D98" i="9"/>
  <c r="D97" i="9"/>
  <c r="D96" i="9"/>
  <c r="J93" i="9"/>
  <c r="J92" i="9"/>
  <c r="J91" i="9"/>
  <c r="J90" i="9"/>
  <c r="J89" i="9"/>
  <c r="G93" i="9"/>
  <c r="G92" i="9"/>
  <c r="G91" i="9"/>
  <c r="G90" i="9"/>
  <c r="G89" i="9"/>
  <c r="J123" i="9"/>
  <c r="G123" i="9"/>
  <c r="D123" i="9"/>
  <c r="J116" i="9"/>
  <c r="G116" i="9"/>
  <c r="D116" i="9"/>
  <c r="J109" i="9"/>
  <c r="G109" i="9"/>
  <c r="D109" i="9"/>
  <c r="J102" i="9"/>
  <c r="G102" i="9"/>
  <c r="D102" i="9"/>
  <c r="J95" i="9"/>
  <c r="G95" i="9"/>
  <c r="D95" i="9"/>
  <c r="D93" i="9"/>
  <c r="D92" i="9"/>
  <c r="D91" i="9"/>
  <c r="D89" i="9"/>
  <c r="D90" i="9"/>
  <c r="J85" i="9"/>
  <c r="G85" i="9"/>
  <c r="D85" i="9"/>
  <c r="J78" i="9"/>
  <c r="G78" i="9"/>
  <c r="D78" i="9"/>
  <c r="J71" i="9"/>
  <c r="G71" i="9"/>
  <c r="D71" i="9"/>
  <c r="J64" i="9"/>
  <c r="G64" i="9"/>
  <c r="D64" i="9"/>
  <c r="J57" i="9"/>
  <c r="G57" i="9"/>
  <c r="D57" i="9"/>
  <c r="J47" i="9"/>
  <c r="G47" i="9"/>
  <c r="D47" i="9"/>
  <c r="J40" i="9"/>
  <c r="G40" i="9"/>
  <c r="D40" i="9"/>
  <c r="J33" i="9"/>
  <c r="G33" i="9"/>
  <c r="D33" i="9"/>
  <c r="J23" i="9"/>
  <c r="G23" i="9"/>
  <c r="J16" i="9"/>
  <c r="G16" i="9"/>
  <c r="D23" i="9"/>
  <c r="D16" i="9"/>
  <c r="J9" i="9"/>
  <c r="G9" i="9"/>
  <c r="A39" i="7"/>
  <c r="A117" i="9"/>
  <c r="A37" i="7"/>
  <c r="A110" i="9"/>
  <c r="A35" i="7"/>
  <c r="A103" i="9"/>
  <c r="A33" i="7"/>
  <c r="A96" i="9"/>
  <c r="A31" i="7"/>
  <c r="A89" i="9"/>
  <c r="A88" i="9"/>
  <c r="D124" i="9"/>
  <c r="K88" i="9"/>
  <c r="G88" i="9"/>
  <c r="J88" i="9"/>
  <c r="A50" i="9"/>
  <c r="J48" i="9"/>
  <c r="G48" i="9"/>
  <c r="D48" i="9"/>
  <c r="J24" i="9"/>
  <c r="G24" i="9"/>
  <c r="A39" i="16"/>
  <c r="A37" i="16"/>
  <c r="A35" i="16"/>
  <c r="A33" i="16"/>
  <c r="A31" i="16"/>
  <c r="A27" i="16"/>
  <c r="A25" i="16"/>
  <c r="A23" i="16"/>
  <c r="A21" i="16"/>
  <c r="A19" i="16"/>
  <c r="A15" i="16"/>
  <c r="A13" i="16"/>
  <c r="A11" i="16"/>
  <c r="A10" i="16"/>
  <c r="A7" i="16"/>
  <c r="A5" i="16"/>
  <c r="A3" i="16"/>
  <c r="A2" i="16"/>
  <c r="A39" i="18"/>
  <c r="A37" i="18"/>
  <c r="A35" i="18"/>
  <c r="A33" i="18"/>
  <c r="A31" i="18"/>
  <c r="A27" i="18"/>
  <c r="A25" i="18"/>
  <c r="A23" i="18"/>
  <c r="A21" i="18"/>
  <c r="A19" i="18"/>
  <c r="A15" i="18"/>
  <c r="A13" i="18"/>
  <c r="A11" i="18"/>
  <c r="A10" i="18"/>
  <c r="A7" i="18"/>
  <c r="A5" i="18"/>
  <c r="A3" i="18"/>
  <c r="A2" i="18"/>
  <c r="A39" i="17"/>
  <c r="A37" i="17"/>
  <c r="A35" i="17"/>
  <c r="A33" i="17"/>
  <c r="A31" i="17"/>
  <c r="A27" i="17"/>
  <c r="A25" i="17"/>
  <c r="A23" i="17"/>
  <c r="A21" i="17"/>
  <c r="A19" i="17"/>
  <c r="A15" i="17"/>
  <c r="A13" i="17"/>
  <c r="A11" i="17"/>
  <c r="A10" i="17"/>
  <c r="A7" i="17"/>
  <c r="A5" i="17"/>
  <c r="A3" i="17"/>
  <c r="A2" i="17"/>
  <c r="A39" i="15"/>
  <c r="A37" i="15"/>
  <c r="A35" i="15"/>
  <c r="A33" i="15"/>
  <c r="A31" i="15"/>
  <c r="A27" i="15"/>
  <c r="A25" i="15"/>
  <c r="A23" i="15"/>
  <c r="A21" i="15"/>
  <c r="A19" i="15"/>
  <c r="A15" i="15"/>
  <c r="A13" i="15"/>
  <c r="A11" i="15"/>
  <c r="A10" i="15"/>
  <c r="A7" i="15"/>
  <c r="A5" i="15"/>
  <c r="A3" i="15"/>
  <c r="A2" i="15"/>
  <c r="J86" i="9"/>
  <c r="G86" i="9"/>
  <c r="D86" i="9"/>
  <c r="J83" i="9"/>
  <c r="J82" i="9"/>
  <c r="J81" i="9"/>
  <c r="J80" i="9"/>
  <c r="J79" i="9"/>
  <c r="G83" i="9"/>
  <c r="G82" i="9"/>
  <c r="G81" i="9"/>
  <c r="G79" i="9"/>
  <c r="G80" i="9"/>
  <c r="D83" i="9"/>
  <c r="D82" i="9"/>
  <c r="D81" i="9"/>
  <c r="D79" i="9"/>
  <c r="D80" i="9"/>
  <c r="J76" i="9"/>
  <c r="J75" i="9"/>
  <c r="J74" i="9"/>
  <c r="J73" i="9"/>
  <c r="J72" i="9"/>
  <c r="G76" i="9"/>
  <c r="G75" i="9"/>
  <c r="G74" i="9"/>
  <c r="G72" i="9"/>
  <c r="G73" i="9"/>
  <c r="D76" i="9"/>
  <c r="D75" i="9"/>
  <c r="D74" i="9"/>
  <c r="D72" i="9"/>
  <c r="D73" i="9"/>
  <c r="G69" i="9"/>
  <c r="G68" i="9"/>
  <c r="G67" i="9"/>
  <c r="G65" i="9"/>
  <c r="G66" i="9"/>
  <c r="J69" i="9"/>
  <c r="J68" i="9"/>
  <c r="J67" i="9"/>
  <c r="J65" i="9"/>
  <c r="J66" i="9"/>
  <c r="D69" i="9"/>
  <c r="D68" i="9"/>
  <c r="D67" i="9"/>
  <c r="D65" i="9"/>
  <c r="D66" i="9"/>
  <c r="J60" i="9"/>
  <c r="J61" i="9"/>
  <c r="J62" i="9"/>
  <c r="J59" i="9"/>
  <c r="J58" i="9"/>
  <c r="G62" i="9"/>
  <c r="G61" i="9"/>
  <c r="G60" i="9"/>
  <c r="G58" i="9"/>
  <c r="G59" i="9"/>
  <c r="D62" i="9"/>
  <c r="D61" i="9"/>
  <c r="D60" i="9"/>
  <c r="D58" i="9"/>
  <c r="D59" i="9"/>
  <c r="J55" i="9"/>
  <c r="J54" i="9"/>
  <c r="J53" i="9"/>
  <c r="J51" i="9"/>
  <c r="J52" i="9"/>
  <c r="G55" i="9"/>
  <c r="G54" i="9"/>
  <c r="G53" i="9"/>
  <c r="G52" i="9"/>
  <c r="G51" i="9"/>
  <c r="D55" i="9"/>
  <c r="D54" i="9"/>
  <c r="D53" i="9"/>
  <c r="D51" i="9"/>
  <c r="D52" i="9"/>
  <c r="A79" i="9"/>
  <c r="A72" i="9"/>
  <c r="A65" i="9"/>
  <c r="A58" i="9"/>
  <c r="A51" i="9"/>
  <c r="K50" i="9"/>
  <c r="G50" i="9"/>
  <c r="J50" i="9"/>
  <c r="J45" i="9"/>
  <c r="J44" i="9"/>
  <c r="J43" i="9"/>
  <c r="J41" i="9"/>
  <c r="J42" i="9"/>
  <c r="G45" i="9"/>
  <c r="G44" i="9"/>
  <c r="G43" i="9"/>
  <c r="G41" i="9"/>
  <c r="G42" i="9"/>
  <c r="D45" i="9"/>
  <c r="D44" i="9"/>
  <c r="D43" i="9"/>
  <c r="D41" i="9"/>
  <c r="D42" i="9"/>
  <c r="A41" i="9"/>
  <c r="J38" i="9"/>
  <c r="J37" i="9"/>
  <c r="J36" i="9"/>
  <c r="J35" i="9"/>
  <c r="J34" i="9"/>
  <c r="G38" i="9"/>
  <c r="G37" i="9"/>
  <c r="G36" i="9"/>
  <c r="G35" i="9"/>
  <c r="G34" i="9"/>
  <c r="D38" i="9"/>
  <c r="D37" i="9"/>
  <c r="D36" i="9"/>
  <c r="D35" i="9"/>
  <c r="D34" i="9"/>
  <c r="A34" i="9"/>
  <c r="J31" i="9"/>
  <c r="J30" i="9"/>
  <c r="J29" i="9"/>
  <c r="J28" i="9"/>
  <c r="J27" i="9"/>
  <c r="G31" i="9"/>
  <c r="G30" i="9"/>
  <c r="G29" i="9"/>
  <c r="G28" i="9"/>
  <c r="G27" i="9"/>
  <c r="D31" i="9"/>
  <c r="D30" i="9"/>
  <c r="D29" i="9"/>
  <c r="D28" i="9"/>
  <c r="D27" i="9"/>
  <c r="A27" i="9"/>
  <c r="K26" i="9"/>
  <c r="J26" i="9"/>
  <c r="H26" i="9"/>
  <c r="G26" i="9"/>
  <c r="A26" i="9"/>
  <c r="A2" i="9"/>
  <c r="A27" i="7"/>
  <c r="A25" i="7"/>
  <c r="A23" i="7"/>
  <c r="A21" i="7"/>
  <c r="A19" i="7"/>
  <c r="A15" i="7"/>
  <c r="A13" i="7"/>
  <c r="A11" i="7"/>
  <c r="A10" i="7"/>
  <c r="J20" i="9"/>
  <c r="J19" i="9"/>
  <c r="G20" i="9"/>
  <c r="G19" i="9"/>
  <c r="D20" i="9"/>
  <c r="D19" i="9"/>
  <c r="J13" i="9"/>
  <c r="J12" i="9"/>
  <c r="G13" i="9"/>
  <c r="G12" i="9"/>
  <c r="D13" i="9"/>
  <c r="D12" i="9"/>
  <c r="J6" i="9"/>
  <c r="G6" i="9"/>
  <c r="D6" i="9"/>
  <c r="J5" i="9"/>
  <c r="G5" i="9"/>
  <c r="D5" i="9"/>
  <c r="A3" i="9"/>
  <c r="J21" i="9"/>
  <c r="G21" i="9"/>
  <c r="D21" i="9"/>
  <c r="J14" i="9"/>
  <c r="G14" i="9"/>
  <c r="D14" i="9"/>
  <c r="J7" i="9"/>
  <c r="G7" i="9"/>
  <c r="D7" i="9"/>
  <c r="J18" i="9"/>
  <c r="J17" i="9"/>
  <c r="J10" i="9"/>
  <c r="G18" i="9"/>
  <c r="G17" i="9"/>
  <c r="G10" i="9"/>
  <c r="D18" i="9"/>
  <c r="D17" i="9"/>
  <c r="D10" i="9"/>
  <c r="D2" i="9"/>
  <c r="A17" i="9"/>
  <c r="A7" i="7"/>
  <c r="J11" i="9"/>
  <c r="G11" i="9"/>
  <c r="D11" i="9"/>
  <c r="J3" i="9"/>
  <c r="J4" i="9"/>
  <c r="G3" i="9"/>
  <c r="G4" i="9"/>
  <c r="D3" i="9"/>
  <c r="D4" i="9"/>
  <c r="J2" i="9"/>
  <c r="G2" i="9"/>
  <c r="A5" i="7"/>
  <c r="A3" i="7"/>
  <c r="A10" i="9"/>
  <c r="A2" i="7"/>
</calcChain>
</file>

<file path=xl/sharedStrings.xml><?xml version="1.0" encoding="utf-8"?>
<sst xmlns="http://schemas.openxmlformats.org/spreadsheetml/2006/main" count="944" uniqueCount="100">
  <si>
    <t>Beoordelaar 1: &lt;&lt;&gt;&gt;</t>
  </si>
  <si>
    <t>Beoordelaar 2: &lt;&lt;&gt;&gt;</t>
  </si>
  <si>
    <t>Beoordelaar 3: &lt;&lt;&gt;&gt;</t>
  </si>
  <si>
    <t>&lt;MOTIVATIE&gt;</t>
  </si>
  <si>
    <t>Consensus</t>
  </si>
  <si>
    <t>SCORE</t>
  </si>
  <si>
    <t>Beoordelaar 1</t>
  </si>
  <si>
    <t>Beoordelaar 2</t>
  </si>
  <si>
    <t>Beoordelaar 3</t>
  </si>
  <si>
    <t>Score:</t>
  </si>
  <si>
    <t>5 Uitmuntend</t>
  </si>
  <si>
    <t>4 Goed</t>
  </si>
  <si>
    <t>3 Voldoende</t>
  </si>
  <si>
    <t>2 Matig</t>
  </si>
  <si>
    <t>1 Onvoldoende</t>
  </si>
  <si>
    <t xml:space="preserve">Beoordeling MATE VAN KWALITEIT VAN DIENSTVERLENING EN SERVICE </t>
  </si>
  <si>
    <t>€ 1.000,-</t>
  </si>
  <si>
    <t>Inschrijver 1</t>
  </si>
  <si>
    <t>Inschrijver 2</t>
  </si>
  <si>
    <t>Inschrijver 3</t>
  </si>
  <si>
    <t>Motivatie consensus</t>
  </si>
  <si>
    <t>&lt;&lt;MOTIVATIE&gt;&gt;</t>
  </si>
  <si>
    <t>KO</t>
  </si>
  <si>
    <t>Totaal behaalde waarde praktijkopdracht:</t>
  </si>
  <si>
    <t>Totaalwaardes Casus</t>
  </si>
  <si>
    <t>Beoordelingskader praktijkopdracht</t>
  </si>
  <si>
    <t>Beoordelaar 4: &lt;&lt;&gt;&gt;</t>
  </si>
  <si>
    <t>Beoordelaar 5: &lt;&lt;&gt;&gt;</t>
  </si>
  <si>
    <t>Beoordelaar 4</t>
  </si>
  <si>
    <t>Beoordelaar 5</t>
  </si>
  <si>
    <t>€ 500,-</t>
  </si>
  <si>
    <t>€ 3.000,-</t>
  </si>
  <si>
    <t>€ 1.500,-</t>
  </si>
  <si>
    <t>€ 6.000,-</t>
  </si>
  <si>
    <t>€ 250,-</t>
  </si>
  <si>
    <t>€ 0,-</t>
  </si>
  <si>
    <r>
      <t>7.1.1</t>
    </r>
    <r>
      <rPr>
        <sz val="10"/>
        <color rgb="FF000000"/>
        <rFont val="Times New Roman"/>
        <family val="1"/>
      </rPr>
      <t xml:space="preserve">    </t>
    </r>
    <r>
      <rPr>
        <sz val="10"/>
        <color rgb="FF000000"/>
        <rFont val="Verdana"/>
        <family val="2"/>
      </rPr>
      <t>Kwaliteit van de oplossing passend bij de organisatie (inlevingsvermogen, zorgvuldigheid, oplossingsgerichtheid).</t>
    </r>
  </si>
  <si>
    <r>
      <t>7.1.2</t>
    </r>
    <r>
      <rPr>
        <sz val="10"/>
        <color rgb="FF000000"/>
        <rFont val="Times New Roman"/>
        <family val="1"/>
      </rPr>
      <t xml:space="preserve">    </t>
    </r>
    <r>
      <rPr>
        <sz val="10"/>
        <color rgb="FF000000"/>
        <rFont val="Verdana"/>
        <family val="2"/>
      </rPr>
      <t>De tijdsduur na het indienen van de vraag tot de werkende oplossing.</t>
    </r>
  </si>
  <si>
    <r>
      <t>7.1.3</t>
    </r>
    <r>
      <rPr>
        <sz val="10"/>
        <color rgb="FF000000"/>
        <rFont val="Times New Roman"/>
        <family val="1"/>
      </rPr>
      <t xml:space="preserve">    </t>
    </r>
    <r>
      <rPr>
        <sz val="10"/>
        <color rgb="FF000000"/>
        <rFont val="Verdana"/>
        <family val="2"/>
      </rPr>
      <t>Condities en kosten van aangeboden oplossing.</t>
    </r>
  </si>
  <si>
    <t>7.1.1</t>
  </si>
  <si>
    <t>7.1.2</t>
  </si>
  <si>
    <t>7.1.3</t>
  </si>
  <si>
    <t>Beoordeling KWALITEIT VAN DE BEANTWOORDING VAN DE OPEN VRAGEN</t>
  </si>
  <si>
    <t xml:space="preserve">Naast de gestelde eisen en de gevraagde uitwerkingen uit de onderhavige aanbesteding is de aanbestedende dienst op zoek naar één opdrachtnemer die haar gedurende de periode van de raamovereenkomst kan voorzien van veel toegevoegde waarde. Hoe meer toegevoegde waarde een inschrijver biedt, hoe hoger zij op dit onderdeel kwaliteit scoort. Als na de beoordeling blijkt dat een inschrijver onvoldoende kwaliteit en/of onvoldoende toegevoegde waarde biedt, zal betreffende inschrijver uitgesloten worden of worden gewaardeerd met € 0,-, uiteraard met een goed gemotiveerde afwijzing/ uitsluiting. Alle antwoorden van een inschrijver dienen realistisch en uitvoerbaar te zijn. Een honorering van de antwoorden zal nimmer leiden tot een verplichte afname van datgene wat inschrijver heeft ingediend. </t>
  </si>
  <si>
    <t>SCORE:</t>
  </si>
  <si>
    <t>7.2.1</t>
  </si>
  <si>
    <t>7.2.2</t>
  </si>
  <si>
    <t>7.2.3</t>
  </si>
  <si>
    <t>Uitmuntend</t>
  </si>
  <si>
    <t>€ 5.000,-</t>
  </si>
  <si>
    <t>Goed</t>
  </si>
  <si>
    <t>Voldoende</t>
  </si>
  <si>
    <t>Matig</t>
  </si>
  <si>
    <t>Onvoldoende</t>
  </si>
  <si>
    <t>MOTIVATIE CONSENSUS</t>
  </si>
  <si>
    <t>Totaalwaarde criterium kwaliteit</t>
  </si>
  <si>
    <t>Onderdeel</t>
  </si>
  <si>
    <t>7.1 Mate van kwaliteit en dienstverlening en service</t>
  </si>
  <si>
    <t>7.2 Mate van kwaliteit van de beantwoording van de open vragen</t>
  </si>
  <si>
    <t>Beoordeling ADVIES INRICHTING</t>
  </si>
  <si>
    <t>7.3.3 Mate van kwaliteit ten opzichte van de huidige inrichting in het referentielokaal/vergaderruimte, aan de hand van de specificaties.</t>
  </si>
  <si>
    <t>7.3.2 Mate van volledigheid en uitgebreidheid van de beschrijving van de aangeboden inrichting.</t>
  </si>
  <si>
    <t>7.3.1 Mate van volledigheid en uitgebreidheid van de gespecificeerde offerte van de aangeboden inrichting.</t>
  </si>
  <si>
    <t xml:space="preserve">7.3.4 Mate van motivatie en onderbouwing van de keuze van de aangeboden inrichting in de situatie van de aanbestedende dienst. </t>
  </si>
  <si>
    <t>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t>
  </si>
  <si>
    <t>€ 2.000,-</t>
  </si>
  <si>
    <t>€ 100,-</t>
  </si>
  <si>
    <t>Totaal behaalde waarde criterium kwaliteit:</t>
  </si>
  <si>
    <t>Totaal behaalde waarde criterium prijs:</t>
  </si>
  <si>
    <t>FICTIEVE EINDWAARDE (prijs -/- kwaliteit):</t>
  </si>
  <si>
    <t>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t>
  </si>
  <si>
    <t xml:space="preserve">7.2.1 Aanvullende advisering/ kennisoverdracht </t>
  </si>
  <si>
    <t>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t>
  </si>
  <si>
    <t>7.2.2  Ontwikkelingen en rapportage</t>
  </si>
  <si>
    <t>7.2.3	  Implementatie / plan van aanpak</t>
  </si>
  <si>
    <t>€ 2.500,-</t>
  </si>
  <si>
    <t>€ 800,-</t>
  </si>
  <si>
    <t>€ 4.000,-</t>
  </si>
  <si>
    <t>€ 10.000,-</t>
  </si>
  <si>
    <t>€ 8.000,-</t>
  </si>
  <si>
    <t>7.3.1</t>
  </si>
  <si>
    <t>7.3.2</t>
  </si>
  <si>
    <t>7.3.3</t>
  </si>
  <si>
    <t>7.3.4</t>
  </si>
  <si>
    <t>7.3.5</t>
  </si>
  <si>
    <t>SCORE inrichting vergaderruimte:</t>
  </si>
  <si>
    <t>SCORE inrichting leslokaal:</t>
  </si>
  <si>
    <t>€ 7.000,-</t>
  </si>
  <si>
    <t>€ 6.500,-</t>
  </si>
  <si>
    <t>Beoordeling Advies inrichting vergaderruimte</t>
  </si>
  <si>
    <t>Beoordeling Advies inrichting leslokaal</t>
  </si>
  <si>
    <t>Beoordeling ADVIES INRICHTING VERGADERRUIMTE</t>
  </si>
  <si>
    <t>Beoordeling ADVIES INRICHTING LESLOKAAL</t>
  </si>
  <si>
    <t>7.3 Advies inrichting leslokaal</t>
  </si>
  <si>
    <t>7.3 Advies inrichting vergaderruimte</t>
  </si>
  <si>
    <t>Door de aanbestedende dienst wordt een bepaalde mate van dienstverlening en service gevraagd met betrekking tot deze onderhavige opdracht. Om deze kwaliteit van de mate van dienstverlening en service die desbetreffende inschrijver kan bieden te kunnen beoordelen heeft de aanbestedende dienst een fictieve casus (praktijkopdracht) beschreven. Inschrijver dient de praktijkopdracht uit te werken en aan te leveren via TenderNed bij haar inschrijving.</t>
  </si>
  <si>
    <t>Inschrijvers dienen bij hun inschrijving een advies in te dienen voor de inrichting van twee ruimtes van aanbestedende dienst, om de mate van kwaliteit en het inlevingsvermogen van de inschrijvers te kunnen beoordelen. Inschrijvers dienen een advies in te dienen voor de volgende twee ruimten (inschrijvers kunnen zich gedurende de schouw op de hoogte stellen van de huidige situatie van de betreffende locatie).</t>
  </si>
  <si>
    <t>2.	Inrichting van de vergaderruimte (ruimtenummer 201/ locatie De Swaef)</t>
  </si>
  <si>
    <t>1.	Inrichting van het gevraagde leslokaal (lokaal nr: 3.22/ locatie De Swaef)</t>
  </si>
  <si>
    <t>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</si>
</sst>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_-;&quot;€&quot;\ #,##0.00\-"/>
    <numFmt numFmtId="165" formatCode="&quot;€&quot;\ #,##0_-"/>
    <numFmt numFmtId="166" formatCode="&quot;€&quot;\ #,##0.00"/>
    <numFmt numFmtId="167" formatCode="&quot;€&quot;\ #,##0"/>
    <numFmt numFmtId="168" formatCode="_ [$€-413]\ * #,##0.00_ ;_ [$€-413]\ * \-#,##0.00_ ;_ [$€-413]\ * &quot;-&quot;??_ ;_ @_ "/>
    <numFmt numFmtId="169" formatCode="&quot;€&quot;\ #,##0.000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9"/>
      <color theme="0"/>
      <name val="Verdana"/>
      <family val="2"/>
    </font>
    <font>
      <sz val="10"/>
      <color rgb="FF000000"/>
      <name val="Verdana"/>
      <family val="2"/>
    </font>
    <font>
      <sz val="10"/>
      <color rgb="FF000000"/>
      <name val="Times New Roman"/>
      <family val="1"/>
    </font>
    <font>
      <b/>
      <sz val="8"/>
      <color theme="0"/>
      <name val="Verdana"/>
      <family val="2"/>
    </font>
    <font>
      <b/>
      <sz val="9"/>
      <color theme="0"/>
      <name val="Verdana"/>
      <family val="2"/>
    </font>
    <font>
      <b/>
      <sz val="11"/>
      <color theme="0"/>
      <name val="Calibri"/>
      <family val="2"/>
      <scheme val="minor"/>
    </font>
    <font>
      <sz val="11"/>
      <color theme="0"/>
      <name val="Calibri"/>
      <family val="2"/>
      <scheme val="minor"/>
    </font>
    <font>
      <b/>
      <sz val="18"/>
      <color theme="1"/>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6"/>
        <bgColor indexed="64"/>
      </patternFill>
    </fill>
    <fill>
      <patternFill patternType="solid">
        <fgColor theme="6"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52">
    <xf numFmtId="0" fontId="0" fillId="0" borderId="0" xfId="0"/>
    <xf numFmtId="0" fontId="0" fillId="0" borderId="0" xfId="0" applyAlignment="1">
      <alignment wrapText="1"/>
    </xf>
    <xf numFmtId="0" fontId="10" fillId="2" borderId="8" xfId="0" applyFont="1" applyFill="1" applyBorder="1" applyAlignment="1">
      <alignment horizontal="right" vertical="center" wrapText="1"/>
    </xf>
    <xf numFmtId="0" fontId="11" fillId="2" borderId="8"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0"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64" fontId="2" fillId="7" borderId="3"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9" fillId="8" borderId="3" xfId="0" applyFont="1" applyFill="1" applyBorder="1" applyAlignment="1" applyProtection="1">
      <alignment horizontal="center" vertical="center" wrapText="1"/>
      <protection locked="0"/>
    </xf>
    <xf numFmtId="0" fontId="2" fillId="6" borderId="1" xfId="0" applyFont="1" applyFill="1" applyBorder="1" applyAlignment="1">
      <alignment horizontal="left" vertical="center" wrapText="1"/>
    </xf>
    <xf numFmtId="166" fontId="2" fillId="6" borderId="1" xfId="0" applyNumberFormat="1" applyFont="1" applyFill="1" applyBorder="1" applyAlignment="1">
      <alignment horizontal="center" vertical="center" wrapText="1"/>
    </xf>
    <xf numFmtId="0" fontId="2" fillId="0" borderId="0" xfId="0" applyFont="1" applyAlignment="1">
      <alignment wrapText="1"/>
    </xf>
    <xf numFmtId="0" fontId="4" fillId="3" borderId="2"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xf>
    <xf numFmtId="0" fontId="1" fillId="0" borderId="0" xfId="0" applyFont="1" applyAlignment="1" applyProtection="1">
      <alignment wrapText="1"/>
    </xf>
    <xf numFmtId="0" fontId="2" fillId="0" borderId="0" xfId="0" applyFont="1" applyAlignment="1" applyProtection="1">
      <alignment wrapText="1"/>
    </xf>
    <xf numFmtId="0" fontId="3" fillId="2" borderId="8"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165" fontId="3" fillId="2" borderId="4" xfId="0" applyNumberFormat="1" applyFont="1" applyFill="1" applyBorder="1" applyAlignment="1" applyProtection="1">
      <alignment horizontal="center" vertical="center" wrapText="1"/>
      <protection locked="0"/>
    </xf>
    <xf numFmtId="165" fontId="3" fillId="2" borderId="3" xfId="0" applyNumberFormat="1" applyFont="1" applyFill="1" applyBorder="1" applyAlignment="1" applyProtection="1">
      <alignment horizontal="center" vertical="center" wrapText="1"/>
    </xf>
    <xf numFmtId="0" fontId="2" fillId="2" borderId="0" xfId="0" applyFont="1" applyFill="1" applyAlignment="1" applyProtection="1">
      <alignment wrapText="1"/>
    </xf>
    <xf numFmtId="165" fontId="2" fillId="0" borderId="0" xfId="0" applyNumberFormat="1" applyFont="1" applyAlignment="1" applyProtection="1">
      <alignment horizontal="center" wrapText="1"/>
    </xf>
    <xf numFmtId="0" fontId="8" fillId="2" borderId="8" xfId="0" applyFont="1" applyFill="1" applyBorder="1" applyAlignment="1">
      <alignment horizontal="left" vertical="center" wrapText="1"/>
    </xf>
    <xf numFmtId="0" fontId="12" fillId="3" borderId="5"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8" fillId="2" borderId="8" xfId="0" applyFont="1" applyFill="1" applyBorder="1" applyAlignment="1" applyProtection="1">
      <alignment horizontal="left" vertical="center" wrapText="1"/>
    </xf>
    <xf numFmtId="0" fontId="12" fillId="3" borderId="12" xfId="0" applyFont="1" applyFill="1" applyBorder="1" applyAlignment="1" applyProtection="1">
      <alignment horizontal="center" vertical="center" wrapText="1"/>
    </xf>
    <xf numFmtId="0" fontId="2" fillId="4"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7" fillId="0" borderId="0" xfId="0" applyFont="1" applyAlignment="1">
      <alignment wrapText="1"/>
    </xf>
    <xf numFmtId="164" fontId="3" fillId="2" borderId="0" xfId="0" applyNumberFormat="1" applyFont="1" applyFill="1" applyBorder="1" applyAlignment="1">
      <alignment horizontal="center" vertical="center" wrapText="1"/>
    </xf>
    <xf numFmtId="0" fontId="7" fillId="2" borderId="0" xfId="0" applyFont="1" applyFill="1" applyAlignment="1">
      <alignment wrapText="1"/>
    </xf>
    <xf numFmtId="167" fontId="2" fillId="6"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Font="1" applyAlignment="1">
      <alignment wrapText="1"/>
    </xf>
    <xf numFmtId="0" fontId="0" fillId="0" borderId="0" xfId="0" applyFont="1" applyAlignment="1">
      <alignment vertical="center" wrapText="1"/>
    </xf>
    <xf numFmtId="0" fontId="15" fillId="9" borderId="3" xfId="0" applyFont="1" applyFill="1" applyBorder="1" applyAlignment="1" applyProtection="1">
      <alignment horizontal="center"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2" fillId="6" borderId="1" xfId="0" applyFont="1" applyFill="1" applyBorder="1" applyAlignment="1">
      <alignment horizontal="left" vertical="center" wrapText="1" indent="1"/>
    </xf>
    <xf numFmtId="168" fontId="2" fillId="6" borderId="1" xfId="0" applyNumberFormat="1" applyFont="1" applyFill="1" applyBorder="1" applyAlignment="1">
      <alignment horizontal="center" vertical="center"/>
    </xf>
    <xf numFmtId="167" fontId="2" fillId="6" borderId="1" xfId="0" applyNumberFormat="1" applyFont="1" applyFill="1" applyBorder="1" applyAlignment="1">
      <alignment horizontal="center" vertical="center"/>
    </xf>
    <xf numFmtId="166" fontId="2" fillId="6" borderId="1" xfId="0" applyNumberFormat="1" applyFont="1" applyFill="1" applyBorder="1" applyAlignment="1">
      <alignment horizontal="center" vertical="center"/>
    </xf>
    <xf numFmtId="166" fontId="3" fillId="6" borderId="1" xfId="0" applyNumberFormat="1" applyFont="1" applyFill="1" applyBorder="1" applyAlignment="1">
      <alignment horizontal="center" vertical="center"/>
    </xf>
    <xf numFmtId="0" fontId="2" fillId="0" borderId="0" xfId="0" applyFont="1"/>
    <xf numFmtId="0" fontId="2" fillId="3" borderId="1" xfId="0" applyFont="1" applyFill="1" applyBorder="1" applyAlignment="1" applyProtection="1">
      <alignment wrapText="1"/>
    </xf>
    <xf numFmtId="0" fontId="1" fillId="2" borderId="14" xfId="0" applyFont="1" applyFill="1" applyBorder="1" applyAlignment="1">
      <alignment horizontal="right" vertical="center" wrapText="1"/>
    </xf>
    <xf numFmtId="164" fontId="3" fillId="2" borderId="14" xfId="0" applyNumberFormat="1"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9" fillId="8" borderId="1" xfId="0" applyFont="1" applyFill="1" applyBorder="1" applyAlignment="1" applyProtection="1">
      <alignment horizontal="center" vertical="center" wrapText="1"/>
      <protection locked="0"/>
    </xf>
    <xf numFmtId="0" fontId="17" fillId="0" borderId="0" xfId="0" applyFont="1" applyAlignment="1">
      <alignment wrapText="1"/>
    </xf>
    <xf numFmtId="0" fontId="18" fillId="0" borderId="0" xfId="0" applyFont="1" applyAlignment="1">
      <alignment vertical="center" wrapText="1"/>
    </xf>
    <xf numFmtId="0" fontId="15" fillId="9" borderId="1" xfId="0" applyFont="1" applyFill="1" applyBorder="1" applyAlignment="1" applyProtection="1">
      <alignment horizontal="center" vertical="center" wrapText="1"/>
    </xf>
    <xf numFmtId="0" fontId="3" fillId="7" borderId="1" xfId="0" applyNumberFormat="1" applyFont="1" applyFill="1" applyBorder="1" applyAlignment="1">
      <alignment horizontal="center" vertical="center" wrapText="1"/>
    </xf>
    <xf numFmtId="0" fontId="1" fillId="4" borderId="2" xfId="0" applyFont="1" applyFill="1" applyBorder="1" applyAlignment="1">
      <alignment vertical="center"/>
    </xf>
    <xf numFmtId="0" fontId="4" fillId="0" borderId="8" xfId="0" applyFont="1" applyBorder="1" applyAlignment="1">
      <alignment horizontal="left" vertical="center" indent="1"/>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0" borderId="8" xfId="0" applyFont="1" applyBorder="1" applyAlignment="1">
      <alignment horizontal="left" vertical="center"/>
    </xf>
    <xf numFmtId="0" fontId="1" fillId="5" borderId="1" xfId="0" applyFont="1" applyFill="1" applyBorder="1" applyAlignment="1">
      <alignment vertical="center" wrapText="1"/>
    </xf>
    <xf numFmtId="166" fontId="1" fillId="5" borderId="10"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 fillId="5" borderId="1" xfId="0" applyFont="1" applyFill="1" applyBorder="1" applyAlignment="1">
      <alignment horizontal="right" vertical="center"/>
    </xf>
    <xf numFmtId="166" fontId="1" fillId="5" borderId="1" xfId="0" applyNumberFormat="1" applyFont="1" applyFill="1" applyBorder="1" applyAlignment="1" applyProtection="1">
      <alignment horizontal="center" vertical="center"/>
      <protection locked="0"/>
    </xf>
    <xf numFmtId="0" fontId="19" fillId="8" borderId="1" xfId="0" applyFont="1" applyFill="1" applyBorder="1" applyAlignment="1">
      <alignment horizontal="center" vertical="center"/>
    </xf>
    <xf numFmtId="169" fontId="1" fillId="8" borderId="1" xfId="0" applyNumberFormat="1" applyFont="1" applyFill="1" applyBorder="1" applyAlignment="1">
      <alignment horizontal="center" vertical="center"/>
    </xf>
    <xf numFmtId="169" fontId="4" fillId="0" borderId="8" xfId="0" applyNumberFormat="1" applyFont="1" applyBorder="1" applyAlignment="1">
      <alignment horizontal="left" vertical="center"/>
    </xf>
    <xf numFmtId="0" fontId="18" fillId="0" borderId="0" xfId="0" applyFont="1" applyAlignment="1">
      <alignment wrapText="1"/>
    </xf>
    <xf numFmtId="0" fontId="2" fillId="3" borderId="2" xfId="0" applyFont="1" applyFill="1" applyBorder="1" applyAlignment="1">
      <alignment horizontal="left" vertical="center" wrapText="1" indent="1"/>
    </xf>
    <xf numFmtId="166" fontId="3" fillId="3" borderId="4" xfId="0" applyNumberFormat="1" applyFont="1" applyFill="1" applyBorder="1" applyAlignment="1">
      <alignment horizontal="center" vertical="center"/>
    </xf>
    <xf numFmtId="166" fontId="3" fillId="3" borderId="3" xfId="0" applyNumberFormat="1" applyFont="1" applyFill="1" applyBorder="1" applyAlignment="1">
      <alignment horizontal="center" vertical="center"/>
    </xf>
    <xf numFmtId="0" fontId="2" fillId="6" borderId="2" xfId="0" applyFont="1" applyFill="1" applyBorder="1" applyAlignment="1">
      <alignment vertical="center" wrapText="1"/>
    </xf>
    <xf numFmtId="0" fontId="2" fillId="6" borderId="4" xfId="0" applyFont="1" applyFill="1" applyBorder="1" applyAlignment="1">
      <alignment vertical="center" wrapText="1"/>
    </xf>
    <xf numFmtId="0" fontId="2" fillId="6" borderId="3" xfId="0" applyFont="1" applyFill="1" applyBorder="1" applyAlignment="1">
      <alignment vertical="center" wrapText="1"/>
    </xf>
    <xf numFmtId="0" fontId="3" fillId="4"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2" fillId="6" borderId="1" xfId="0" applyFont="1" applyFill="1" applyBorder="1" applyAlignment="1">
      <alignment vertical="center" wrapText="1"/>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3" borderId="2"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2" fillId="6" borderId="10" xfId="0" applyFont="1" applyFill="1" applyBorder="1" applyAlignment="1" applyProtection="1">
      <alignment horizontal="left" vertical="center" wrapText="1"/>
    </xf>
    <xf numFmtId="0" fontId="2" fillId="6" borderId="12" xfId="0" applyFont="1" applyFill="1" applyBorder="1" applyAlignment="1" applyProtection="1">
      <alignment horizontal="left" vertical="center" wrapText="1"/>
    </xf>
    <xf numFmtId="165" fontId="3" fillId="2" borderId="1" xfId="0" applyNumberFormat="1" applyFont="1" applyFill="1" applyBorder="1" applyAlignment="1" applyProtection="1">
      <alignment horizontal="center" vertical="center" wrapText="1"/>
      <protection locked="0"/>
    </xf>
    <xf numFmtId="165" fontId="3" fillId="6" borderId="1" xfId="0" applyNumberFormat="1"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165" fontId="3" fillId="5" borderId="1" xfId="0" applyNumberFormat="1" applyFont="1" applyFill="1" applyBorder="1" applyAlignment="1" applyProtection="1">
      <alignment horizontal="center"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165" fontId="3" fillId="6" borderId="4" xfId="0" applyNumberFormat="1" applyFont="1" applyFill="1" applyBorder="1" applyAlignment="1" applyProtection="1">
      <alignment horizontal="center" vertical="center" wrapText="1"/>
      <protection locked="0"/>
    </xf>
    <xf numFmtId="165" fontId="3" fillId="6" borderId="3" xfId="0" applyNumberFormat="1" applyFont="1" applyFill="1" applyBorder="1" applyAlignment="1" applyProtection="1">
      <alignment horizontal="center" vertical="center" wrapText="1"/>
      <protection locked="0"/>
    </xf>
    <xf numFmtId="165" fontId="3" fillId="6" borderId="9" xfId="0" applyNumberFormat="1" applyFont="1" applyFill="1" applyBorder="1" applyAlignment="1" applyProtection="1">
      <alignment horizontal="center" vertical="center" wrapText="1"/>
      <protection locked="0"/>
    </xf>
    <xf numFmtId="165" fontId="3" fillId="6" borderId="5" xfId="0" applyNumberFormat="1" applyFont="1" applyFill="1" applyBorder="1" applyAlignment="1" applyProtection="1">
      <alignment horizontal="center" vertical="center" wrapText="1"/>
      <protection locked="0"/>
    </xf>
    <xf numFmtId="165" fontId="3" fillId="6" borderId="2"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165" fontId="3" fillId="5" borderId="4" xfId="0" applyNumberFormat="1" applyFont="1" applyFill="1" applyBorder="1" applyAlignment="1" applyProtection="1">
      <alignment horizontal="center" vertical="center" wrapText="1"/>
    </xf>
    <xf numFmtId="165" fontId="3" fillId="5" borderId="3" xfId="0" applyNumberFormat="1" applyFont="1" applyFill="1" applyBorder="1" applyAlignment="1" applyProtection="1">
      <alignment horizontal="center" vertical="center" wrapText="1"/>
    </xf>
    <xf numFmtId="165" fontId="3" fillId="5" borderId="2" xfId="0" applyNumberFormat="1" applyFont="1" applyFill="1" applyBorder="1" applyAlignment="1" applyProtection="1">
      <alignment horizontal="center" vertical="center" wrapText="1"/>
    </xf>
    <xf numFmtId="165" fontId="4" fillId="3" borderId="4" xfId="0" applyNumberFormat="1"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wrapText="1"/>
    </xf>
    <xf numFmtId="165" fontId="2" fillId="3" borderId="1" xfId="0" applyNumberFormat="1" applyFont="1" applyFill="1" applyBorder="1" applyAlignment="1" applyProtection="1">
      <alignment horizontal="center" wrapText="1"/>
    </xf>
    <xf numFmtId="0" fontId="1" fillId="8" borderId="1" xfId="0" applyFont="1" applyFill="1" applyBorder="1" applyAlignment="1">
      <alignment horizontal="right" vertical="center" wrapText="1"/>
    </xf>
    <xf numFmtId="0" fontId="1" fillId="8" borderId="2" xfId="0" applyFont="1" applyFill="1" applyBorder="1" applyAlignment="1">
      <alignment horizontal="right" vertical="center" wrapText="1"/>
    </xf>
    <xf numFmtId="0" fontId="3" fillId="5" borderId="10"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2" xfId="0" applyFont="1" applyFill="1" applyBorder="1" applyAlignment="1">
      <alignment horizontal="left" vertical="center" wrapText="1"/>
    </xf>
    <xf numFmtId="164" fontId="2" fillId="6" borderId="10" xfId="0" applyNumberFormat="1" applyFont="1" applyFill="1" applyBorder="1" applyAlignment="1" applyProtection="1">
      <alignment horizontal="center" vertical="center" wrapText="1"/>
      <protection locked="0"/>
    </xf>
    <xf numFmtId="164" fontId="2" fillId="6" borderId="8" xfId="0" applyNumberFormat="1" applyFont="1" applyFill="1" applyBorder="1" applyAlignment="1" applyProtection="1">
      <alignment horizontal="center" vertical="center" wrapText="1"/>
      <protection locked="0"/>
    </xf>
    <xf numFmtId="164" fontId="2" fillId="6" borderId="12" xfId="0" applyNumberFormat="1" applyFont="1" applyFill="1" applyBorder="1" applyAlignment="1" applyProtection="1">
      <alignment horizontal="center" vertical="center" wrapText="1"/>
      <protection locked="0"/>
    </xf>
    <xf numFmtId="0" fontId="10"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1" fillId="3" borderId="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1" fillId="3" borderId="12"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0" fillId="8" borderId="2" xfId="0" applyFont="1" applyFill="1" applyBorder="1" applyAlignment="1">
      <alignment horizontal="right" vertical="center" wrapText="1"/>
    </xf>
    <xf numFmtId="0" fontId="11" fillId="9" borderId="2" xfId="0" applyFont="1" applyFill="1" applyBorder="1" applyAlignment="1">
      <alignment horizontal="right" vertical="center" wrapText="1"/>
    </xf>
    <xf numFmtId="0" fontId="3" fillId="5" borderId="10" xfId="0" applyFont="1" applyFill="1" applyBorder="1" applyAlignment="1">
      <alignment vertical="center" wrapText="1"/>
    </xf>
    <xf numFmtId="0" fontId="3" fillId="5" borderId="8" xfId="0" applyFont="1" applyFill="1" applyBorder="1" applyAlignment="1">
      <alignment vertical="center" wrapText="1"/>
    </xf>
    <xf numFmtId="0" fontId="3" fillId="5" borderId="12" xfId="0" applyFont="1" applyFill="1" applyBorder="1" applyAlignment="1">
      <alignmen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I31"/>
  <sheetViews>
    <sheetView showGridLines="0" zoomScale="110" zoomScaleNormal="110" workbookViewId="0">
      <selection activeCell="A2" sqref="A2:D2"/>
    </sheetView>
  </sheetViews>
  <sheetFormatPr baseColWidth="10" defaultColWidth="8.83203125" defaultRowHeight="15" x14ac:dyDescent="0.2"/>
  <cols>
    <col min="1" max="1" width="104.5" style="1" customWidth="1"/>
    <col min="2" max="2" width="23.1640625" style="13" customWidth="1"/>
    <col min="3" max="4" width="23.1640625" style="1" customWidth="1"/>
    <col min="5" max="9" width="8.83203125" style="38"/>
    <col min="10" max="16384" width="8.83203125" style="1"/>
  </cols>
  <sheetData>
    <row r="1" spans="1:9" ht="30" customHeight="1" x14ac:dyDescent="0.2">
      <c r="A1" s="83" t="s">
        <v>15</v>
      </c>
      <c r="B1" s="84"/>
      <c r="C1" s="84"/>
      <c r="D1" s="85"/>
    </row>
    <row r="2" spans="1:9" ht="90" customHeight="1" x14ac:dyDescent="0.2">
      <c r="A2" s="82" t="s">
        <v>95</v>
      </c>
      <c r="B2" s="82"/>
      <c r="C2" s="82"/>
      <c r="D2" s="82"/>
    </row>
    <row r="3" spans="1:9" ht="30" customHeight="1" x14ac:dyDescent="0.2">
      <c r="A3" s="86" t="s">
        <v>25</v>
      </c>
      <c r="B3" s="87"/>
      <c r="C3" s="87"/>
      <c r="D3" s="88"/>
      <c r="G3" s="55" t="s">
        <v>5</v>
      </c>
    </row>
    <row r="4" spans="1:9" s="37" customFormat="1" ht="35" customHeight="1" x14ac:dyDescent="0.2">
      <c r="A4" s="89" t="s">
        <v>36</v>
      </c>
      <c r="B4" s="90"/>
      <c r="C4" s="90"/>
      <c r="D4" s="91"/>
      <c r="E4" s="39"/>
      <c r="F4" s="39"/>
      <c r="G4" s="56" t="s">
        <v>48</v>
      </c>
      <c r="H4" s="39"/>
      <c r="I4" s="39"/>
    </row>
    <row r="5" spans="1:9" s="37" customFormat="1" ht="35" customHeight="1" x14ac:dyDescent="0.2">
      <c r="A5" s="89" t="s">
        <v>37</v>
      </c>
      <c r="B5" s="90"/>
      <c r="C5" s="90"/>
      <c r="D5" s="91"/>
      <c r="E5" s="39"/>
      <c r="F5" s="39"/>
      <c r="G5" s="56" t="s">
        <v>50</v>
      </c>
      <c r="H5" s="39"/>
      <c r="I5" s="39"/>
    </row>
    <row r="6" spans="1:9" s="37" customFormat="1" ht="35" customHeight="1" x14ac:dyDescent="0.2">
      <c r="A6" s="79" t="s">
        <v>38</v>
      </c>
      <c r="B6" s="80"/>
      <c r="C6" s="80"/>
      <c r="D6" s="81"/>
      <c r="E6" s="39"/>
      <c r="F6" s="39"/>
      <c r="G6" s="56" t="s">
        <v>51</v>
      </c>
      <c r="H6" s="39"/>
      <c r="I6" s="39"/>
    </row>
    <row r="7" spans="1:9" ht="30" customHeight="1" x14ac:dyDescent="0.2">
      <c r="A7" s="6" t="s">
        <v>5</v>
      </c>
      <c r="B7" s="6" t="s">
        <v>39</v>
      </c>
      <c r="C7" s="6" t="s">
        <v>40</v>
      </c>
      <c r="D7" s="6" t="s">
        <v>41</v>
      </c>
      <c r="G7" s="75" t="s">
        <v>52</v>
      </c>
    </row>
    <row r="8" spans="1:9" ht="15" customHeight="1" x14ac:dyDescent="0.2">
      <c r="A8" s="11" t="s">
        <v>10</v>
      </c>
      <c r="B8" s="36" t="s">
        <v>31</v>
      </c>
      <c r="C8" s="36" t="s">
        <v>33</v>
      </c>
      <c r="D8" s="12" t="s">
        <v>16</v>
      </c>
      <c r="G8" s="75" t="s">
        <v>53</v>
      </c>
    </row>
    <row r="9" spans="1:9" ht="15" customHeight="1" x14ac:dyDescent="0.2">
      <c r="A9" s="11" t="s">
        <v>11</v>
      </c>
      <c r="B9" s="36" t="s">
        <v>75</v>
      </c>
      <c r="C9" s="36" t="s">
        <v>49</v>
      </c>
      <c r="D9" s="12" t="s">
        <v>76</v>
      </c>
    </row>
    <row r="10" spans="1:9" ht="15" customHeight="1" x14ac:dyDescent="0.2">
      <c r="A10" s="11" t="s">
        <v>12</v>
      </c>
      <c r="B10" s="36" t="s">
        <v>30</v>
      </c>
      <c r="C10" s="12" t="s">
        <v>32</v>
      </c>
      <c r="D10" s="12" t="s">
        <v>34</v>
      </c>
    </row>
    <row r="11" spans="1:9" ht="15" customHeight="1" x14ac:dyDescent="0.2">
      <c r="A11" s="11" t="s">
        <v>13</v>
      </c>
      <c r="B11" s="36" t="s">
        <v>35</v>
      </c>
      <c r="C11" s="12" t="s">
        <v>35</v>
      </c>
      <c r="D11" s="12" t="s">
        <v>35</v>
      </c>
    </row>
    <row r="12" spans="1:9" ht="15" customHeight="1" x14ac:dyDescent="0.2">
      <c r="A12" s="11" t="s">
        <v>14</v>
      </c>
      <c r="B12" s="36" t="s">
        <v>22</v>
      </c>
      <c r="C12" s="36" t="s">
        <v>22</v>
      </c>
      <c r="D12" s="36" t="s">
        <v>22</v>
      </c>
    </row>
    <row r="14" spans="1:9" s="38" customFormat="1" x14ac:dyDescent="0.2">
      <c r="B14" s="13"/>
    </row>
    <row r="15" spans="1:9" s="38" customFormat="1" x14ac:dyDescent="0.2">
      <c r="B15" s="13"/>
    </row>
    <row r="16" spans="1:9" s="38" customFormat="1" x14ac:dyDescent="0.2">
      <c r="B16" s="13"/>
    </row>
    <row r="17" spans="2:2" s="38" customFormat="1" x14ac:dyDescent="0.2">
      <c r="B17" s="13"/>
    </row>
    <row r="18" spans="2:2" s="38" customFormat="1" x14ac:dyDescent="0.2">
      <c r="B18" s="13"/>
    </row>
    <row r="19" spans="2:2" s="38" customFormat="1" x14ac:dyDescent="0.2">
      <c r="B19" s="13"/>
    </row>
    <row r="20" spans="2:2" s="38" customFormat="1" x14ac:dyDescent="0.2">
      <c r="B20" s="13"/>
    </row>
    <row r="21" spans="2:2" s="38" customFormat="1" x14ac:dyDescent="0.2">
      <c r="B21" s="13"/>
    </row>
    <row r="22" spans="2:2" s="38" customFormat="1" x14ac:dyDescent="0.2">
      <c r="B22" s="13"/>
    </row>
    <row r="23" spans="2:2" s="38" customFormat="1" x14ac:dyDescent="0.2">
      <c r="B23" s="13"/>
    </row>
    <row r="24" spans="2:2" s="38" customFormat="1" x14ac:dyDescent="0.2">
      <c r="B24" s="13"/>
    </row>
    <row r="25" spans="2:2" s="38" customFormat="1" x14ac:dyDescent="0.2">
      <c r="B25" s="13"/>
    </row>
    <row r="26" spans="2:2" s="38" customFormat="1" x14ac:dyDescent="0.2">
      <c r="B26" s="13"/>
    </row>
    <row r="27" spans="2:2" s="38" customFormat="1" x14ac:dyDescent="0.2">
      <c r="B27" s="13"/>
    </row>
    <row r="28" spans="2:2" s="38" customFormat="1" x14ac:dyDescent="0.2">
      <c r="B28" s="13"/>
    </row>
    <row r="29" spans="2:2" s="38" customFormat="1" x14ac:dyDescent="0.2">
      <c r="B29" s="13"/>
    </row>
    <row r="30" spans="2:2" s="38" customFormat="1" x14ac:dyDescent="0.2">
      <c r="B30" s="13"/>
    </row>
    <row r="31" spans="2:2" s="38" customFormat="1" x14ac:dyDescent="0.2">
      <c r="B31" s="13"/>
    </row>
  </sheetData>
  <sheetProtection algorithmName="SHA-512" hashValue="Pgoa3nIFkV9G82+Oa+NbhAUlbZDSIc5bgYm2RaJmXU4J7/USEYifLny4JD1kn+p7xrWFaxTKkoGqCsZWBHf53Q==" saltValue="WAyeZfAxH5m254SawseVjA==" spinCount="100000" sheet="1" objects="1" scenarios="1"/>
  <mergeCells count="6">
    <mergeCell ref="A6:D6"/>
    <mergeCell ref="A2:D2"/>
    <mergeCell ref="A1:D1"/>
    <mergeCell ref="A3:D3"/>
    <mergeCell ref="A4:D4"/>
    <mergeCell ref="A5:D5"/>
  </mergeCells>
  <pageMargins left="0.31496062992125984" right="0.31496062992125984" top="0.35433070866141736" bottom="0.35433070866141736"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A590-921E-D44B-B778-8C16490D571C}">
  <dimension ref="A1:G11"/>
  <sheetViews>
    <sheetView showGridLines="0" workbookViewId="0">
      <selection activeCell="G3" sqref="G3"/>
    </sheetView>
  </sheetViews>
  <sheetFormatPr baseColWidth="10" defaultRowHeight="15" x14ac:dyDescent="0.2"/>
  <cols>
    <col min="1" max="1" width="95.8320312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59" t="s">
        <v>55</v>
      </c>
      <c r="B1" s="60"/>
      <c r="C1" s="61"/>
      <c r="D1" s="60"/>
      <c r="E1" s="61"/>
      <c r="F1" s="60"/>
      <c r="G1" s="61"/>
    </row>
    <row r="2" spans="1:7" ht="30" customHeight="1" x14ac:dyDescent="0.2">
      <c r="A2" s="62" t="s">
        <v>56</v>
      </c>
      <c r="B2" s="60"/>
      <c r="C2" s="63" t="s">
        <v>17</v>
      </c>
      <c r="D2" s="64"/>
      <c r="E2" s="63" t="s">
        <v>18</v>
      </c>
      <c r="F2" s="64"/>
      <c r="G2" s="63" t="s">
        <v>19</v>
      </c>
    </row>
    <row r="3" spans="1:7" ht="30" customHeight="1" x14ac:dyDescent="0.2">
      <c r="A3" s="65" t="s">
        <v>57</v>
      </c>
      <c r="B3" s="60"/>
      <c r="C3" s="66" t="e">
        <f>Consensus!D24</f>
        <v>#VALUE!</v>
      </c>
      <c r="D3" s="64"/>
      <c r="E3" s="66" t="e">
        <f>Consensus!G24</f>
        <v>#VALUE!</v>
      </c>
      <c r="F3" s="64"/>
      <c r="G3" s="66" t="e">
        <f>Consensus!J24</f>
        <v>#VALUE!</v>
      </c>
    </row>
    <row r="4" spans="1:7" ht="30" customHeight="1" x14ac:dyDescent="0.2">
      <c r="A4" s="65" t="s">
        <v>58</v>
      </c>
      <c r="B4" s="60"/>
      <c r="C4" s="66" t="e">
        <f>Consensus!D48</f>
        <v>#VALUE!</v>
      </c>
      <c r="D4" s="64"/>
      <c r="E4" s="66" t="e">
        <f>Consensus!G48</f>
        <v>#VALUE!</v>
      </c>
      <c r="F4" s="64"/>
      <c r="G4" s="66" t="e">
        <f>Consensus!J48</f>
        <v>#VALUE!</v>
      </c>
    </row>
    <row r="5" spans="1:7" ht="30" customHeight="1" x14ac:dyDescent="0.2">
      <c r="A5" s="65" t="s">
        <v>93</v>
      </c>
      <c r="B5" s="60"/>
      <c r="C5" s="67" t="e">
        <f>Consensus!D86</f>
        <v>#VALUE!</v>
      </c>
      <c r="D5" s="64"/>
      <c r="E5" s="67" t="e">
        <f>Consensus!G86</f>
        <v>#VALUE!</v>
      </c>
      <c r="F5" s="64"/>
      <c r="G5" s="67" t="e">
        <f>Consensus!J86</f>
        <v>#VALUE!</v>
      </c>
    </row>
    <row r="6" spans="1:7" ht="30" customHeight="1" x14ac:dyDescent="0.2">
      <c r="A6" s="65" t="s">
        <v>94</v>
      </c>
      <c r="B6" s="60"/>
      <c r="C6" s="67" t="e">
        <f>Consensus!D124</f>
        <v>#VALUE!</v>
      </c>
      <c r="D6" s="64"/>
      <c r="E6" s="67" t="e">
        <f>Consensus!G124</f>
        <v>#VALUE!</v>
      </c>
      <c r="F6" s="64"/>
      <c r="G6" s="67" t="e">
        <f>Consensus!J124</f>
        <v>#VALUE!</v>
      </c>
    </row>
    <row r="7" spans="1:7" ht="30" customHeight="1" x14ac:dyDescent="0.2">
      <c r="A7" s="68" t="s">
        <v>67</v>
      </c>
      <c r="B7" s="60"/>
      <c r="C7" s="69" t="e">
        <f>C3+C4+C5+C6</f>
        <v>#VALUE!</v>
      </c>
      <c r="D7" s="64"/>
      <c r="E7" s="69" t="e">
        <f>E3+E4+E5+E6</f>
        <v>#VALUE!</v>
      </c>
      <c r="F7" s="64"/>
      <c r="G7" s="69" t="e">
        <f>G3+G4+G5+G6</f>
        <v>#VALUE!</v>
      </c>
    </row>
    <row r="8" spans="1:7" ht="30" customHeight="1" x14ac:dyDescent="0.2"/>
    <row r="9" spans="1:7" ht="30" customHeight="1" x14ac:dyDescent="0.2">
      <c r="A9" s="70" t="s">
        <v>68</v>
      </c>
      <c r="B9" s="60"/>
      <c r="C9" s="71">
        <v>0</v>
      </c>
      <c r="D9" s="64"/>
      <c r="E9" s="71">
        <v>0</v>
      </c>
      <c r="F9" s="64"/>
      <c r="G9" s="71">
        <v>0</v>
      </c>
    </row>
    <row r="10" spans="1:7" ht="30" customHeight="1" x14ac:dyDescent="0.2"/>
    <row r="11" spans="1:7" ht="30" customHeight="1" x14ac:dyDescent="0.2">
      <c r="A11" s="72" t="s">
        <v>69</v>
      </c>
      <c r="B11" s="60"/>
      <c r="C11" s="73" t="e">
        <f>C9-C7</f>
        <v>#VALUE!</v>
      </c>
      <c r="D11" s="74"/>
      <c r="E11" s="73" t="e">
        <f>E9-E7</f>
        <v>#VALUE!</v>
      </c>
      <c r="F11" s="74"/>
      <c r="G11" s="73" t="e">
        <f>G9-G7</f>
        <v>#VALUE!</v>
      </c>
    </row>
  </sheetData>
  <sheetProtection algorithmName="SHA-512" hashValue="1zbVS8YI7zP6olUldgntnMvoQ9oedveCutxey+lp4BaUxzaz4CT5fIGfAJw2SPsjdDR+JRB7fqaH0xgxMMoyGA==" saltValue="UIT7S6wgxeASljmfXmLvS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1872-AC27-DD49-BE6B-18D502727920}">
  <dimension ref="A1:D15"/>
  <sheetViews>
    <sheetView showGridLines="0" tabSelected="1" topLeftCell="A3" workbookViewId="0">
      <selection activeCell="A9" sqref="A9"/>
    </sheetView>
  </sheetViews>
  <sheetFormatPr baseColWidth="10" defaultColWidth="8.83203125" defaultRowHeight="15" x14ac:dyDescent="0.2"/>
  <cols>
    <col min="1" max="1" width="27.83203125" customWidth="1"/>
    <col min="2" max="2" width="27.83203125" style="48" customWidth="1"/>
    <col min="3" max="4" width="27.83203125" customWidth="1"/>
  </cols>
  <sheetData>
    <row r="1" spans="1:4" ht="16" x14ac:dyDescent="0.2">
      <c r="A1" s="95" t="s">
        <v>42</v>
      </c>
      <c r="B1" s="96"/>
      <c r="C1" s="96"/>
      <c r="D1" s="97"/>
    </row>
    <row r="2" spans="1:4" s="1" customFormat="1" ht="115" customHeight="1" x14ac:dyDescent="0.2">
      <c r="A2" s="98" t="s">
        <v>43</v>
      </c>
      <c r="B2" s="99"/>
      <c r="C2" s="99"/>
      <c r="D2" s="100"/>
    </row>
    <row r="3" spans="1:4" s="1" customFormat="1" ht="25" customHeight="1" x14ac:dyDescent="0.2">
      <c r="A3" s="86" t="s">
        <v>71</v>
      </c>
      <c r="B3" s="87"/>
      <c r="C3" s="87"/>
      <c r="D3" s="88"/>
    </row>
    <row r="4" spans="1:4" ht="98" customHeight="1" x14ac:dyDescent="0.2">
      <c r="A4" s="92" t="s">
        <v>70</v>
      </c>
      <c r="B4" s="93"/>
      <c r="C4" s="93"/>
      <c r="D4" s="94"/>
    </row>
    <row r="5" spans="1:4" s="1" customFormat="1" ht="25" customHeight="1" x14ac:dyDescent="0.2">
      <c r="A5" s="86" t="s">
        <v>73</v>
      </c>
      <c r="B5" s="87"/>
      <c r="C5" s="87"/>
      <c r="D5" s="88"/>
    </row>
    <row r="6" spans="1:4" ht="120" customHeight="1" x14ac:dyDescent="0.2">
      <c r="A6" s="92" t="s">
        <v>72</v>
      </c>
      <c r="B6" s="93"/>
      <c r="C6" s="93"/>
      <c r="D6" s="94"/>
    </row>
    <row r="7" spans="1:4" s="1" customFormat="1" ht="25" customHeight="1" x14ac:dyDescent="0.2">
      <c r="A7" s="86" t="s">
        <v>74</v>
      </c>
      <c r="B7" s="87"/>
      <c r="C7" s="87"/>
      <c r="D7" s="88"/>
    </row>
    <row r="8" spans="1:4" ht="165" customHeight="1" x14ac:dyDescent="0.2">
      <c r="A8" s="92" t="s">
        <v>99</v>
      </c>
      <c r="B8" s="93"/>
      <c r="C8" s="93"/>
      <c r="D8" s="94"/>
    </row>
    <row r="9" spans="1:4" ht="30" customHeight="1" x14ac:dyDescent="0.2">
      <c r="A9" s="41" t="s">
        <v>44</v>
      </c>
      <c r="B9" s="42" t="s">
        <v>45</v>
      </c>
      <c r="C9" s="42" t="s">
        <v>46</v>
      </c>
      <c r="D9" s="42" t="s">
        <v>47</v>
      </c>
    </row>
    <row r="10" spans="1:4" x14ac:dyDescent="0.2">
      <c r="A10" s="43" t="s">
        <v>48</v>
      </c>
      <c r="B10" s="44" t="s">
        <v>49</v>
      </c>
      <c r="C10" s="44" t="s">
        <v>49</v>
      </c>
      <c r="D10" s="44" t="s">
        <v>78</v>
      </c>
    </row>
    <row r="11" spans="1:4" x14ac:dyDescent="0.2">
      <c r="A11" s="43" t="s">
        <v>50</v>
      </c>
      <c r="B11" s="45" t="s">
        <v>77</v>
      </c>
      <c r="C11" s="45" t="s">
        <v>77</v>
      </c>
      <c r="D11" s="45" t="s">
        <v>79</v>
      </c>
    </row>
    <row r="12" spans="1:4" x14ac:dyDescent="0.2">
      <c r="A12" s="43" t="s">
        <v>51</v>
      </c>
      <c r="B12" s="46" t="s">
        <v>32</v>
      </c>
      <c r="C12" s="46" t="s">
        <v>32</v>
      </c>
      <c r="D12" s="46" t="s">
        <v>31</v>
      </c>
    </row>
    <row r="13" spans="1:4" x14ac:dyDescent="0.2">
      <c r="A13" s="43" t="s">
        <v>52</v>
      </c>
      <c r="B13" s="46" t="s">
        <v>30</v>
      </c>
      <c r="C13" s="46" t="s">
        <v>30</v>
      </c>
      <c r="D13" s="46" t="s">
        <v>16</v>
      </c>
    </row>
    <row r="14" spans="1:4" x14ac:dyDescent="0.2">
      <c r="A14" s="43" t="s">
        <v>53</v>
      </c>
      <c r="B14" s="47" t="s">
        <v>22</v>
      </c>
      <c r="C14" s="47" t="s">
        <v>22</v>
      </c>
      <c r="D14" s="47" t="s">
        <v>22</v>
      </c>
    </row>
    <row r="15" spans="1:4" ht="15" customHeight="1" x14ac:dyDescent="0.2">
      <c r="A15" s="41"/>
      <c r="B15" s="41"/>
      <c r="C15" s="41"/>
      <c r="D15" s="41"/>
    </row>
  </sheetData>
  <sheetProtection algorithmName="SHA-512" hashValue="6LIQX3X/WkNrYwvVJD16qzrfwIOZFvy69Y0oRuNO2cYS30seymnC3PYCyvIrpvvRV2y4z6MGsvfM/5UKtIYp+Q==" saltValue="z/mG8dXwY1DL+wWPkJ6gDA==" spinCount="100000" sheet="1" objects="1" scenarios="1"/>
  <mergeCells count="8">
    <mergeCell ref="A5:D5"/>
    <mergeCell ref="A6:D6"/>
    <mergeCell ref="A7:D7"/>
    <mergeCell ref="A8:D8"/>
    <mergeCell ref="A1:D1"/>
    <mergeCell ref="A2:D2"/>
    <mergeCell ref="A3:D3"/>
    <mergeCell ref="A4:D4"/>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E8513-AD9F-8440-B994-9817AE6A1CE4}">
  <dimension ref="A1:F28"/>
  <sheetViews>
    <sheetView showGridLines="0" zoomScale="90" zoomScaleNormal="90" workbookViewId="0">
      <selection activeCell="A28" sqref="A28:XFD28"/>
    </sheetView>
  </sheetViews>
  <sheetFormatPr baseColWidth="10" defaultColWidth="8.83203125" defaultRowHeight="15" x14ac:dyDescent="0.2"/>
  <cols>
    <col min="1" max="1" width="33.5" bestFit="1" customWidth="1"/>
    <col min="2" max="6" width="25.83203125" customWidth="1"/>
  </cols>
  <sheetData>
    <row r="1" spans="1:6" ht="16" x14ac:dyDescent="0.2">
      <c r="A1" s="102" t="s">
        <v>59</v>
      </c>
      <c r="B1" s="102"/>
      <c r="C1" s="102"/>
      <c r="D1" s="102"/>
      <c r="E1" s="102"/>
      <c r="F1" s="102"/>
    </row>
    <row r="2" spans="1:6" s="1" customFormat="1" ht="100" customHeight="1" x14ac:dyDescent="0.2">
      <c r="A2" s="82" t="s">
        <v>96</v>
      </c>
      <c r="B2" s="82"/>
      <c r="C2" s="82"/>
      <c r="D2" s="82"/>
      <c r="E2" s="82"/>
      <c r="F2" s="82"/>
    </row>
    <row r="3" spans="1:6" s="1" customFormat="1" ht="25" customHeight="1" x14ac:dyDescent="0.2">
      <c r="A3" s="104" t="s">
        <v>98</v>
      </c>
      <c r="B3" s="105"/>
      <c r="C3" s="105"/>
      <c r="D3" s="105"/>
      <c r="E3" s="105"/>
      <c r="F3" s="105"/>
    </row>
    <row r="4" spans="1:6" ht="45" customHeight="1" x14ac:dyDescent="0.2">
      <c r="A4" s="101" t="s">
        <v>62</v>
      </c>
      <c r="B4" s="101"/>
      <c r="C4" s="101"/>
      <c r="D4" s="101"/>
      <c r="E4" s="101"/>
      <c r="F4" s="101"/>
    </row>
    <row r="5" spans="1:6" ht="45" customHeight="1" x14ac:dyDescent="0.2">
      <c r="A5" s="103" t="s">
        <v>61</v>
      </c>
      <c r="B5" s="103"/>
      <c r="C5" s="103"/>
      <c r="D5" s="103"/>
      <c r="E5" s="103"/>
      <c r="F5" s="103"/>
    </row>
    <row r="6" spans="1:6" ht="45" customHeight="1" x14ac:dyDescent="0.2">
      <c r="A6" s="103" t="s">
        <v>60</v>
      </c>
      <c r="B6" s="103"/>
      <c r="C6" s="103"/>
      <c r="D6" s="103"/>
      <c r="E6" s="103"/>
      <c r="F6" s="103"/>
    </row>
    <row r="7" spans="1:6" ht="45" customHeight="1" x14ac:dyDescent="0.2">
      <c r="A7" s="101" t="s">
        <v>63</v>
      </c>
      <c r="B7" s="101"/>
      <c r="C7" s="101"/>
      <c r="D7" s="101"/>
      <c r="E7" s="101"/>
      <c r="F7" s="101"/>
    </row>
    <row r="8" spans="1:6" ht="45" customHeight="1" x14ac:dyDescent="0.2">
      <c r="A8" s="101" t="s">
        <v>64</v>
      </c>
      <c r="B8" s="101"/>
      <c r="C8" s="101"/>
      <c r="D8" s="101"/>
      <c r="E8" s="101"/>
      <c r="F8" s="101"/>
    </row>
    <row r="9" spans="1:6" s="1" customFormat="1" x14ac:dyDescent="0.2">
      <c r="A9" s="41" t="s">
        <v>86</v>
      </c>
      <c r="B9" s="42" t="s">
        <v>80</v>
      </c>
      <c r="C9" s="42" t="s">
        <v>81</v>
      </c>
      <c r="D9" s="42" t="s">
        <v>82</v>
      </c>
      <c r="E9" s="42" t="s">
        <v>83</v>
      </c>
      <c r="F9" s="42" t="s">
        <v>84</v>
      </c>
    </row>
    <row r="10" spans="1:6" x14ac:dyDescent="0.2">
      <c r="A10" s="43" t="s">
        <v>48</v>
      </c>
      <c r="B10" s="45" t="s">
        <v>87</v>
      </c>
      <c r="C10" s="45" t="s">
        <v>87</v>
      </c>
      <c r="D10" s="45" t="s">
        <v>87</v>
      </c>
      <c r="E10" s="45" t="s">
        <v>87</v>
      </c>
      <c r="F10" s="45" t="s">
        <v>87</v>
      </c>
    </row>
    <row r="11" spans="1:6" x14ac:dyDescent="0.2">
      <c r="A11" s="43" t="s">
        <v>50</v>
      </c>
      <c r="B11" s="45" t="s">
        <v>88</v>
      </c>
      <c r="C11" s="45" t="s">
        <v>88</v>
      </c>
      <c r="D11" s="45" t="s">
        <v>88</v>
      </c>
      <c r="E11" s="45" t="s">
        <v>88</v>
      </c>
      <c r="F11" s="45" t="s">
        <v>88</v>
      </c>
    </row>
    <row r="12" spans="1:6" x14ac:dyDescent="0.2">
      <c r="A12" s="43" t="s">
        <v>51</v>
      </c>
      <c r="B12" s="46" t="s">
        <v>65</v>
      </c>
      <c r="C12" s="46" t="s">
        <v>65</v>
      </c>
      <c r="D12" s="46" t="s">
        <v>65</v>
      </c>
      <c r="E12" s="46" t="s">
        <v>65</v>
      </c>
      <c r="F12" s="46" t="s">
        <v>65</v>
      </c>
    </row>
    <row r="13" spans="1:6" x14ac:dyDescent="0.2">
      <c r="A13" s="43" t="s">
        <v>52</v>
      </c>
      <c r="B13" s="46" t="s">
        <v>66</v>
      </c>
      <c r="C13" s="46" t="s">
        <v>66</v>
      </c>
      <c r="D13" s="46" t="s">
        <v>66</v>
      </c>
      <c r="E13" s="46" t="s">
        <v>66</v>
      </c>
      <c r="F13" s="46" t="s">
        <v>66</v>
      </c>
    </row>
    <row r="14" spans="1:6" x14ac:dyDescent="0.2">
      <c r="A14" s="43" t="s">
        <v>53</v>
      </c>
      <c r="B14" s="47" t="s">
        <v>22</v>
      </c>
      <c r="C14" s="47" t="s">
        <v>22</v>
      </c>
      <c r="D14" s="47" t="s">
        <v>22</v>
      </c>
      <c r="E14" s="47" t="s">
        <v>22</v>
      </c>
      <c r="F14" s="47" t="s">
        <v>22</v>
      </c>
    </row>
    <row r="15" spans="1:6" x14ac:dyDescent="0.2">
      <c r="A15" s="76"/>
      <c r="B15" s="77"/>
      <c r="C15" s="77"/>
      <c r="D15" s="77"/>
      <c r="E15" s="77"/>
      <c r="F15" s="78"/>
    </row>
    <row r="16" spans="1:6" s="1" customFormat="1" ht="25" customHeight="1" x14ac:dyDescent="0.2">
      <c r="A16" s="104" t="s">
        <v>97</v>
      </c>
      <c r="B16" s="105"/>
      <c r="C16" s="105"/>
      <c r="D16" s="105"/>
      <c r="E16" s="105"/>
      <c r="F16" s="106"/>
    </row>
    <row r="17" spans="1:6" ht="45" customHeight="1" x14ac:dyDescent="0.2">
      <c r="A17" s="101" t="s">
        <v>62</v>
      </c>
      <c r="B17" s="101"/>
      <c r="C17" s="101"/>
      <c r="D17" s="101"/>
      <c r="E17" s="101"/>
      <c r="F17" s="101"/>
    </row>
    <row r="18" spans="1:6" ht="45" customHeight="1" x14ac:dyDescent="0.2">
      <c r="A18" s="103" t="s">
        <v>61</v>
      </c>
      <c r="B18" s="103"/>
      <c r="C18" s="103"/>
      <c r="D18" s="103"/>
      <c r="E18" s="103"/>
      <c r="F18" s="103"/>
    </row>
    <row r="19" spans="1:6" ht="45" customHeight="1" x14ac:dyDescent="0.2">
      <c r="A19" s="103" t="s">
        <v>60</v>
      </c>
      <c r="B19" s="103"/>
      <c r="C19" s="103"/>
      <c r="D19" s="103"/>
      <c r="E19" s="103"/>
      <c r="F19" s="103"/>
    </row>
    <row r="20" spans="1:6" ht="45" customHeight="1" x14ac:dyDescent="0.2">
      <c r="A20" s="101" t="s">
        <v>63</v>
      </c>
      <c r="B20" s="101"/>
      <c r="C20" s="101"/>
      <c r="D20" s="101"/>
      <c r="E20" s="101"/>
      <c r="F20" s="101"/>
    </row>
    <row r="21" spans="1:6" ht="45" customHeight="1" x14ac:dyDescent="0.2">
      <c r="A21" s="101" t="s">
        <v>64</v>
      </c>
      <c r="B21" s="101"/>
      <c r="C21" s="101"/>
      <c r="D21" s="101"/>
      <c r="E21" s="101"/>
      <c r="F21" s="101"/>
    </row>
    <row r="22" spans="1:6" s="1" customFormat="1" x14ac:dyDescent="0.2">
      <c r="A22" s="41" t="s">
        <v>85</v>
      </c>
      <c r="B22" s="42" t="s">
        <v>80</v>
      </c>
      <c r="C22" s="42" t="s">
        <v>81</v>
      </c>
      <c r="D22" s="42" t="s">
        <v>82</v>
      </c>
      <c r="E22" s="42" t="s">
        <v>83</v>
      </c>
      <c r="F22" s="42" t="s">
        <v>84</v>
      </c>
    </row>
    <row r="23" spans="1:6" x14ac:dyDescent="0.2">
      <c r="A23" s="43" t="s">
        <v>48</v>
      </c>
      <c r="B23" s="45" t="s">
        <v>65</v>
      </c>
      <c r="C23" s="45" t="s">
        <v>65</v>
      </c>
      <c r="D23" s="45" t="s">
        <v>65</v>
      </c>
      <c r="E23" s="45" t="s">
        <v>65</v>
      </c>
      <c r="F23" s="45" t="s">
        <v>65</v>
      </c>
    </row>
    <row r="24" spans="1:6" x14ac:dyDescent="0.2">
      <c r="A24" s="43" t="s">
        <v>50</v>
      </c>
      <c r="B24" s="45" t="s">
        <v>32</v>
      </c>
      <c r="C24" s="45" t="s">
        <v>32</v>
      </c>
      <c r="D24" s="45" t="s">
        <v>32</v>
      </c>
      <c r="E24" s="45" t="s">
        <v>32</v>
      </c>
      <c r="F24" s="45" t="s">
        <v>32</v>
      </c>
    </row>
    <row r="25" spans="1:6" x14ac:dyDescent="0.2">
      <c r="A25" s="43" t="s">
        <v>51</v>
      </c>
      <c r="B25" s="46" t="s">
        <v>30</v>
      </c>
      <c r="C25" s="46" t="s">
        <v>30</v>
      </c>
      <c r="D25" s="46" t="s">
        <v>30</v>
      </c>
      <c r="E25" s="46" t="s">
        <v>30</v>
      </c>
      <c r="F25" s="46" t="s">
        <v>30</v>
      </c>
    </row>
    <row r="26" spans="1:6" x14ac:dyDescent="0.2">
      <c r="A26" s="43" t="s">
        <v>52</v>
      </c>
      <c r="B26" s="46" t="s">
        <v>66</v>
      </c>
      <c r="C26" s="46" t="s">
        <v>66</v>
      </c>
      <c r="D26" s="46" t="s">
        <v>66</v>
      </c>
      <c r="E26" s="46" t="s">
        <v>66</v>
      </c>
      <c r="F26" s="46" t="s">
        <v>66</v>
      </c>
    </row>
    <row r="27" spans="1:6" x14ac:dyDescent="0.2">
      <c r="A27" s="43" t="s">
        <v>53</v>
      </c>
      <c r="B27" s="47" t="s">
        <v>22</v>
      </c>
      <c r="C27" s="47" t="s">
        <v>22</v>
      </c>
      <c r="D27" s="47" t="s">
        <v>22</v>
      </c>
      <c r="E27" s="47" t="s">
        <v>22</v>
      </c>
      <c r="F27" s="47" t="s">
        <v>22</v>
      </c>
    </row>
    <row r="28" spans="1:6" x14ac:dyDescent="0.2">
      <c r="A28" s="76"/>
      <c r="B28" s="77"/>
      <c r="C28" s="77"/>
      <c r="D28" s="77"/>
      <c r="E28" s="77"/>
      <c r="F28" s="78"/>
    </row>
  </sheetData>
  <sheetProtection algorithmName="SHA-512" hashValue="egguc9qkGzALDITah3QahaQYl+fUPRs0QgwmWiuiq24wWXNneevf9TY6rtpbzSWU4wDqf+DxThAzeYLdM5lHxw==" saltValue="RQa9eJwF97i7x666uQP/VQ==" spinCount="100000" sheet="1" objects="1" scenarios="1"/>
  <mergeCells count="14">
    <mergeCell ref="A21:F21"/>
    <mergeCell ref="A16:F16"/>
    <mergeCell ref="A17:F17"/>
    <mergeCell ref="A18:F18"/>
    <mergeCell ref="A19:F19"/>
    <mergeCell ref="A20:F20"/>
    <mergeCell ref="A7:F7"/>
    <mergeCell ref="A8:F8"/>
    <mergeCell ref="A1:F1"/>
    <mergeCell ref="A2:F2"/>
    <mergeCell ref="A4:F4"/>
    <mergeCell ref="A5:F5"/>
    <mergeCell ref="A6:F6"/>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41"/>
  <sheetViews>
    <sheetView showGridLines="0" topLeftCell="A26" zoomScale="90" zoomScaleNormal="90" zoomScalePageLayoutView="85" workbookViewId="0">
      <selection activeCell="A11" sqref="A11:A12"/>
    </sheetView>
  </sheetViews>
  <sheetFormatPr baseColWidth="10" defaultColWidth="8.83203125" defaultRowHeight="13" x14ac:dyDescent="0.15"/>
  <cols>
    <col min="1" max="1" width="71.33203125" style="17" customWidth="1"/>
    <col min="2" max="2" width="2.83203125" style="22" customWidth="1"/>
    <col min="3" max="3" width="25.83203125" style="23" customWidth="1"/>
    <col min="4" max="4" width="3.83203125" style="23" customWidth="1"/>
    <col min="5" max="5" width="2.83203125" style="23" customWidth="1"/>
    <col min="6" max="6" width="25.83203125" style="23" customWidth="1"/>
    <col min="7" max="7" width="3.83203125" style="23" customWidth="1"/>
    <col min="8" max="8" width="2.83203125" style="23" customWidth="1"/>
    <col min="9" max="9" width="25.83203125" style="17" customWidth="1"/>
    <col min="10" max="10" width="3.83203125" style="17" customWidth="1"/>
    <col min="11" max="11" width="11.6640625" style="17" bestFit="1" customWidth="1"/>
    <col min="12" max="16384" width="8.83203125" style="17"/>
  </cols>
  <sheetData>
    <row r="1" spans="1:11" ht="50" customHeight="1" x14ac:dyDescent="0.2">
      <c r="A1" s="14" t="s">
        <v>0</v>
      </c>
      <c r="B1" s="15"/>
      <c r="C1" s="128" t="s">
        <v>17</v>
      </c>
      <c r="D1" s="124"/>
      <c r="E1" s="15"/>
      <c r="F1" s="123" t="s">
        <v>18</v>
      </c>
      <c r="G1" s="124"/>
      <c r="H1" s="15"/>
      <c r="I1" s="123" t="s">
        <v>19</v>
      </c>
      <c r="J1" s="124"/>
      <c r="K1" s="16"/>
    </row>
    <row r="2" spans="1:11" ht="40" customHeight="1" x14ac:dyDescent="0.15">
      <c r="A2" s="7" t="str">
        <f>'Beoordelen 1. Kwaliteit'!A3</f>
        <v>Beoordelingskader praktijkopdracht</v>
      </c>
      <c r="B2" s="18"/>
      <c r="C2" s="125" t="s">
        <v>9</v>
      </c>
      <c r="D2" s="126"/>
      <c r="E2" s="18"/>
      <c r="F2" s="127" t="s">
        <v>9</v>
      </c>
      <c r="G2" s="126"/>
      <c r="H2" s="18"/>
      <c r="I2" s="127" t="s">
        <v>9</v>
      </c>
      <c r="J2" s="126"/>
    </row>
    <row r="3" spans="1:11" ht="20" customHeight="1" x14ac:dyDescent="0.15">
      <c r="A3" s="116" t="str">
        <f>'Beoordelen 1. Kwaliteit'!A4</f>
        <v>7.1.1    Kwaliteit van de oplossing passend bij de organisatie (inlevingsvermogen, zorgvuldigheid, oplossingsgerichtheid).</v>
      </c>
      <c r="B3" s="19"/>
      <c r="C3" s="20" t="s">
        <v>5</v>
      </c>
      <c r="D3" s="21"/>
      <c r="E3" s="19"/>
      <c r="F3" s="20" t="s">
        <v>5</v>
      </c>
      <c r="G3" s="21"/>
      <c r="H3" s="19"/>
      <c r="I3" s="20" t="s">
        <v>5</v>
      </c>
      <c r="J3" s="21"/>
    </row>
    <row r="4" spans="1:11" ht="130" customHeight="1" x14ac:dyDescent="0.15">
      <c r="A4" s="117"/>
      <c r="B4" s="19"/>
      <c r="C4" s="118" t="s">
        <v>3</v>
      </c>
      <c r="D4" s="119"/>
      <c r="E4" s="19"/>
      <c r="F4" s="122" t="s">
        <v>3</v>
      </c>
      <c r="G4" s="119"/>
      <c r="H4" s="19"/>
      <c r="I4" s="122" t="s">
        <v>3</v>
      </c>
      <c r="J4" s="119"/>
    </row>
    <row r="5" spans="1:11" ht="20" customHeight="1" x14ac:dyDescent="0.15">
      <c r="A5" s="116" t="str">
        <f>'Beoordelen 1. Kwaliteit'!A5</f>
        <v>7.1.2    De tijdsduur na het indienen van de vraag tot de werkende oplossing.</v>
      </c>
      <c r="B5" s="19"/>
      <c r="C5" s="20" t="s">
        <v>5</v>
      </c>
      <c r="D5" s="21"/>
      <c r="E5" s="19"/>
      <c r="F5" s="20" t="s">
        <v>5</v>
      </c>
      <c r="G5" s="21"/>
      <c r="H5" s="19"/>
      <c r="I5" s="20" t="s">
        <v>5</v>
      </c>
      <c r="J5" s="21"/>
    </row>
    <row r="6" spans="1:11" ht="130" customHeight="1" x14ac:dyDescent="0.15">
      <c r="A6" s="117"/>
      <c r="B6" s="19"/>
      <c r="C6" s="120" t="s">
        <v>3</v>
      </c>
      <c r="D6" s="121"/>
      <c r="E6" s="19"/>
      <c r="F6" s="122" t="s">
        <v>3</v>
      </c>
      <c r="G6" s="119"/>
      <c r="H6" s="19"/>
      <c r="I6" s="122" t="s">
        <v>3</v>
      </c>
      <c r="J6" s="119"/>
    </row>
    <row r="7" spans="1:11" ht="20" customHeight="1" x14ac:dyDescent="0.15">
      <c r="A7" s="116" t="str">
        <f>'Beoordelen 1. Kwaliteit'!A6</f>
        <v>7.1.3    Condities en kosten van aangeboden oplossing.</v>
      </c>
      <c r="B7" s="19"/>
      <c r="C7" s="20" t="s">
        <v>5</v>
      </c>
      <c r="D7" s="21"/>
      <c r="E7" s="19"/>
      <c r="F7" s="20" t="s">
        <v>5</v>
      </c>
      <c r="G7" s="21"/>
      <c r="H7" s="19"/>
      <c r="I7" s="20" t="s">
        <v>5</v>
      </c>
      <c r="J7" s="21"/>
    </row>
    <row r="8" spans="1:11" ht="130" customHeight="1" x14ac:dyDescent="0.15">
      <c r="A8" s="117"/>
      <c r="B8" s="19"/>
      <c r="C8" s="120" t="s">
        <v>3</v>
      </c>
      <c r="D8" s="121"/>
      <c r="E8" s="19"/>
      <c r="F8" s="122" t="s">
        <v>3</v>
      </c>
      <c r="G8" s="119"/>
      <c r="H8" s="19"/>
      <c r="I8" s="122" t="s">
        <v>3</v>
      </c>
      <c r="J8" s="119"/>
    </row>
    <row r="9" spans="1:11" ht="20" customHeight="1" x14ac:dyDescent="0.15">
      <c r="A9" s="49"/>
      <c r="C9" s="130"/>
      <c r="D9" s="130"/>
      <c r="F9" s="130"/>
      <c r="G9" s="130"/>
      <c r="I9" s="129"/>
      <c r="J9" s="129"/>
    </row>
    <row r="10" spans="1:11" ht="40" customHeight="1" x14ac:dyDescent="0.15">
      <c r="A10" s="7" t="str">
        <f>'Beoordelen 2. Open vragen'!A1</f>
        <v>Beoordeling KWALITEIT VAN DE BEANTWOORDING VAN DE OPEN VRAGEN</v>
      </c>
      <c r="C10" s="115" t="s">
        <v>9</v>
      </c>
      <c r="D10" s="115"/>
      <c r="F10" s="115" t="s">
        <v>9</v>
      </c>
      <c r="G10" s="115"/>
      <c r="I10" s="115" t="s">
        <v>9</v>
      </c>
      <c r="J10" s="115"/>
    </row>
    <row r="11" spans="1:11" ht="20" customHeight="1" x14ac:dyDescent="0.15">
      <c r="A11" s="109" t="str">
        <f>'Beoordelen 2. Open vragen'!A4</f>
        <v>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v>
      </c>
      <c r="C11" s="111" t="s">
        <v>5</v>
      </c>
      <c r="D11" s="111"/>
      <c r="F11" s="111" t="s">
        <v>5</v>
      </c>
      <c r="G11" s="111"/>
      <c r="I11" s="111" t="s">
        <v>5</v>
      </c>
      <c r="J11" s="111"/>
    </row>
    <row r="12" spans="1:11" ht="137" customHeight="1" x14ac:dyDescent="0.15">
      <c r="A12" s="110"/>
      <c r="C12" s="112" t="s">
        <v>3</v>
      </c>
      <c r="D12" s="112"/>
      <c r="F12" s="112" t="s">
        <v>3</v>
      </c>
      <c r="G12" s="112"/>
      <c r="I12" s="112" t="s">
        <v>3</v>
      </c>
      <c r="J12" s="112"/>
    </row>
    <row r="13" spans="1:11" ht="20" customHeight="1" x14ac:dyDescent="0.15">
      <c r="A13" s="109" t="str">
        <f>'Beoordelen 2. Open vragen'!A6</f>
        <v>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v>
      </c>
      <c r="C13" s="111" t="s">
        <v>5</v>
      </c>
      <c r="D13" s="111"/>
      <c r="F13" s="111" t="s">
        <v>5</v>
      </c>
      <c r="G13" s="111"/>
      <c r="I13" s="111" t="s">
        <v>5</v>
      </c>
      <c r="J13" s="111"/>
    </row>
    <row r="14" spans="1:11" ht="186" customHeight="1" x14ac:dyDescent="0.15">
      <c r="A14" s="110"/>
      <c r="C14" s="112" t="s">
        <v>3</v>
      </c>
      <c r="D14" s="112"/>
      <c r="F14" s="112" t="s">
        <v>3</v>
      </c>
      <c r="G14" s="112"/>
      <c r="I14" s="112" t="s">
        <v>3</v>
      </c>
      <c r="J14" s="112"/>
    </row>
    <row r="15" spans="1:11" ht="15" customHeight="1" x14ac:dyDescent="0.15">
      <c r="A15" s="109" t="str">
        <f>'Beoordelen 2. Open vragen'!A8</f>
        <v>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v>
      </c>
      <c r="C15" s="111" t="s">
        <v>5</v>
      </c>
      <c r="D15" s="111"/>
      <c r="F15" s="111" t="s">
        <v>5</v>
      </c>
      <c r="G15" s="111"/>
      <c r="I15" s="111" t="s">
        <v>5</v>
      </c>
      <c r="J15" s="111"/>
    </row>
    <row r="16" spans="1:11" ht="226" customHeight="1" x14ac:dyDescent="0.15">
      <c r="A16" s="110"/>
      <c r="C16" s="112" t="s">
        <v>3</v>
      </c>
      <c r="D16" s="112"/>
      <c r="F16" s="112" t="s">
        <v>3</v>
      </c>
      <c r="G16" s="112"/>
      <c r="I16" s="112" t="s">
        <v>3</v>
      </c>
      <c r="J16" s="112"/>
    </row>
    <row r="17" spans="1:10" ht="20" customHeight="1" x14ac:dyDescent="0.15">
      <c r="A17" s="49"/>
      <c r="C17" s="107"/>
      <c r="D17" s="108"/>
      <c r="F17" s="107"/>
      <c r="G17" s="108"/>
      <c r="I17" s="107"/>
      <c r="J17" s="108"/>
    </row>
    <row r="18" spans="1:10" ht="40" customHeight="1" x14ac:dyDescent="0.15">
      <c r="A18" s="7" t="s">
        <v>92</v>
      </c>
      <c r="C18" s="115" t="s">
        <v>9</v>
      </c>
      <c r="D18" s="115"/>
      <c r="F18" s="115" t="s">
        <v>9</v>
      </c>
      <c r="G18" s="115"/>
      <c r="I18" s="115" t="s">
        <v>9</v>
      </c>
      <c r="J18" s="115"/>
    </row>
    <row r="19" spans="1:10" ht="15" customHeight="1" x14ac:dyDescent="0.15">
      <c r="A19" s="109" t="str">
        <f>'Beoordelen 3. Advies inrichting'!A4</f>
        <v>7.3.1 Mate van volledigheid en uitgebreidheid van de gespecificeerde offerte van de aangeboden inrichting.</v>
      </c>
      <c r="C19" s="111" t="s">
        <v>5</v>
      </c>
      <c r="D19" s="111"/>
      <c r="F19" s="111" t="s">
        <v>5</v>
      </c>
      <c r="G19" s="111"/>
      <c r="I19" s="111" t="s">
        <v>5</v>
      </c>
      <c r="J19" s="111"/>
    </row>
    <row r="20" spans="1:10" ht="100" customHeight="1" x14ac:dyDescent="0.15">
      <c r="A20" s="110"/>
      <c r="C20" s="112" t="s">
        <v>3</v>
      </c>
      <c r="D20" s="112"/>
      <c r="F20" s="112" t="s">
        <v>3</v>
      </c>
      <c r="G20" s="112"/>
      <c r="I20" s="112" t="s">
        <v>3</v>
      </c>
      <c r="J20" s="112"/>
    </row>
    <row r="21" spans="1:10" ht="15" customHeight="1" x14ac:dyDescent="0.15">
      <c r="A21" s="109" t="str">
        <f>'Beoordelen 3. Advies inrichting'!A5</f>
        <v>7.3.2 Mate van volledigheid en uitgebreidheid van de beschrijving van de aangeboden inrichting.</v>
      </c>
      <c r="C21" s="111" t="s">
        <v>5</v>
      </c>
      <c r="D21" s="111"/>
      <c r="F21" s="111" t="s">
        <v>5</v>
      </c>
      <c r="G21" s="111"/>
      <c r="I21" s="111" t="s">
        <v>5</v>
      </c>
      <c r="J21" s="111"/>
    </row>
    <row r="22" spans="1:10" ht="100" customHeight="1" x14ac:dyDescent="0.15">
      <c r="A22" s="110"/>
      <c r="C22" s="112" t="s">
        <v>3</v>
      </c>
      <c r="D22" s="112"/>
      <c r="F22" s="112" t="s">
        <v>3</v>
      </c>
      <c r="G22" s="112"/>
      <c r="I22" s="112" t="s">
        <v>3</v>
      </c>
      <c r="J22" s="112"/>
    </row>
    <row r="23" spans="1:10" ht="15" customHeight="1" x14ac:dyDescent="0.15">
      <c r="A23" s="109" t="str">
        <f>'Beoordelen 3. Advies inrichting'!A6</f>
        <v>7.3.3 Mate van kwaliteit ten opzichte van de huidige inrichting in het referentielokaal/vergaderruimte, aan de hand van de specificaties.</v>
      </c>
      <c r="C23" s="111" t="s">
        <v>5</v>
      </c>
      <c r="D23" s="111"/>
      <c r="F23" s="111" t="s">
        <v>5</v>
      </c>
      <c r="G23" s="111"/>
      <c r="I23" s="111" t="s">
        <v>5</v>
      </c>
      <c r="J23" s="111"/>
    </row>
    <row r="24" spans="1:10" ht="100" customHeight="1" x14ac:dyDescent="0.15">
      <c r="A24" s="110"/>
      <c r="C24" s="112" t="s">
        <v>3</v>
      </c>
      <c r="D24" s="112"/>
      <c r="F24" s="112" t="s">
        <v>3</v>
      </c>
      <c r="G24" s="112"/>
      <c r="I24" s="112" t="s">
        <v>3</v>
      </c>
      <c r="J24" s="112"/>
    </row>
    <row r="25" spans="1:10" ht="15" customHeight="1" x14ac:dyDescent="0.15">
      <c r="A25" s="109" t="str">
        <f>'Beoordelen 3. Advies inrichting'!A7</f>
        <v xml:space="preserve">7.3.4 Mate van motivatie en onderbouwing van de keuze van de aangeboden inrichting in de situatie van de aanbestedende dienst. </v>
      </c>
      <c r="C25" s="111" t="s">
        <v>5</v>
      </c>
      <c r="D25" s="111"/>
      <c r="F25" s="111" t="s">
        <v>5</v>
      </c>
      <c r="G25" s="111"/>
      <c r="I25" s="111" t="s">
        <v>5</v>
      </c>
      <c r="J25" s="111"/>
    </row>
    <row r="26" spans="1:10" ht="100" customHeight="1" x14ac:dyDescent="0.15">
      <c r="A26" s="110"/>
      <c r="C26" s="112" t="s">
        <v>3</v>
      </c>
      <c r="D26" s="112"/>
      <c r="F26" s="112" t="s">
        <v>3</v>
      </c>
      <c r="G26" s="112"/>
      <c r="I26" s="112" t="s">
        <v>3</v>
      </c>
      <c r="J26" s="112"/>
    </row>
    <row r="27" spans="1:10" ht="15" customHeight="1" x14ac:dyDescent="0.15">
      <c r="A27"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27" s="111" t="s">
        <v>5</v>
      </c>
      <c r="D27" s="111"/>
      <c r="F27" s="111" t="s">
        <v>5</v>
      </c>
      <c r="G27" s="111"/>
      <c r="I27" s="111" t="s">
        <v>5</v>
      </c>
      <c r="J27" s="111"/>
    </row>
    <row r="28" spans="1:10" ht="100" customHeight="1" x14ac:dyDescent="0.15">
      <c r="A28" s="114"/>
      <c r="C28" s="112" t="s">
        <v>3</v>
      </c>
      <c r="D28" s="112"/>
      <c r="F28" s="112" t="s">
        <v>3</v>
      </c>
      <c r="G28" s="112"/>
      <c r="I28" s="112" t="s">
        <v>3</v>
      </c>
      <c r="J28" s="112"/>
    </row>
    <row r="29" spans="1:10" ht="20" customHeight="1" x14ac:dyDescent="0.15">
      <c r="A29" s="49"/>
      <c r="C29" s="107"/>
      <c r="D29" s="108"/>
      <c r="F29" s="107"/>
      <c r="G29" s="108"/>
      <c r="I29" s="107"/>
      <c r="J29" s="108"/>
    </row>
    <row r="30" spans="1:10" ht="40" customHeight="1" x14ac:dyDescent="0.15">
      <c r="A30" s="7" t="s">
        <v>91</v>
      </c>
      <c r="C30" s="115" t="s">
        <v>9</v>
      </c>
      <c r="D30" s="115"/>
      <c r="F30" s="115" t="s">
        <v>9</v>
      </c>
      <c r="G30" s="115"/>
      <c r="I30" s="115" t="s">
        <v>9</v>
      </c>
      <c r="J30" s="115"/>
    </row>
    <row r="31" spans="1:10" ht="16" customHeight="1" x14ac:dyDescent="0.15">
      <c r="A31" s="109" t="str">
        <f>'Beoordelen 3. Advies inrichting'!A4</f>
        <v>7.3.1 Mate van volledigheid en uitgebreidheid van de gespecificeerde offerte van de aangeboden inrichting.</v>
      </c>
      <c r="C31" s="111" t="s">
        <v>5</v>
      </c>
      <c r="D31" s="111"/>
      <c r="F31" s="111" t="s">
        <v>5</v>
      </c>
      <c r="G31" s="111"/>
      <c r="I31" s="111" t="s">
        <v>5</v>
      </c>
      <c r="J31" s="111"/>
    </row>
    <row r="32" spans="1:10" ht="100" customHeight="1" x14ac:dyDescent="0.15">
      <c r="A32" s="110"/>
      <c r="C32" s="112" t="s">
        <v>3</v>
      </c>
      <c r="D32" s="112"/>
      <c r="F32" s="112" t="s">
        <v>3</v>
      </c>
      <c r="G32" s="112"/>
      <c r="I32" s="112" t="s">
        <v>3</v>
      </c>
      <c r="J32" s="112"/>
    </row>
    <row r="33" spans="1:10" ht="16" customHeight="1" x14ac:dyDescent="0.15">
      <c r="A33" s="109" t="str">
        <f>'Beoordelen 3. Advies inrichting'!A5</f>
        <v>7.3.2 Mate van volledigheid en uitgebreidheid van de beschrijving van de aangeboden inrichting.</v>
      </c>
      <c r="C33" s="111" t="s">
        <v>5</v>
      </c>
      <c r="D33" s="111"/>
      <c r="F33" s="111" t="s">
        <v>5</v>
      </c>
      <c r="G33" s="111"/>
      <c r="I33" s="111" t="s">
        <v>5</v>
      </c>
      <c r="J33" s="111"/>
    </row>
    <row r="34" spans="1:10" ht="100" customHeight="1" x14ac:dyDescent="0.15">
      <c r="A34" s="110"/>
      <c r="C34" s="112" t="s">
        <v>3</v>
      </c>
      <c r="D34" s="112"/>
      <c r="F34" s="112" t="s">
        <v>3</v>
      </c>
      <c r="G34" s="112"/>
      <c r="I34" s="112" t="s">
        <v>3</v>
      </c>
      <c r="J34" s="112"/>
    </row>
    <row r="35" spans="1:10" ht="16" customHeight="1" x14ac:dyDescent="0.15">
      <c r="A35" s="109" t="str">
        <f>'Beoordelen 3. Advies inrichting'!A6</f>
        <v>7.3.3 Mate van kwaliteit ten opzichte van de huidige inrichting in het referentielokaal/vergaderruimte, aan de hand van de specificaties.</v>
      </c>
      <c r="C35" s="111" t="s">
        <v>5</v>
      </c>
      <c r="D35" s="111"/>
      <c r="F35" s="111" t="s">
        <v>5</v>
      </c>
      <c r="G35" s="111"/>
      <c r="I35" s="111" t="s">
        <v>5</v>
      </c>
      <c r="J35" s="111"/>
    </row>
    <row r="36" spans="1:10" ht="100" customHeight="1" x14ac:dyDescent="0.15">
      <c r="A36" s="110"/>
      <c r="C36" s="112" t="s">
        <v>3</v>
      </c>
      <c r="D36" s="112"/>
      <c r="F36" s="112" t="s">
        <v>3</v>
      </c>
      <c r="G36" s="112"/>
      <c r="I36" s="112" t="s">
        <v>3</v>
      </c>
      <c r="J36" s="112"/>
    </row>
    <row r="37" spans="1:10" ht="16" customHeight="1" x14ac:dyDescent="0.15">
      <c r="A37" s="109" t="str">
        <f>'Beoordelen 3. Advies inrichting'!A7</f>
        <v xml:space="preserve">7.3.4 Mate van motivatie en onderbouwing van de keuze van de aangeboden inrichting in de situatie van de aanbestedende dienst. </v>
      </c>
      <c r="C37" s="111" t="s">
        <v>5</v>
      </c>
      <c r="D37" s="111"/>
      <c r="F37" s="111" t="s">
        <v>5</v>
      </c>
      <c r="G37" s="111"/>
      <c r="I37" s="111" t="s">
        <v>5</v>
      </c>
      <c r="J37" s="111"/>
    </row>
    <row r="38" spans="1:10" ht="100" customHeight="1" x14ac:dyDescent="0.15">
      <c r="A38" s="110"/>
      <c r="C38" s="112" t="s">
        <v>3</v>
      </c>
      <c r="D38" s="112"/>
      <c r="F38" s="112" t="s">
        <v>3</v>
      </c>
      <c r="G38" s="112"/>
      <c r="I38" s="112" t="s">
        <v>3</v>
      </c>
      <c r="J38" s="112"/>
    </row>
    <row r="39" spans="1:10" ht="16" customHeight="1" x14ac:dyDescent="0.15">
      <c r="A39"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39" s="111" t="s">
        <v>5</v>
      </c>
      <c r="D39" s="111"/>
      <c r="F39" s="111" t="s">
        <v>5</v>
      </c>
      <c r="G39" s="111"/>
      <c r="I39" s="111" t="s">
        <v>5</v>
      </c>
      <c r="J39" s="111"/>
    </row>
    <row r="40" spans="1:10" ht="100" customHeight="1" x14ac:dyDescent="0.15">
      <c r="A40" s="114"/>
      <c r="C40" s="112" t="s">
        <v>3</v>
      </c>
      <c r="D40" s="112"/>
      <c r="F40" s="112" t="s">
        <v>3</v>
      </c>
      <c r="G40" s="112"/>
      <c r="I40" s="112" t="s">
        <v>3</v>
      </c>
      <c r="J40" s="112"/>
    </row>
    <row r="41" spans="1:10" ht="20" customHeight="1" x14ac:dyDescent="0.15">
      <c r="A41" s="49"/>
      <c r="C41" s="107"/>
      <c r="D41" s="108"/>
      <c r="F41" s="107"/>
      <c r="G41" s="108"/>
      <c r="I41" s="107"/>
      <c r="J41" s="108"/>
    </row>
  </sheetData>
  <sheetProtection algorithmName="SHA-512" hashValue="nvbPoaZ8KRHA6MzZHaiM+8tD6jjnq7K1DNhmeQxCi0X0xtJigpNQIRUCsRUPfm3TmIVvnSy0pl9/HehAJiuLGg==" saltValue="4j0WPFfJZaoVpuUF6+oMZQ==" spinCount="100000" sheet="1" objects="1" scenarios="1"/>
  <mergeCells count="130">
    <mergeCell ref="I1:J1"/>
    <mergeCell ref="I4:J4"/>
    <mergeCell ref="C2:D2"/>
    <mergeCell ref="I2:J2"/>
    <mergeCell ref="C1:D1"/>
    <mergeCell ref="F1:G1"/>
    <mergeCell ref="F4:G4"/>
    <mergeCell ref="F2:G2"/>
    <mergeCell ref="I9:J9"/>
    <mergeCell ref="F9:G9"/>
    <mergeCell ref="C9:D9"/>
    <mergeCell ref="C10:D10"/>
    <mergeCell ref="F10:G10"/>
    <mergeCell ref="I10:J10"/>
    <mergeCell ref="A3:A4"/>
    <mergeCell ref="C4:D4"/>
    <mergeCell ref="A5:A6"/>
    <mergeCell ref="C6:D6"/>
    <mergeCell ref="F6:G6"/>
    <mergeCell ref="I6:J6"/>
    <mergeCell ref="A7:A8"/>
    <mergeCell ref="C8:D8"/>
    <mergeCell ref="F8:G8"/>
    <mergeCell ref="I8:J8"/>
    <mergeCell ref="A19:A20"/>
    <mergeCell ref="A11:A12"/>
    <mergeCell ref="A13:A14"/>
    <mergeCell ref="C13:D13"/>
    <mergeCell ref="F13:G13"/>
    <mergeCell ref="I13:J13"/>
    <mergeCell ref="C14:D14"/>
    <mergeCell ref="F14:G14"/>
    <mergeCell ref="I14:J14"/>
    <mergeCell ref="C12:D12"/>
    <mergeCell ref="F11:G11"/>
    <mergeCell ref="C11:D11"/>
    <mergeCell ref="I11:J11"/>
    <mergeCell ref="F12:G12"/>
    <mergeCell ref="I12:J12"/>
    <mergeCell ref="A15:A16"/>
    <mergeCell ref="C17:D17"/>
    <mergeCell ref="F17:G17"/>
    <mergeCell ref="F22:G22"/>
    <mergeCell ref="I22:J22"/>
    <mergeCell ref="C19:D19"/>
    <mergeCell ref="F19:G19"/>
    <mergeCell ref="I19:J19"/>
    <mergeCell ref="C20:D20"/>
    <mergeCell ref="F20:G20"/>
    <mergeCell ref="I20:J20"/>
    <mergeCell ref="C15:D15"/>
    <mergeCell ref="F16:G16"/>
    <mergeCell ref="F15:G15"/>
    <mergeCell ref="I15:J15"/>
    <mergeCell ref="C16:D16"/>
    <mergeCell ref="I16:J16"/>
    <mergeCell ref="I17:J17"/>
    <mergeCell ref="C18:D18"/>
    <mergeCell ref="F18:G18"/>
    <mergeCell ref="I18:J18"/>
    <mergeCell ref="A25:A26"/>
    <mergeCell ref="A27:A28"/>
    <mergeCell ref="C27:D27"/>
    <mergeCell ref="F27:G27"/>
    <mergeCell ref="I27:J27"/>
    <mergeCell ref="C28:D28"/>
    <mergeCell ref="F28:G28"/>
    <mergeCell ref="I28:J28"/>
    <mergeCell ref="A23:A24"/>
    <mergeCell ref="C23:D23"/>
    <mergeCell ref="F23:G23"/>
    <mergeCell ref="I23:J23"/>
    <mergeCell ref="C24:D24"/>
    <mergeCell ref="F24:G24"/>
    <mergeCell ref="I24:J24"/>
    <mergeCell ref="A21:A22"/>
    <mergeCell ref="C21:D21"/>
    <mergeCell ref="F21:G21"/>
    <mergeCell ref="I21:J21"/>
    <mergeCell ref="C22:D22"/>
    <mergeCell ref="C29:D29"/>
    <mergeCell ref="F29:G29"/>
    <mergeCell ref="I29:J29"/>
    <mergeCell ref="C25:D25"/>
    <mergeCell ref="F25:G25"/>
    <mergeCell ref="I25:J25"/>
    <mergeCell ref="C26:D26"/>
    <mergeCell ref="F26:G26"/>
    <mergeCell ref="I26:J26"/>
    <mergeCell ref="C30:D30"/>
    <mergeCell ref="F30:G30"/>
    <mergeCell ref="I30:J30"/>
    <mergeCell ref="A31:A32"/>
    <mergeCell ref="C31:D31"/>
    <mergeCell ref="F31:G31"/>
    <mergeCell ref="I31:J31"/>
    <mergeCell ref="C32:D32"/>
    <mergeCell ref="F32:G32"/>
    <mergeCell ref="I32:J32"/>
    <mergeCell ref="A33:A34"/>
    <mergeCell ref="C33:D33"/>
    <mergeCell ref="F33:G33"/>
    <mergeCell ref="I33:J33"/>
    <mergeCell ref="C34:D34"/>
    <mergeCell ref="F34:G34"/>
    <mergeCell ref="I34:J34"/>
    <mergeCell ref="A35:A36"/>
    <mergeCell ref="C35:D35"/>
    <mergeCell ref="F35:G35"/>
    <mergeCell ref="I35:J35"/>
    <mergeCell ref="C36:D36"/>
    <mergeCell ref="F36:G36"/>
    <mergeCell ref="I36:J36"/>
    <mergeCell ref="C41:D41"/>
    <mergeCell ref="F41:G41"/>
    <mergeCell ref="I41:J41"/>
    <mergeCell ref="A37:A38"/>
    <mergeCell ref="C37:D37"/>
    <mergeCell ref="F37:G37"/>
    <mergeCell ref="I37:J37"/>
    <mergeCell ref="C38:D38"/>
    <mergeCell ref="F38:G38"/>
    <mergeCell ref="I38:J38"/>
    <mergeCell ref="A39:A40"/>
    <mergeCell ref="C39:D39"/>
    <mergeCell ref="F39:G39"/>
    <mergeCell ref="I39:J39"/>
    <mergeCell ref="C40:D40"/>
    <mergeCell ref="F40:G40"/>
    <mergeCell ref="I40:J40"/>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C303E52D-1C31-6342-B631-7DAB08FB165E}">
          <x14:formula1>
            <xm:f>'Beoordelen 1. Kwaliteit'!$A$7:$A$12</xm:f>
          </x14:formula1>
          <xm:sqref>C3 I27 F27 C27 I25 F25 C25 I23 F23 C23 I21 F21 C21 I19 F19 C19 I15 F15 C15 I13 F13 C13 C11 I11 F11 I7 I5 I3 F3 F5 F7 C7 C5 I39 F39 C39 I37 F37 C37 I35 F35 C35 I33 F33 C33 I31 F31 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zoomScaleNormal="100" zoomScalePageLayoutView="85" workbookViewId="0">
      <selection activeCell="C31" sqref="C31:D31"/>
    </sheetView>
  </sheetViews>
  <sheetFormatPr baseColWidth="10" defaultColWidth="8.83203125" defaultRowHeight="13" x14ac:dyDescent="0.15"/>
  <cols>
    <col min="1" max="1" width="71.33203125" style="17" customWidth="1"/>
    <col min="2" max="2" width="2.83203125" style="22" customWidth="1"/>
    <col min="3" max="3" width="25.83203125" style="23" customWidth="1"/>
    <col min="4" max="4" width="3.83203125" style="23" customWidth="1"/>
    <col min="5" max="5" width="2.83203125" style="23" customWidth="1"/>
    <col min="6" max="6" width="25.83203125" style="23" customWidth="1"/>
    <col min="7" max="7" width="3.83203125" style="23" customWidth="1"/>
    <col min="8" max="8" width="2.83203125" style="23" customWidth="1"/>
    <col min="9" max="9" width="25.83203125" style="17" customWidth="1"/>
    <col min="10" max="10" width="3.83203125" style="17" customWidth="1"/>
    <col min="11" max="11" width="11.6640625" style="17" bestFit="1" customWidth="1"/>
    <col min="12" max="16384" width="8.83203125" style="17"/>
  </cols>
  <sheetData>
    <row r="1" spans="1:11" ht="50" customHeight="1" x14ac:dyDescent="0.2">
      <c r="A1" s="14" t="s">
        <v>1</v>
      </c>
      <c r="B1" s="15"/>
      <c r="C1" s="128" t="s">
        <v>17</v>
      </c>
      <c r="D1" s="124"/>
      <c r="E1" s="15"/>
      <c r="F1" s="123" t="s">
        <v>18</v>
      </c>
      <c r="G1" s="124"/>
      <c r="H1" s="15"/>
      <c r="I1" s="123" t="s">
        <v>19</v>
      </c>
      <c r="J1" s="124"/>
      <c r="K1" s="16"/>
    </row>
    <row r="2" spans="1:11" ht="40" customHeight="1" x14ac:dyDescent="0.15">
      <c r="A2" s="7" t="str">
        <f>'Beoordelen 1. Kwaliteit'!A3</f>
        <v>Beoordelingskader praktijkopdracht</v>
      </c>
      <c r="B2" s="18"/>
      <c r="C2" s="125" t="s">
        <v>9</v>
      </c>
      <c r="D2" s="126"/>
      <c r="E2" s="18"/>
      <c r="F2" s="127" t="s">
        <v>9</v>
      </c>
      <c r="G2" s="126"/>
      <c r="H2" s="18"/>
      <c r="I2" s="127" t="s">
        <v>9</v>
      </c>
      <c r="J2" s="126"/>
    </row>
    <row r="3" spans="1:11" ht="20" customHeight="1" x14ac:dyDescent="0.15">
      <c r="A3" s="116" t="str">
        <f>'Beoordelen 1. Kwaliteit'!A4</f>
        <v>7.1.1    Kwaliteit van de oplossing passend bij de organisatie (inlevingsvermogen, zorgvuldigheid, oplossingsgerichtheid).</v>
      </c>
      <c r="B3" s="19"/>
      <c r="C3" s="20" t="s">
        <v>5</v>
      </c>
      <c r="D3" s="21"/>
      <c r="E3" s="19"/>
      <c r="F3" s="20" t="s">
        <v>5</v>
      </c>
      <c r="G3" s="21"/>
      <c r="H3" s="19"/>
      <c r="I3" s="20" t="s">
        <v>5</v>
      </c>
      <c r="J3" s="21"/>
    </row>
    <row r="4" spans="1:11" ht="130" customHeight="1" x14ac:dyDescent="0.15">
      <c r="A4" s="117"/>
      <c r="B4" s="19"/>
      <c r="C4" s="118" t="s">
        <v>3</v>
      </c>
      <c r="D4" s="119"/>
      <c r="E4" s="19"/>
      <c r="F4" s="122" t="s">
        <v>3</v>
      </c>
      <c r="G4" s="119"/>
      <c r="H4" s="19"/>
      <c r="I4" s="122" t="s">
        <v>3</v>
      </c>
      <c r="J4" s="119"/>
    </row>
    <row r="5" spans="1:11" ht="20" customHeight="1" x14ac:dyDescent="0.15">
      <c r="A5" s="116" t="str">
        <f>'Beoordelen 1. Kwaliteit'!A5</f>
        <v>7.1.2    De tijdsduur na het indienen van de vraag tot de werkende oplossing.</v>
      </c>
      <c r="B5" s="19"/>
      <c r="C5" s="20" t="s">
        <v>5</v>
      </c>
      <c r="D5" s="21"/>
      <c r="E5" s="19"/>
      <c r="F5" s="20" t="s">
        <v>5</v>
      </c>
      <c r="G5" s="21"/>
      <c r="H5" s="19"/>
      <c r="I5" s="20" t="s">
        <v>5</v>
      </c>
      <c r="J5" s="21"/>
    </row>
    <row r="6" spans="1:11" ht="130" customHeight="1" x14ac:dyDescent="0.15">
      <c r="A6" s="117"/>
      <c r="B6" s="19"/>
      <c r="C6" s="120" t="s">
        <v>3</v>
      </c>
      <c r="D6" s="121"/>
      <c r="E6" s="19"/>
      <c r="F6" s="122" t="s">
        <v>3</v>
      </c>
      <c r="G6" s="119"/>
      <c r="H6" s="19"/>
      <c r="I6" s="122" t="s">
        <v>3</v>
      </c>
      <c r="J6" s="119"/>
    </row>
    <row r="7" spans="1:11" ht="20" customHeight="1" x14ac:dyDescent="0.15">
      <c r="A7" s="116" t="str">
        <f>'Beoordelen 1. Kwaliteit'!A6</f>
        <v>7.1.3    Condities en kosten van aangeboden oplossing.</v>
      </c>
      <c r="B7" s="19"/>
      <c r="C7" s="20" t="s">
        <v>5</v>
      </c>
      <c r="D7" s="21"/>
      <c r="E7" s="19"/>
      <c r="F7" s="20" t="s">
        <v>5</v>
      </c>
      <c r="G7" s="21"/>
      <c r="H7" s="19"/>
      <c r="I7" s="20" t="s">
        <v>5</v>
      </c>
      <c r="J7" s="21"/>
    </row>
    <row r="8" spans="1:11" ht="130" customHeight="1" x14ac:dyDescent="0.15">
      <c r="A8" s="117"/>
      <c r="B8" s="19"/>
      <c r="C8" s="120" t="s">
        <v>3</v>
      </c>
      <c r="D8" s="121"/>
      <c r="E8" s="19"/>
      <c r="F8" s="122" t="s">
        <v>3</v>
      </c>
      <c r="G8" s="119"/>
      <c r="H8" s="19"/>
      <c r="I8" s="122" t="s">
        <v>3</v>
      </c>
      <c r="J8" s="119"/>
    </row>
    <row r="9" spans="1:11" ht="20" customHeight="1" x14ac:dyDescent="0.15">
      <c r="A9" s="49"/>
      <c r="C9" s="130"/>
      <c r="D9" s="130"/>
      <c r="F9" s="130"/>
      <c r="G9" s="130"/>
      <c r="I9" s="129"/>
      <c r="J9" s="129"/>
    </row>
    <row r="10" spans="1:11" ht="40" customHeight="1" x14ac:dyDescent="0.15">
      <c r="A10" s="7" t="str">
        <f>'Beoordelen 2. Open vragen'!A1</f>
        <v>Beoordeling KWALITEIT VAN DE BEANTWOORDING VAN DE OPEN VRAGEN</v>
      </c>
      <c r="C10" s="115" t="s">
        <v>9</v>
      </c>
      <c r="D10" s="115"/>
      <c r="F10" s="115" t="s">
        <v>9</v>
      </c>
      <c r="G10" s="115"/>
      <c r="I10" s="115" t="s">
        <v>9</v>
      </c>
      <c r="J10" s="115"/>
    </row>
    <row r="11" spans="1:11" ht="20" customHeight="1" x14ac:dyDescent="0.15">
      <c r="A11" s="109" t="str">
        <f>'Beoordelen 2. Open vragen'!A4</f>
        <v>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v>
      </c>
      <c r="C11" s="111" t="s">
        <v>5</v>
      </c>
      <c r="D11" s="111"/>
      <c r="F11" s="111" t="s">
        <v>5</v>
      </c>
      <c r="G11" s="111"/>
      <c r="I11" s="111" t="s">
        <v>5</v>
      </c>
      <c r="J11" s="111"/>
    </row>
    <row r="12" spans="1:11" ht="137" customHeight="1" x14ac:dyDescent="0.15">
      <c r="A12" s="110"/>
      <c r="C12" s="112" t="s">
        <v>3</v>
      </c>
      <c r="D12" s="112"/>
      <c r="F12" s="112" t="s">
        <v>3</v>
      </c>
      <c r="G12" s="112"/>
      <c r="I12" s="112" t="s">
        <v>3</v>
      </c>
      <c r="J12" s="112"/>
    </row>
    <row r="13" spans="1:11" ht="20" customHeight="1" x14ac:dyDescent="0.15">
      <c r="A13" s="109" t="str">
        <f>'Beoordelen 2. Open vragen'!A6</f>
        <v>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v>
      </c>
      <c r="C13" s="111" t="s">
        <v>5</v>
      </c>
      <c r="D13" s="111"/>
      <c r="F13" s="111" t="s">
        <v>5</v>
      </c>
      <c r="G13" s="111"/>
      <c r="I13" s="111" t="s">
        <v>5</v>
      </c>
      <c r="J13" s="111"/>
    </row>
    <row r="14" spans="1:11" ht="186" customHeight="1" x14ac:dyDescent="0.15">
      <c r="A14" s="110"/>
      <c r="C14" s="112" t="s">
        <v>3</v>
      </c>
      <c r="D14" s="112"/>
      <c r="F14" s="112" t="s">
        <v>3</v>
      </c>
      <c r="G14" s="112"/>
      <c r="I14" s="112" t="s">
        <v>3</v>
      </c>
      <c r="J14" s="112"/>
    </row>
    <row r="15" spans="1:11" ht="15" customHeight="1" x14ac:dyDescent="0.15">
      <c r="A15" s="109" t="str">
        <f>'Beoordelen 2. Open vragen'!A8</f>
        <v>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v>
      </c>
      <c r="C15" s="111" t="s">
        <v>5</v>
      </c>
      <c r="D15" s="111"/>
      <c r="F15" s="111" t="s">
        <v>5</v>
      </c>
      <c r="G15" s="111"/>
      <c r="I15" s="111" t="s">
        <v>5</v>
      </c>
      <c r="J15" s="111"/>
    </row>
    <row r="16" spans="1:11" ht="226" customHeight="1" x14ac:dyDescent="0.15">
      <c r="A16" s="110"/>
      <c r="C16" s="112" t="s">
        <v>3</v>
      </c>
      <c r="D16" s="112"/>
      <c r="F16" s="112" t="s">
        <v>3</v>
      </c>
      <c r="G16" s="112"/>
      <c r="I16" s="112" t="s">
        <v>3</v>
      </c>
      <c r="J16" s="112"/>
    </row>
    <row r="17" spans="1:10" ht="20" customHeight="1" x14ac:dyDescent="0.15">
      <c r="A17" s="49"/>
      <c r="C17" s="107"/>
      <c r="D17" s="108"/>
      <c r="F17" s="107"/>
      <c r="G17" s="108"/>
      <c r="I17" s="107"/>
      <c r="J17" s="108"/>
    </row>
    <row r="18" spans="1:10" ht="40" customHeight="1" x14ac:dyDescent="0.15">
      <c r="A18" s="7" t="s">
        <v>90</v>
      </c>
      <c r="C18" s="115" t="s">
        <v>9</v>
      </c>
      <c r="D18" s="115"/>
      <c r="F18" s="115" t="s">
        <v>9</v>
      </c>
      <c r="G18" s="115"/>
      <c r="I18" s="115" t="s">
        <v>9</v>
      </c>
      <c r="J18" s="115"/>
    </row>
    <row r="19" spans="1:10" ht="15" customHeight="1" x14ac:dyDescent="0.15">
      <c r="A19" s="109" t="str">
        <f>'Beoordelen 3. Advies inrichting'!A4</f>
        <v>7.3.1 Mate van volledigheid en uitgebreidheid van de gespecificeerde offerte van de aangeboden inrichting.</v>
      </c>
      <c r="C19" s="111" t="s">
        <v>5</v>
      </c>
      <c r="D19" s="111"/>
      <c r="F19" s="111" t="s">
        <v>5</v>
      </c>
      <c r="G19" s="111"/>
      <c r="I19" s="111" t="s">
        <v>5</v>
      </c>
      <c r="J19" s="111"/>
    </row>
    <row r="20" spans="1:10" ht="100" customHeight="1" x14ac:dyDescent="0.15">
      <c r="A20" s="110"/>
      <c r="C20" s="112" t="s">
        <v>3</v>
      </c>
      <c r="D20" s="112"/>
      <c r="F20" s="112" t="s">
        <v>3</v>
      </c>
      <c r="G20" s="112"/>
      <c r="I20" s="112" t="s">
        <v>3</v>
      </c>
      <c r="J20" s="112"/>
    </row>
    <row r="21" spans="1:10" ht="15" customHeight="1" x14ac:dyDescent="0.15">
      <c r="A21" s="109" t="str">
        <f>'Beoordelen 3. Advies inrichting'!A5</f>
        <v>7.3.2 Mate van volledigheid en uitgebreidheid van de beschrijving van de aangeboden inrichting.</v>
      </c>
      <c r="C21" s="111" t="s">
        <v>5</v>
      </c>
      <c r="D21" s="111"/>
      <c r="F21" s="111" t="s">
        <v>5</v>
      </c>
      <c r="G21" s="111"/>
      <c r="I21" s="111" t="s">
        <v>5</v>
      </c>
      <c r="J21" s="111"/>
    </row>
    <row r="22" spans="1:10" ht="100" customHeight="1" x14ac:dyDescent="0.15">
      <c r="A22" s="110"/>
      <c r="C22" s="112" t="s">
        <v>3</v>
      </c>
      <c r="D22" s="112"/>
      <c r="F22" s="112" t="s">
        <v>3</v>
      </c>
      <c r="G22" s="112"/>
      <c r="I22" s="112" t="s">
        <v>3</v>
      </c>
      <c r="J22" s="112"/>
    </row>
    <row r="23" spans="1:10" ht="15" customHeight="1" x14ac:dyDescent="0.15">
      <c r="A23" s="109" t="str">
        <f>'Beoordelen 3. Advies inrichting'!A6</f>
        <v>7.3.3 Mate van kwaliteit ten opzichte van de huidige inrichting in het referentielokaal/vergaderruimte, aan de hand van de specificaties.</v>
      </c>
      <c r="C23" s="111" t="s">
        <v>5</v>
      </c>
      <c r="D23" s="111"/>
      <c r="F23" s="111" t="s">
        <v>5</v>
      </c>
      <c r="G23" s="111"/>
      <c r="I23" s="111" t="s">
        <v>5</v>
      </c>
      <c r="J23" s="111"/>
    </row>
    <row r="24" spans="1:10" ht="100" customHeight="1" x14ac:dyDescent="0.15">
      <c r="A24" s="110"/>
      <c r="C24" s="112" t="s">
        <v>3</v>
      </c>
      <c r="D24" s="112"/>
      <c r="F24" s="112" t="s">
        <v>3</v>
      </c>
      <c r="G24" s="112"/>
      <c r="I24" s="112" t="s">
        <v>3</v>
      </c>
      <c r="J24" s="112"/>
    </row>
    <row r="25" spans="1:10" ht="15" customHeight="1" x14ac:dyDescent="0.15">
      <c r="A25" s="109" t="str">
        <f>'Beoordelen 3. Advies inrichting'!A7</f>
        <v xml:space="preserve">7.3.4 Mate van motivatie en onderbouwing van de keuze van de aangeboden inrichting in de situatie van de aanbestedende dienst. </v>
      </c>
      <c r="C25" s="111" t="s">
        <v>5</v>
      </c>
      <c r="D25" s="111"/>
      <c r="F25" s="111" t="s">
        <v>5</v>
      </c>
      <c r="G25" s="111"/>
      <c r="I25" s="111" t="s">
        <v>5</v>
      </c>
      <c r="J25" s="111"/>
    </row>
    <row r="26" spans="1:10" ht="100" customHeight="1" x14ac:dyDescent="0.15">
      <c r="A26" s="110"/>
      <c r="C26" s="112" t="s">
        <v>3</v>
      </c>
      <c r="D26" s="112"/>
      <c r="F26" s="112" t="s">
        <v>3</v>
      </c>
      <c r="G26" s="112"/>
      <c r="I26" s="112" t="s">
        <v>3</v>
      </c>
      <c r="J26" s="112"/>
    </row>
    <row r="27" spans="1:10" ht="15" customHeight="1" x14ac:dyDescent="0.15">
      <c r="A27"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27" s="111" t="s">
        <v>5</v>
      </c>
      <c r="D27" s="111"/>
      <c r="F27" s="111" t="s">
        <v>5</v>
      </c>
      <c r="G27" s="111"/>
      <c r="I27" s="111" t="s">
        <v>5</v>
      </c>
      <c r="J27" s="111"/>
    </row>
    <row r="28" spans="1:10" ht="100" customHeight="1" x14ac:dyDescent="0.15">
      <c r="A28" s="114"/>
      <c r="C28" s="112" t="s">
        <v>3</v>
      </c>
      <c r="D28" s="112"/>
      <c r="F28" s="112" t="s">
        <v>3</v>
      </c>
      <c r="G28" s="112"/>
      <c r="I28" s="112" t="s">
        <v>3</v>
      </c>
      <c r="J28" s="112"/>
    </row>
    <row r="29" spans="1:10" ht="20" customHeight="1" x14ac:dyDescent="0.15">
      <c r="A29" s="49"/>
      <c r="C29" s="107"/>
      <c r="D29" s="108"/>
      <c r="F29" s="107"/>
      <c r="G29" s="108"/>
      <c r="I29" s="107"/>
      <c r="J29" s="108"/>
    </row>
    <row r="30" spans="1:10" ht="40" customHeight="1" x14ac:dyDescent="0.15">
      <c r="A30" s="7" t="s">
        <v>89</v>
      </c>
      <c r="C30" s="115" t="s">
        <v>9</v>
      </c>
      <c r="D30" s="115"/>
      <c r="F30" s="115" t="s">
        <v>9</v>
      </c>
      <c r="G30" s="115"/>
      <c r="I30" s="115" t="s">
        <v>9</v>
      </c>
      <c r="J30" s="115"/>
    </row>
    <row r="31" spans="1:10" ht="16" customHeight="1" x14ac:dyDescent="0.15">
      <c r="A31" s="109" t="str">
        <f>'Beoordelen 3. Advies inrichting'!A4</f>
        <v>7.3.1 Mate van volledigheid en uitgebreidheid van de gespecificeerde offerte van de aangeboden inrichting.</v>
      </c>
      <c r="C31" s="111" t="s">
        <v>5</v>
      </c>
      <c r="D31" s="111"/>
      <c r="F31" s="111" t="s">
        <v>5</v>
      </c>
      <c r="G31" s="111"/>
      <c r="I31" s="111" t="s">
        <v>5</v>
      </c>
      <c r="J31" s="111"/>
    </row>
    <row r="32" spans="1:10" ht="100" customHeight="1" x14ac:dyDescent="0.15">
      <c r="A32" s="110"/>
      <c r="C32" s="112" t="s">
        <v>3</v>
      </c>
      <c r="D32" s="112"/>
      <c r="F32" s="112" t="s">
        <v>3</v>
      </c>
      <c r="G32" s="112"/>
      <c r="I32" s="112" t="s">
        <v>3</v>
      </c>
      <c r="J32" s="112"/>
    </row>
    <row r="33" spans="1:10" ht="16" customHeight="1" x14ac:dyDescent="0.15">
      <c r="A33" s="109" t="str">
        <f>'Beoordelen 3. Advies inrichting'!A5</f>
        <v>7.3.2 Mate van volledigheid en uitgebreidheid van de beschrijving van de aangeboden inrichting.</v>
      </c>
      <c r="C33" s="111" t="s">
        <v>5</v>
      </c>
      <c r="D33" s="111"/>
      <c r="F33" s="111" t="s">
        <v>5</v>
      </c>
      <c r="G33" s="111"/>
      <c r="I33" s="111" t="s">
        <v>5</v>
      </c>
      <c r="J33" s="111"/>
    </row>
    <row r="34" spans="1:10" ht="100" customHeight="1" x14ac:dyDescent="0.15">
      <c r="A34" s="110"/>
      <c r="C34" s="112" t="s">
        <v>3</v>
      </c>
      <c r="D34" s="112"/>
      <c r="F34" s="112" t="s">
        <v>3</v>
      </c>
      <c r="G34" s="112"/>
      <c r="I34" s="112" t="s">
        <v>3</v>
      </c>
      <c r="J34" s="112"/>
    </row>
    <row r="35" spans="1:10" ht="16" customHeight="1" x14ac:dyDescent="0.15">
      <c r="A35" s="109" t="str">
        <f>'Beoordelen 3. Advies inrichting'!A6</f>
        <v>7.3.3 Mate van kwaliteit ten opzichte van de huidige inrichting in het referentielokaal/vergaderruimte, aan de hand van de specificaties.</v>
      </c>
      <c r="C35" s="111" t="s">
        <v>5</v>
      </c>
      <c r="D35" s="111"/>
      <c r="F35" s="111" t="s">
        <v>5</v>
      </c>
      <c r="G35" s="111"/>
      <c r="I35" s="111" t="s">
        <v>5</v>
      </c>
      <c r="J35" s="111"/>
    </row>
    <row r="36" spans="1:10" ht="100" customHeight="1" x14ac:dyDescent="0.15">
      <c r="A36" s="110"/>
      <c r="C36" s="112" t="s">
        <v>3</v>
      </c>
      <c r="D36" s="112"/>
      <c r="F36" s="112" t="s">
        <v>3</v>
      </c>
      <c r="G36" s="112"/>
      <c r="I36" s="112" t="s">
        <v>3</v>
      </c>
      <c r="J36" s="112"/>
    </row>
    <row r="37" spans="1:10" ht="16" customHeight="1" x14ac:dyDescent="0.15">
      <c r="A37" s="109" t="str">
        <f>'Beoordelen 3. Advies inrichting'!A7</f>
        <v xml:space="preserve">7.3.4 Mate van motivatie en onderbouwing van de keuze van de aangeboden inrichting in de situatie van de aanbestedende dienst. </v>
      </c>
      <c r="C37" s="111" t="s">
        <v>5</v>
      </c>
      <c r="D37" s="111"/>
      <c r="F37" s="111" t="s">
        <v>5</v>
      </c>
      <c r="G37" s="111"/>
      <c r="I37" s="111" t="s">
        <v>5</v>
      </c>
      <c r="J37" s="111"/>
    </row>
    <row r="38" spans="1:10" ht="100" customHeight="1" x14ac:dyDescent="0.15">
      <c r="A38" s="110"/>
      <c r="C38" s="112" t="s">
        <v>3</v>
      </c>
      <c r="D38" s="112"/>
      <c r="F38" s="112" t="s">
        <v>3</v>
      </c>
      <c r="G38" s="112"/>
      <c r="I38" s="112" t="s">
        <v>3</v>
      </c>
      <c r="J38" s="112"/>
    </row>
    <row r="39" spans="1:10" ht="16" customHeight="1" x14ac:dyDescent="0.15">
      <c r="A39"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39" s="111" t="s">
        <v>5</v>
      </c>
      <c r="D39" s="111"/>
      <c r="F39" s="111" t="s">
        <v>5</v>
      </c>
      <c r="G39" s="111"/>
      <c r="I39" s="111" t="s">
        <v>5</v>
      </c>
      <c r="J39" s="111"/>
    </row>
    <row r="40" spans="1:10" ht="100" customHeight="1" x14ac:dyDescent="0.15">
      <c r="A40" s="114"/>
      <c r="C40" s="112" t="s">
        <v>3</v>
      </c>
      <c r="D40" s="112"/>
      <c r="F40" s="112" t="s">
        <v>3</v>
      </c>
      <c r="G40" s="112"/>
      <c r="I40" s="112" t="s">
        <v>3</v>
      </c>
      <c r="J40" s="112"/>
    </row>
    <row r="41" spans="1:10" ht="20" customHeight="1" x14ac:dyDescent="0.15">
      <c r="A41" s="49"/>
      <c r="C41" s="107"/>
      <c r="D41" s="108"/>
      <c r="F41" s="107"/>
      <c r="G41" s="108"/>
      <c r="I41" s="107"/>
      <c r="J41" s="108"/>
    </row>
  </sheetData>
  <sheetProtection algorithmName="SHA-512" hashValue="SVdyxrQ+ALv1DLtK2kDUcNfrimehfT/2UA45gxGNW/8ajzcYEgfC4apIrdoIgYS+ahas1emJcxEXEg2eWYWXaw==" saltValue="uBGp9M6zyjKAVX40ILGmbw==" spinCount="100000" sheet="1" objects="1" scenarios="1"/>
  <mergeCells count="130">
    <mergeCell ref="I1:J1"/>
    <mergeCell ref="A3:A4"/>
    <mergeCell ref="C4:D4"/>
    <mergeCell ref="F4:G4"/>
    <mergeCell ref="I4:J4"/>
    <mergeCell ref="C1:D1"/>
    <mergeCell ref="F1:G1"/>
    <mergeCell ref="C2:D2"/>
    <mergeCell ref="F2:G2"/>
    <mergeCell ref="I2:J2"/>
    <mergeCell ref="C9:D9"/>
    <mergeCell ref="F9:G9"/>
    <mergeCell ref="I9:J9"/>
    <mergeCell ref="C10:D10"/>
    <mergeCell ref="F10:G10"/>
    <mergeCell ref="I10:J10"/>
    <mergeCell ref="I6:J6"/>
    <mergeCell ref="A5:A6"/>
    <mergeCell ref="C6:D6"/>
    <mergeCell ref="F6:G6"/>
    <mergeCell ref="A7:A8"/>
    <mergeCell ref="C8:D8"/>
    <mergeCell ref="F8:G8"/>
    <mergeCell ref="I8:J8"/>
    <mergeCell ref="A13:A14"/>
    <mergeCell ref="C13:D13"/>
    <mergeCell ref="F13:G13"/>
    <mergeCell ref="I13:J13"/>
    <mergeCell ref="C14:D14"/>
    <mergeCell ref="F14:G14"/>
    <mergeCell ref="I14:J14"/>
    <mergeCell ref="A11:A12"/>
    <mergeCell ref="C11:D11"/>
    <mergeCell ref="F11:G11"/>
    <mergeCell ref="I11:J11"/>
    <mergeCell ref="C12:D12"/>
    <mergeCell ref="F12:G12"/>
    <mergeCell ref="I12:J12"/>
    <mergeCell ref="C17:D17"/>
    <mergeCell ref="F17:G17"/>
    <mergeCell ref="I17:J17"/>
    <mergeCell ref="C18:D18"/>
    <mergeCell ref="F18:G18"/>
    <mergeCell ref="I18:J18"/>
    <mergeCell ref="A15:A16"/>
    <mergeCell ref="C15:D15"/>
    <mergeCell ref="F15:G15"/>
    <mergeCell ref="I15:J15"/>
    <mergeCell ref="C16:D16"/>
    <mergeCell ref="F16:G16"/>
    <mergeCell ref="I16:J16"/>
    <mergeCell ref="A21:A22"/>
    <mergeCell ref="C21:D21"/>
    <mergeCell ref="F21:G21"/>
    <mergeCell ref="I21:J21"/>
    <mergeCell ref="C22:D22"/>
    <mergeCell ref="F22:G22"/>
    <mergeCell ref="I22:J22"/>
    <mergeCell ref="A19:A20"/>
    <mergeCell ref="C19:D19"/>
    <mergeCell ref="F19:G19"/>
    <mergeCell ref="I19:J19"/>
    <mergeCell ref="C20:D20"/>
    <mergeCell ref="F20:G20"/>
    <mergeCell ref="I20:J20"/>
    <mergeCell ref="A25:A26"/>
    <mergeCell ref="C25:D25"/>
    <mergeCell ref="F25:G25"/>
    <mergeCell ref="I25:J25"/>
    <mergeCell ref="C26:D26"/>
    <mergeCell ref="F26:G26"/>
    <mergeCell ref="I26:J26"/>
    <mergeCell ref="A23:A24"/>
    <mergeCell ref="C23:D23"/>
    <mergeCell ref="F23:G23"/>
    <mergeCell ref="I23:J23"/>
    <mergeCell ref="C24:D24"/>
    <mergeCell ref="F24:G24"/>
    <mergeCell ref="I24:J24"/>
    <mergeCell ref="C29:D29"/>
    <mergeCell ref="F29:G29"/>
    <mergeCell ref="I29:J29"/>
    <mergeCell ref="A27:A28"/>
    <mergeCell ref="C27:D27"/>
    <mergeCell ref="F27:G27"/>
    <mergeCell ref="I27:J27"/>
    <mergeCell ref="C28:D28"/>
    <mergeCell ref="F28:G28"/>
    <mergeCell ref="I28:J28"/>
    <mergeCell ref="C30:D30"/>
    <mergeCell ref="F30:G30"/>
    <mergeCell ref="I30:J30"/>
    <mergeCell ref="A31:A32"/>
    <mergeCell ref="C31:D31"/>
    <mergeCell ref="F31:G31"/>
    <mergeCell ref="I31:J31"/>
    <mergeCell ref="C32:D32"/>
    <mergeCell ref="F32:G32"/>
    <mergeCell ref="I32:J32"/>
    <mergeCell ref="A33:A34"/>
    <mergeCell ref="C33:D33"/>
    <mergeCell ref="F33:G33"/>
    <mergeCell ref="I33:J33"/>
    <mergeCell ref="C34:D34"/>
    <mergeCell ref="F34:G34"/>
    <mergeCell ref="I34:J34"/>
    <mergeCell ref="A35:A36"/>
    <mergeCell ref="C35:D35"/>
    <mergeCell ref="F35:G35"/>
    <mergeCell ref="I35:J35"/>
    <mergeCell ref="C36:D36"/>
    <mergeCell ref="F36:G36"/>
    <mergeCell ref="I36:J36"/>
    <mergeCell ref="C41:D41"/>
    <mergeCell ref="F41:G41"/>
    <mergeCell ref="I41:J41"/>
    <mergeCell ref="A37:A38"/>
    <mergeCell ref="C37:D37"/>
    <mergeCell ref="F37:G37"/>
    <mergeCell ref="I37:J37"/>
    <mergeCell ref="C38:D38"/>
    <mergeCell ref="F38:G38"/>
    <mergeCell ref="I38:J38"/>
    <mergeCell ref="A39:A40"/>
    <mergeCell ref="C39:D39"/>
    <mergeCell ref="F39:G39"/>
    <mergeCell ref="I39:J39"/>
    <mergeCell ref="C40:D40"/>
    <mergeCell ref="F40:G40"/>
    <mergeCell ref="I40:J40"/>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827D4294-DFEE-E841-A0AF-AC9E4039544C}">
          <x14:formula1>
            <xm:f>'Beoordelen 1. Kwaliteit'!$A$7:$A$12</xm:f>
          </x14:formula1>
          <xm:sqref>C3 I27 F27 C27 I25 F25 C25 I23 F23 C23 I21 F21 C21 I19 F19 C19 I15 F15 C15 I13 F13 C13 C11 I11 F11 I7 I5 I3 F3 F5 F7 C7 C5 I39 F39 C39 I37 F37 C37 I35 F35 C35 I33 F33 C33 I31 F31 C31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4E6F-13D7-8D47-8401-B321C2D6425A}">
  <dimension ref="A1:K41"/>
  <sheetViews>
    <sheetView showGridLines="0" zoomScale="80" zoomScaleNormal="80" workbookViewId="0">
      <selection activeCell="A2" sqref="A2"/>
    </sheetView>
  </sheetViews>
  <sheetFormatPr baseColWidth="10" defaultColWidth="8.83203125" defaultRowHeight="13" x14ac:dyDescent="0.15"/>
  <cols>
    <col min="1" max="1" width="71.33203125" style="17" customWidth="1"/>
    <col min="2" max="2" width="2.83203125" style="22" customWidth="1"/>
    <col min="3" max="3" width="25.83203125" style="23" customWidth="1"/>
    <col min="4" max="4" width="3.83203125" style="23" customWidth="1"/>
    <col min="5" max="5" width="2.83203125" style="23" customWidth="1"/>
    <col min="6" max="6" width="25.83203125" style="23" customWidth="1"/>
    <col min="7" max="7" width="3.83203125" style="23" customWidth="1"/>
    <col min="8" max="8" width="2.83203125" style="23" customWidth="1"/>
    <col min="9" max="9" width="25.83203125" style="17" customWidth="1"/>
    <col min="10" max="10" width="3.83203125" style="17" customWidth="1"/>
    <col min="11" max="11" width="11.6640625" style="17" bestFit="1" customWidth="1"/>
    <col min="12" max="16384" width="8.83203125" style="17"/>
  </cols>
  <sheetData>
    <row r="1" spans="1:11" ht="50" customHeight="1" x14ac:dyDescent="0.2">
      <c r="A1" s="14" t="s">
        <v>2</v>
      </c>
      <c r="B1" s="15"/>
      <c r="C1" s="128" t="s">
        <v>17</v>
      </c>
      <c r="D1" s="124"/>
      <c r="E1" s="15"/>
      <c r="F1" s="123" t="s">
        <v>18</v>
      </c>
      <c r="G1" s="124"/>
      <c r="H1" s="15"/>
      <c r="I1" s="123" t="s">
        <v>19</v>
      </c>
      <c r="J1" s="124"/>
      <c r="K1" s="16"/>
    </row>
    <row r="2" spans="1:11" ht="40" customHeight="1" x14ac:dyDescent="0.15">
      <c r="A2" s="7" t="str">
        <f>'Beoordelen 1. Kwaliteit'!A3</f>
        <v>Beoordelingskader praktijkopdracht</v>
      </c>
      <c r="B2" s="18"/>
      <c r="C2" s="125" t="s">
        <v>9</v>
      </c>
      <c r="D2" s="126"/>
      <c r="E2" s="18"/>
      <c r="F2" s="127" t="s">
        <v>9</v>
      </c>
      <c r="G2" s="126"/>
      <c r="H2" s="18"/>
      <c r="I2" s="127" t="s">
        <v>9</v>
      </c>
      <c r="J2" s="126"/>
    </row>
    <row r="3" spans="1:11" ht="20" customHeight="1" x14ac:dyDescent="0.15">
      <c r="A3" s="116" t="str">
        <f>'Beoordelen 1. Kwaliteit'!A4</f>
        <v>7.1.1    Kwaliteit van de oplossing passend bij de organisatie (inlevingsvermogen, zorgvuldigheid, oplossingsgerichtheid).</v>
      </c>
      <c r="B3" s="19"/>
      <c r="C3" s="20" t="s">
        <v>5</v>
      </c>
      <c r="D3" s="21"/>
      <c r="E3" s="19"/>
      <c r="F3" s="20" t="s">
        <v>5</v>
      </c>
      <c r="G3" s="21"/>
      <c r="H3" s="19"/>
      <c r="I3" s="20" t="s">
        <v>5</v>
      </c>
      <c r="J3" s="21"/>
    </row>
    <row r="4" spans="1:11" ht="130" customHeight="1" x14ac:dyDescent="0.15">
      <c r="A4" s="117"/>
      <c r="B4" s="19"/>
      <c r="C4" s="118" t="s">
        <v>3</v>
      </c>
      <c r="D4" s="119"/>
      <c r="E4" s="19"/>
      <c r="F4" s="122" t="s">
        <v>3</v>
      </c>
      <c r="G4" s="119"/>
      <c r="H4" s="19"/>
      <c r="I4" s="122" t="s">
        <v>3</v>
      </c>
      <c r="J4" s="119"/>
    </row>
    <row r="5" spans="1:11" ht="20" customHeight="1" x14ac:dyDescent="0.15">
      <c r="A5" s="116" t="str">
        <f>'Beoordelen 1. Kwaliteit'!A5</f>
        <v>7.1.2    De tijdsduur na het indienen van de vraag tot de werkende oplossing.</v>
      </c>
      <c r="B5" s="19"/>
      <c r="C5" s="20" t="s">
        <v>5</v>
      </c>
      <c r="D5" s="21"/>
      <c r="E5" s="19"/>
      <c r="F5" s="20" t="s">
        <v>5</v>
      </c>
      <c r="G5" s="21"/>
      <c r="H5" s="19"/>
      <c r="I5" s="20" t="s">
        <v>5</v>
      </c>
      <c r="J5" s="21"/>
    </row>
    <row r="6" spans="1:11" ht="130" customHeight="1" x14ac:dyDescent="0.15">
      <c r="A6" s="117"/>
      <c r="B6" s="19"/>
      <c r="C6" s="120" t="s">
        <v>3</v>
      </c>
      <c r="D6" s="121"/>
      <c r="E6" s="19"/>
      <c r="F6" s="122" t="s">
        <v>3</v>
      </c>
      <c r="G6" s="119"/>
      <c r="H6" s="19"/>
      <c r="I6" s="122" t="s">
        <v>3</v>
      </c>
      <c r="J6" s="119"/>
    </row>
    <row r="7" spans="1:11" ht="20" customHeight="1" x14ac:dyDescent="0.15">
      <c r="A7" s="116" t="str">
        <f>'Beoordelen 1. Kwaliteit'!A6</f>
        <v>7.1.3    Condities en kosten van aangeboden oplossing.</v>
      </c>
      <c r="B7" s="19"/>
      <c r="C7" s="20" t="s">
        <v>5</v>
      </c>
      <c r="D7" s="21"/>
      <c r="E7" s="19"/>
      <c r="F7" s="20" t="s">
        <v>5</v>
      </c>
      <c r="G7" s="21"/>
      <c r="H7" s="19"/>
      <c r="I7" s="20" t="s">
        <v>5</v>
      </c>
      <c r="J7" s="21"/>
    </row>
    <row r="8" spans="1:11" ht="130" customHeight="1" x14ac:dyDescent="0.15">
      <c r="A8" s="117"/>
      <c r="B8" s="19"/>
      <c r="C8" s="120" t="s">
        <v>3</v>
      </c>
      <c r="D8" s="121"/>
      <c r="E8" s="19"/>
      <c r="F8" s="122" t="s">
        <v>3</v>
      </c>
      <c r="G8" s="119"/>
      <c r="H8" s="19"/>
      <c r="I8" s="122" t="s">
        <v>3</v>
      </c>
      <c r="J8" s="119"/>
    </row>
    <row r="9" spans="1:11" ht="20" customHeight="1" x14ac:dyDescent="0.15">
      <c r="A9" s="49"/>
      <c r="C9" s="130"/>
      <c r="D9" s="130"/>
      <c r="F9" s="130"/>
      <c r="G9" s="130"/>
      <c r="I9" s="129"/>
      <c r="J9" s="129"/>
    </row>
    <row r="10" spans="1:11" ht="40" customHeight="1" x14ac:dyDescent="0.15">
      <c r="A10" s="7" t="str">
        <f>'Beoordelen 2. Open vragen'!A1</f>
        <v>Beoordeling KWALITEIT VAN DE BEANTWOORDING VAN DE OPEN VRAGEN</v>
      </c>
      <c r="C10" s="115" t="s">
        <v>9</v>
      </c>
      <c r="D10" s="115"/>
      <c r="F10" s="115" t="s">
        <v>9</v>
      </c>
      <c r="G10" s="115"/>
      <c r="I10" s="115" t="s">
        <v>9</v>
      </c>
      <c r="J10" s="115"/>
    </row>
    <row r="11" spans="1:11" ht="20" customHeight="1" x14ac:dyDescent="0.15">
      <c r="A11" s="109" t="str">
        <f>'Beoordelen 2. Open vragen'!A4</f>
        <v>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v>
      </c>
      <c r="C11" s="111" t="s">
        <v>5</v>
      </c>
      <c r="D11" s="111"/>
      <c r="F11" s="111" t="s">
        <v>5</v>
      </c>
      <c r="G11" s="111"/>
      <c r="I11" s="111" t="s">
        <v>5</v>
      </c>
      <c r="J11" s="111"/>
    </row>
    <row r="12" spans="1:11" ht="137" customHeight="1" x14ac:dyDescent="0.15">
      <c r="A12" s="110"/>
      <c r="C12" s="112" t="s">
        <v>3</v>
      </c>
      <c r="D12" s="112"/>
      <c r="F12" s="112" t="s">
        <v>3</v>
      </c>
      <c r="G12" s="112"/>
      <c r="I12" s="112" t="s">
        <v>3</v>
      </c>
      <c r="J12" s="112"/>
    </row>
    <row r="13" spans="1:11" ht="20" customHeight="1" x14ac:dyDescent="0.15">
      <c r="A13" s="109" t="str">
        <f>'Beoordelen 2. Open vragen'!A6</f>
        <v>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v>
      </c>
      <c r="C13" s="111" t="s">
        <v>5</v>
      </c>
      <c r="D13" s="111"/>
      <c r="F13" s="111" t="s">
        <v>5</v>
      </c>
      <c r="G13" s="111"/>
      <c r="I13" s="111" t="s">
        <v>5</v>
      </c>
      <c r="J13" s="111"/>
    </row>
    <row r="14" spans="1:11" ht="186" customHeight="1" x14ac:dyDescent="0.15">
      <c r="A14" s="110"/>
      <c r="C14" s="112" t="s">
        <v>3</v>
      </c>
      <c r="D14" s="112"/>
      <c r="F14" s="112" t="s">
        <v>3</v>
      </c>
      <c r="G14" s="112"/>
      <c r="I14" s="112" t="s">
        <v>3</v>
      </c>
      <c r="J14" s="112"/>
    </row>
    <row r="15" spans="1:11" ht="15" customHeight="1" x14ac:dyDescent="0.15">
      <c r="A15" s="109" t="str">
        <f>'Beoordelen 2. Open vragen'!A8</f>
        <v>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v>
      </c>
      <c r="C15" s="111" t="s">
        <v>5</v>
      </c>
      <c r="D15" s="111"/>
      <c r="F15" s="111" t="s">
        <v>5</v>
      </c>
      <c r="G15" s="111"/>
      <c r="I15" s="111" t="s">
        <v>5</v>
      </c>
      <c r="J15" s="111"/>
    </row>
    <row r="16" spans="1:11" ht="226" customHeight="1" x14ac:dyDescent="0.15">
      <c r="A16" s="110"/>
      <c r="C16" s="112" t="s">
        <v>3</v>
      </c>
      <c r="D16" s="112"/>
      <c r="F16" s="112" t="s">
        <v>3</v>
      </c>
      <c r="G16" s="112"/>
      <c r="I16" s="112" t="s">
        <v>3</v>
      </c>
      <c r="J16" s="112"/>
    </row>
    <row r="17" spans="1:10" ht="20" customHeight="1" x14ac:dyDescent="0.15">
      <c r="A17" s="49"/>
      <c r="C17" s="107"/>
      <c r="D17" s="108"/>
      <c r="F17" s="107"/>
      <c r="G17" s="108"/>
      <c r="I17" s="107"/>
      <c r="J17" s="108"/>
    </row>
    <row r="18" spans="1:10" ht="40" customHeight="1" x14ac:dyDescent="0.15">
      <c r="A18" s="7" t="s">
        <v>90</v>
      </c>
      <c r="C18" s="115" t="s">
        <v>9</v>
      </c>
      <c r="D18" s="115"/>
      <c r="F18" s="115" t="s">
        <v>9</v>
      </c>
      <c r="G18" s="115"/>
      <c r="I18" s="115" t="s">
        <v>9</v>
      </c>
      <c r="J18" s="115"/>
    </row>
    <row r="19" spans="1:10" ht="15" customHeight="1" x14ac:dyDescent="0.15">
      <c r="A19" s="109" t="str">
        <f>'Beoordelen 3. Advies inrichting'!A4</f>
        <v>7.3.1 Mate van volledigheid en uitgebreidheid van de gespecificeerde offerte van de aangeboden inrichting.</v>
      </c>
      <c r="C19" s="111" t="s">
        <v>5</v>
      </c>
      <c r="D19" s="111"/>
      <c r="F19" s="111" t="s">
        <v>5</v>
      </c>
      <c r="G19" s="111"/>
      <c r="I19" s="111" t="s">
        <v>5</v>
      </c>
      <c r="J19" s="111"/>
    </row>
    <row r="20" spans="1:10" ht="100" customHeight="1" x14ac:dyDescent="0.15">
      <c r="A20" s="110"/>
      <c r="C20" s="112" t="s">
        <v>3</v>
      </c>
      <c r="D20" s="112"/>
      <c r="F20" s="112" t="s">
        <v>3</v>
      </c>
      <c r="G20" s="112"/>
      <c r="I20" s="112" t="s">
        <v>3</v>
      </c>
      <c r="J20" s="112"/>
    </row>
    <row r="21" spans="1:10" ht="15" customHeight="1" x14ac:dyDescent="0.15">
      <c r="A21" s="109" t="str">
        <f>'Beoordelen 3. Advies inrichting'!A5</f>
        <v>7.3.2 Mate van volledigheid en uitgebreidheid van de beschrijving van de aangeboden inrichting.</v>
      </c>
      <c r="C21" s="111" t="s">
        <v>5</v>
      </c>
      <c r="D21" s="111"/>
      <c r="F21" s="111" t="s">
        <v>5</v>
      </c>
      <c r="G21" s="111"/>
      <c r="I21" s="111" t="s">
        <v>5</v>
      </c>
      <c r="J21" s="111"/>
    </row>
    <row r="22" spans="1:10" ht="100" customHeight="1" x14ac:dyDescent="0.15">
      <c r="A22" s="110"/>
      <c r="C22" s="112" t="s">
        <v>3</v>
      </c>
      <c r="D22" s="112"/>
      <c r="F22" s="112" t="s">
        <v>3</v>
      </c>
      <c r="G22" s="112"/>
      <c r="I22" s="112" t="s">
        <v>3</v>
      </c>
      <c r="J22" s="112"/>
    </row>
    <row r="23" spans="1:10" ht="15" customHeight="1" x14ac:dyDescent="0.15">
      <c r="A23" s="109" t="str">
        <f>'Beoordelen 3. Advies inrichting'!A6</f>
        <v>7.3.3 Mate van kwaliteit ten opzichte van de huidige inrichting in het referentielokaal/vergaderruimte, aan de hand van de specificaties.</v>
      </c>
      <c r="C23" s="111" t="s">
        <v>5</v>
      </c>
      <c r="D23" s="111"/>
      <c r="F23" s="111" t="s">
        <v>5</v>
      </c>
      <c r="G23" s="111"/>
      <c r="I23" s="111" t="s">
        <v>5</v>
      </c>
      <c r="J23" s="111"/>
    </row>
    <row r="24" spans="1:10" ht="100" customHeight="1" x14ac:dyDescent="0.15">
      <c r="A24" s="110"/>
      <c r="C24" s="112" t="s">
        <v>3</v>
      </c>
      <c r="D24" s="112"/>
      <c r="F24" s="112" t="s">
        <v>3</v>
      </c>
      <c r="G24" s="112"/>
      <c r="I24" s="112" t="s">
        <v>3</v>
      </c>
      <c r="J24" s="112"/>
    </row>
    <row r="25" spans="1:10" ht="15" customHeight="1" x14ac:dyDescent="0.15">
      <c r="A25" s="109" t="str">
        <f>'Beoordelen 3. Advies inrichting'!A7</f>
        <v xml:space="preserve">7.3.4 Mate van motivatie en onderbouwing van de keuze van de aangeboden inrichting in de situatie van de aanbestedende dienst. </v>
      </c>
      <c r="C25" s="111" t="s">
        <v>5</v>
      </c>
      <c r="D25" s="111"/>
      <c r="F25" s="111" t="s">
        <v>5</v>
      </c>
      <c r="G25" s="111"/>
      <c r="I25" s="111" t="s">
        <v>5</v>
      </c>
      <c r="J25" s="111"/>
    </row>
    <row r="26" spans="1:10" ht="100" customHeight="1" x14ac:dyDescent="0.15">
      <c r="A26" s="110"/>
      <c r="C26" s="112" t="s">
        <v>3</v>
      </c>
      <c r="D26" s="112"/>
      <c r="F26" s="112" t="s">
        <v>3</v>
      </c>
      <c r="G26" s="112"/>
      <c r="I26" s="112" t="s">
        <v>3</v>
      </c>
      <c r="J26" s="112"/>
    </row>
    <row r="27" spans="1:10" ht="15" customHeight="1" x14ac:dyDescent="0.15">
      <c r="A27"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27" s="111" t="s">
        <v>5</v>
      </c>
      <c r="D27" s="111"/>
      <c r="F27" s="111" t="s">
        <v>5</v>
      </c>
      <c r="G27" s="111"/>
      <c r="I27" s="111" t="s">
        <v>5</v>
      </c>
      <c r="J27" s="111"/>
    </row>
    <row r="28" spans="1:10" ht="100" customHeight="1" x14ac:dyDescent="0.15">
      <c r="A28" s="114"/>
      <c r="C28" s="112" t="s">
        <v>3</v>
      </c>
      <c r="D28" s="112"/>
      <c r="F28" s="112" t="s">
        <v>3</v>
      </c>
      <c r="G28" s="112"/>
      <c r="I28" s="112" t="s">
        <v>3</v>
      </c>
      <c r="J28" s="112"/>
    </row>
    <row r="29" spans="1:10" ht="20" customHeight="1" x14ac:dyDescent="0.15">
      <c r="A29" s="49"/>
      <c r="C29" s="107"/>
      <c r="D29" s="108"/>
      <c r="F29" s="107"/>
      <c r="G29" s="108"/>
      <c r="I29" s="107"/>
      <c r="J29" s="108"/>
    </row>
    <row r="30" spans="1:10" ht="40" customHeight="1" x14ac:dyDescent="0.15">
      <c r="A30" s="7" t="s">
        <v>89</v>
      </c>
      <c r="C30" s="115" t="s">
        <v>9</v>
      </c>
      <c r="D30" s="115"/>
      <c r="F30" s="115" t="s">
        <v>9</v>
      </c>
      <c r="G30" s="115"/>
      <c r="I30" s="115" t="s">
        <v>9</v>
      </c>
      <c r="J30" s="115"/>
    </row>
    <row r="31" spans="1:10" ht="16" customHeight="1" x14ac:dyDescent="0.15">
      <c r="A31" s="109" t="str">
        <f>'Beoordelen 3. Advies inrichting'!A4</f>
        <v>7.3.1 Mate van volledigheid en uitgebreidheid van de gespecificeerde offerte van de aangeboden inrichting.</v>
      </c>
      <c r="C31" s="111" t="s">
        <v>5</v>
      </c>
      <c r="D31" s="111"/>
      <c r="F31" s="111" t="s">
        <v>5</v>
      </c>
      <c r="G31" s="111"/>
      <c r="I31" s="111" t="s">
        <v>5</v>
      </c>
      <c r="J31" s="111"/>
    </row>
    <row r="32" spans="1:10" ht="100" customHeight="1" x14ac:dyDescent="0.15">
      <c r="A32" s="110"/>
      <c r="C32" s="112" t="s">
        <v>3</v>
      </c>
      <c r="D32" s="112"/>
      <c r="F32" s="112" t="s">
        <v>3</v>
      </c>
      <c r="G32" s="112"/>
      <c r="I32" s="112" t="s">
        <v>3</v>
      </c>
      <c r="J32" s="112"/>
    </row>
    <row r="33" spans="1:10" ht="16" customHeight="1" x14ac:dyDescent="0.15">
      <c r="A33" s="109" t="str">
        <f>'Beoordelen 3. Advies inrichting'!A5</f>
        <v>7.3.2 Mate van volledigheid en uitgebreidheid van de beschrijving van de aangeboden inrichting.</v>
      </c>
      <c r="C33" s="111" t="s">
        <v>5</v>
      </c>
      <c r="D33" s="111"/>
      <c r="F33" s="111" t="s">
        <v>5</v>
      </c>
      <c r="G33" s="111"/>
      <c r="I33" s="111" t="s">
        <v>5</v>
      </c>
      <c r="J33" s="111"/>
    </row>
    <row r="34" spans="1:10" ht="100" customHeight="1" x14ac:dyDescent="0.15">
      <c r="A34" s="110"/>
      <c r="C34" s="112" t="s">
        <v>3</v>
      </c>
      <c r="D34" s="112"/>
      <c r="F34" s="112" t="s">
        <v>3</v>
      </c>
      <c r="G34" s="112"/>
      <c r="I34" s="112" t="s">
        <v>3</v>
      </c>
      <c r="J34" s="112"/>
    </row>
    <row r="35" spans="1:10" ht="16" customHeight="1" x14ac:dyDescent="0.15">
      <c r="A35" s="109" t="str">
        <f>'Beoordelen 3. Advies inrichting'!A6</f>
        <v>7.3.3 Mate van kwaliteit ten opzichte van de huidige inrichting in het referentielokaal/vergaderruimte, aan de hand van de specificaties.</v>
      </c>
      <c r="C35" s="111" t="s">
        <v>5</v>
      </c>
      <c r="D35" s="111"/>
      <c r="F35" s="111" t="s">
        <v>5</v>
      </c>
      <c r="G35" s="111"/>
      <c r="I35" s="111" t="s">
        <v>5</v>
      </c>
      <c r="J35" s="111"/>
    </row>
    <row r="36" spans="1:10" ht="100" customHeight="1" x14ac:dyDescent="0.15">
      <c r="A36" s="110"/>
      <c r="C36" s="112" t="s">
        <v>3</v>
      </c>
      <c r="D36" s="112"/>
      <c r="F36" s="112" t="s">
        <v>3</v>
      </c>
      <c r="G36" s="112"/>
      <c r="I36" s="112" t="s">
        <v>3</v>
      </c>
      <c r="J36" s="112"/>
    </row>
    <row r="37" spans="1:10" ht="16" customHeight="1" x14ac:dyDescent="0.15">
      <c r="A37" s="109" t="str">
        <f>'Beoordelen 3. Advies inrichting'!A7</f>
        <v xml:space="preserve">7.3.4 Mate van motivatie en onderbouwing van de keuze van de aangeboden inrichting in de situatie van de aanbestedende dienst. </v>
      </c>
      <c r="C37" s="111" t="s">
        <v>5</v>
      </c>
      <c r="D37" s="111"/>
      <c r="F37" s="111" t="s">
        <v>5</v>
      </c>
      <c r="G37" s="111"/>
      <c r="I37" s="111" t="s">
        <v>5</v>
      </c>
      <c r="J37" s="111"/>
    </row>
    <row r="38" spans="1:10" ht="100" customHeight="1" x14ac:dyDescent="0.15">
      <c r="A38" s="110"/>
      <c r="C38" s="112" t="s">
        <v>3</v>
      </c>
      <c r="D38" s="112"/>
      <c r="F38" s="112" t="s">
        <v>3</v>
      </c>
      <c r="G38" s="112"/>
      <c r="I38" s="112" t="s">
        <v>3</v>
      </c>
      <c r="J38" s="112"/>
    </row>
    <row r="39" spans="1:10" ht="16" customHeight="1" x14ac:dyDescent="0.15">
      <c r="A39"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39" s="111" t="s">
        <v>5</v>
      </c>
      <c r="D39" s="111"/>
      <c r="F39" s="111" t="s">
        <v>5</v>
      </c>
      <c r="G39" s="111"/>
      <c r="I39" s="111" t="s">
        <v>5</v>
      </c>
      <c r="J39" s="111"/>
    </row>
    <row r="40" spans="1:10" ht="100" customHeight="1" x14ac:dyDescent="0.15">
      <c r="A40" s="114"/>
      <c r="C40" s="112" t="s">
        <v>3</v>
      </c>
      <c r="D40" s="112"/>
      <c r="F40" s="112" t="s">
        <v>3</v>
      </c>
      <c r="G40" s="112"/>
      <c r="I40" s="112" t="s">
        <v>3</v>
      </c>
      <c r="J40" s="112"/>
    </row>
    <row r="41" spans="1:10" ht="20" customHeight="1" x14ac:dyDescent="0.15">
      <c r="A41" s="49"/>
      <c r="C41" s="107"/>
      <c r="D41" s="108"/>
      <c r="F41" s="107"/>
      <c r="G41" s="108"/>
      <c r="I41" s="107"/>
      <c r="J41" s="108"/>
    </row>
  </sheetData>
  <sheetProtection algorithmName="SHA-512" hashValue="dxUeamipNqwODrUBoNvnqFWFoPtbOvjItoNKPnf6RGziDJFGygEVrVOHV2gHZzxoobag3Bo4Tl2jHIWv0PUWgQ==" saltValue="2hAQ1kxeew69KdmVdgiMCw==" spinCount="100000" sheet="1" objects="1" scenarios="1"/>
  <mergeCells count="130">
    <mergeCell ref="A7:A8"/>
    <mergeCell ref="C8:D8"/>
    <mergeCell ref="F8:G8"/>
    <mergeCell ref="I8:J8"/>
    <mergeCell ref="A3:A4"/>
    <mergeCell ref="C4:D4"/>
    <mergeCell ref="F4:G4"/>
    <mergeCell ref="I4:J4"/>
    <mergeCell ref="A5:A6"/>
    <mergeCell ref="C6:D6"/>
    <mergeCell ref="F6:G6"/>
    <mergeCell ref="I6:J6"/>
    <mergeCell ref="C9:D9"/>
    <mergeCell ref="F9:G9"/>
    <mergeCell ref="I9:J9"/>
    <mergeCell ref="C10:D10"/>
    <mergeCell ref="F10:G10"/>
    <mergeCell ref="I10:J10"/>
    <mergeCell ref="C1:D1"/>
    <mergeCell ref="F1:G1"/>
    <mergeCell ref="I1:J1"/>
    <mergeCell ref="C2:D2"/>
    <mergeCell ref="F2:G2"/>
    <mergeCell ref="I2:J2"/>
    <mergeCell ref="A13:A14"/>
    <mergeCell ref="C13:D13"/>
    <mergeCell ref="F13:G13"/>
    <mergeCell ref="I13:J13"/>
    <mergeCell ref="C14:D14"/>
    <mergeCell ref="F14:G14"/>
    <mergeCell ref="I14:J14"/>
    <mergeCell ref="A11:A12"/>
    <mergeCell ref="C11:D11"/>
    <mergeCell ref="F11:G11"/>
    <mergeCell ref="I11:J11"/>
    <mergeCell ref="C12:D12"/>
    <mergeCell ref="F12:G12"/>
    <mergeCell ref="I12:J12"/>
    <mergeCell ref="C17:D17"/>
    <mergeCell ref="F17:G17"/>
    <mergeCell ref="I17:J17"/>
    <mergeCell ref="C18:D18"/>
    <mergeCell ref="F18:G18"/>
    <mergeCell ref="I18:J18"/>
    <mergeCell ref="A15:A16"/>
    <mergeCell ref="C15:D15"/>
    <mergeCell ref="F15:G15"/>
    <mergeCell ref="I15:J15"/>
    <mergeCell ref="C16:D16"/>
    <mergeCell ref="F16:G16"/>
    <mergeCell ref="I16:J16"/>
    <mergeCell ref="A21:A22"/>
    <mergeCell ref="C21:D21"/>
    <mergeCell ref="F21:G21"/>
    <mergeCell ref="I21:J21"/>
    <mergeCell ref="C22:D22"/>
    <mergeCell ref="F22:G22"/>
    <mergeCell ref="I22:J22"/>
    <mergeCell ref="A19:A20"/>
    <mergeCell ref="C19:D19"/>
    <mergeCell ref="F19:G19"/>
    <mergeCell ref="I19:J19"/>
    <mergeCell ref="C20:D20"/>
    <mergeCell ref="F20:G20"/>
    <mergeCell ref="I20:J20"/>
    <mergeCell ref="A25:A26"/>
    <mergeCell ref="C25:D25"/>
    <mergeCell ref="F25:G25"/>
    <mergeCell ref="I25:J25"/>
    <mergeCell ref="C26:D26"/>
    <mergeCell ref="F26:G26"/>
    <mergeCell ref="I26:J26"/>
    <mergeCell ref="A23:A24"/>
    <mergeCell ref="C23:D23"/>
    <mergeCell ref="F23:G23"/>
    <mergeCell ref="I23:J23"/>
    <mergeCell ref="C24:D24"/>
    <mergeCell ref="F24:G24"/>
    <mergeCell ref="I24:J24"/>
    <mergeCell ref="C29:D29"/>
    <mergeCell ref="F29:G29"/>
    <mergeCell ref="I29:J29"/>
    <mergeCell ref="A27:A28"/>
    <mergeCell ref="C27:D27"/>
    <mergeCell ref="F27:G27"/>
    <mergeCell ref="I27:J27"/>
    <mergeCell ref="C28:D28"/>
    <mergeCell ref="F28:G28"/>
    <mergeCell ref="I28:J28"/>
    <mergeCell ref="C30:D30"/>
    <mergeCell ref="F30:G30"/>
    <mergeCell ref="I30:J30"/>
    <mergeCell ref="A31:A32"/>
    <mergeCell ref="C31:D31"/>
    <mergeCell ref="F31:G31"/>
    <mergeCell ref="I31:J31"/>
    <mergeCell ref="C32:D32"/>
    <mergeCell ref="F32:G32"/>
    <mergeCell ref="I32:J32"/>
    <mergeCell ref="A33:A34"/>
    <mergeCell ref="C33:D33"/>
    <mergeCell ref="F33:G33"/>
    <mergeCell ref="I33:J33"/>
    <mergeCell ref="C34:D34"/>
    <mergeCell ref="F34:G34"/>
    <mergeCell ref="I34:J34"/>
    <mergeCell ref="A35:A36"/>
    <mergeCell ref="C35:D35"/>
    <mergeCell ref="F35:G35"/>
    <mergeCell ref="I35:J35"/>
    <mergeCell ref="C36:D36"/>
    <mergeCell ref="F36:G36"/>
    <mergeCell ref="I36:J36"/>
    <mergeCell ref="C41:D41"/>
    <mergeCell ref="F41:G41"/>
    <mergeCell ref="I41:J41"/>
    <mergeCell ref="A37:A38"/>
    <mergeCell ref="C37:D37"/>
    <mergeCell ref="F37:G37"/>
    <mergeCell ref="I37:J37"/>
    <mergeCell ref="C38:D38"/>
    <mergeCell ref="F38:G38"/>
    <mergeCell ref="I38:J38"/>
    <mergeCell ref="A39:A40"/>
    <mergeCell ref="C39:D39"/>
    <mergeCell ref="F39:G39"/>
    <mergeCell ref="I39:J39"/>
    <mergeCell ref="C40:D40"/>
    <mergeCell ref="F40:G40"/>
    <mergeCell ref="I40:J4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F147A5B7-43DC-304E-B66D-9588C4B4EB5B}">
          <x14:formula1>
            <xm:f>'Beoordelen 1. Kwaliteit'!$A$7:$A$12</xm:f>
          </x14:formula1>
          <xm:sqref>C3 I27 F27 C27 I25 F25 C25 I23 F23 C23 I21 F21 C21 I19 F19 C19 I15 F15 C15 I13 F13 C13 C11 I11 F11 I7 I5 I3 F3 F5 F7 C7 C5 I39 F39 C39 I37 F37 C37 I35 F35 C35 I33 F33 C33 I31 F31 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BDD6-9C1B-AB4D-B5A4-ADC27E429516}">
  <dimension ref="A1:K41"/>
  <sheetViews>
    <sheetView showGridLines="0" topLeftCell="A30" zoomScale="80" zoomScaleNormal="80" workbookViewId="0">
      <selection activeCell="A2" sqref="A2"/>
    </sheetView>
  </sheetViews>
  <sheetFormatPr baseColWidth="10" defaultColWidth="8.83203125" defaultRowHeight="13" x14ac:dyDescent="0.15"/>
  <cols>
    <col min="1" max="1" width="71.33203125" style="17" customWidth="1"/>
    <col min="2" max="2" width="2.83203125" style="22" customWidth="1"/>
    <col min="3" max="3" width="25.83203125" style="23" customWidth="1"/>
    <col min="4" max="4" width="3.83203125" style="23" customWidth="1"/>
    <col min="5" max="5" width="2.83203125" style="23" customWidth="1"/>
    <col min="6" max="6" width="25.83203125" style="23" customWidth="1"/>
    <col min="7" max="7" width="3.83203125" style="23" customWidth="1"/>
    <col min="8" max="8" width="2.83203125" style="23" customWidth="1"/>
    <col min="9" max="9" width="25.83203125" style="17" customWidth="1"/>
    <col min="10" max="10" width="3.83203125" style="17" customWidth="1"/>
    <col min="11" max="11" width="11.6640625" style="17" bestFit="1" customWidth="1"/>
    <col min="12" max="16384" width="8.83203125" style="17"/>
  </cols>
  <sheetData>
    <row r="1" spans="1:11" ht="50" customHeight="1" x14ac:dyDescent="0.2">
      <c r="A1" s="14" t="s">
        <v>26</v>
      </c>
      <c r="B1" s="15"/>
      <c r="C1" s="128" t="s">
        <v>17</v>
      </c>
      <c r="D1" s="124"/>
      <c r="E1" s="15"/>
      <c r="F1" s="123" t="s">
        <v>18</v>
      </c>
      <c r="G1" s="124"/>
      <c r="H1" s="15"/>
      <c r="I1" s="123" t="s">
        <v>19</v>
      </c>
      <c r="J1" s="124"/>
      <c r="K1" s="16"/>
    </row>
    <row r="2" spans="1:11" ht="40" customHeight="1" x14ac:dyDescent="0.15">
      <c r="A2" s="7" t="str">
        <f>'Beoordelen 1. Kwaliteit'!A3</f>
        <v>Beoordelingskader praktijkopdracht</v>
      </c>
      <c r="B2" s="18"/>
      <c r="C2" s="125" t="s">
        <v>9</v>
      </c>
      <c r="D2" s="126"/>
      <c r="E2" s="18"/>
      <c r="F2" s="127" t="s">
        <v>9</v>
      </c>
      <c r="G2" s="126"/>
      <c r="H2" s="18"/>
      <c r="I2" s="127" t="s">
        <v>9</v>
      </c>
      <c r="J2" s="126"/>
    </row>
    <row r="3" spans="1:11" ht="20" customHeight="1" x14ac:dyDescent="0.15">
      <c r="A3" s="116" t="str">
        <f>'Beoordelen 1. Kwaliteit'!A4</f>
        <v>7.1.1    Kwaliteit van de oplossing passend bij de organisatie (inlevingsvermogen, zorgvuldigheid, oplossingsgerichtheid).</v>
      </c>
      <c r="B3" s="19"/>
      <c r="C3" s="20" t="s">
        <v>5</v>
      </c>
      <c r="D3" s="21"/>
      <c r="E3" s="19"/>
      <c r="F3" s="20" t="s">
        <v>5</v>
      </c>
      <c r="G3" s="21"/>
      <c r="H3" s="19"/>
      <c r="I3" s="20" t="s">
        <v>5</v>
      </c>
      <c r="J3" s="21"/>
    </row>
    <row r="4" spans="1:11" ht="130" customHeight="1" x14ac:dyDescent="0.15">
      <c r="A4" s="117"/>
      <c r="B4" s="19"/>
      <c r="C4" s="118" t="s">
        <v>3</v>
      </c>
      <c r="D4" s="119"/>
      <c r="E4" s="19"/>
      <c r="F4" s="122" t="s">
        <v>3</v>
      </c>
      <c r="G4" s="119"/>
      <c r="H4" s="19"/>
      <c r="I4" s="122" t="s">
        <v>3</v>
      </c>
      <c r="J4" s="119"/>
    </row>
    <row r="5" spans="1:11" ht="20" customHeight="1" x14ac:dyDescent="0.15">
      <c r="A5" s="116" t="str">
        <f>'Beoordelen 1. Kwaliteit'!A5</f>
        <v>7.1.2    De tijdsduur na het indienen van de vraag tot de werkende oplossing.</v>
      </c>
      <c r="B5" s="19"/>
      <c r="C5" s="20" t="s">
        <v>5</v>
      </c>
      <c r="D5" s="21"/>
      <c r="E5" s="19"/>
      <c r="F5" s="20" t="s">
        <v>5</v>
      </c>
      <c r="G5" s="21"/>
      <c r="H5" s="19"/>
      <c r="I5" s="20" t="s">
        <v>5</v>
      </c>
      <c r="J5" s="21"/>
    </row>
    <row r="6" spans="1:11" ht="130" customHeight="1" x14ac:dyDescent="0.15">
      <c r="A6" s="117"/>
      <c r="B6" s="19"/>
      <c r="C6" s="120" t="s">
        <v>3</v>
      </c>
      <c r="D6" s="121"/>
      <c r="E6" s="19"/>
      <c r="F6" s="122" t="s">
        <v>3</v>
      </c>
      <c r="G6" s="119"/>
      <c r="H6" s="19"/>
      <c r="I6" s="122" t="s">
        <v>3</v>
      </c>
      <c r="J6" s="119"/>
    </row>
    <row r="7" spans="1:11" ht="20" customHeight="1" x14ac:dyDescent="0.15">
      <c r="A7" s="116" t="str">
        <f>'Beoordelen 1. Kwaliteit'!A6</f>
        <v>7.1.3    Condities en kosten van aangeboden oplossing.</v>
      </c>
      <c r="B7" s="19"/>
      <c r="C7" s="20" t="s">
        <v>5</v>
      </c>
      <c r="D7" s="21"/>
      <c r="E7" s="19"/>
      <c r="F7" s="20" t="s">
        <v>5</v>
      </c>
      <c r="G7" s="21"/>
      <c r="H7" s="19"/>
      <c r="I7" s="20" t="s">
        <v>5</v>
      </c>
      <c r="J7" s="21"/>
    </row>
    <row r="8" spans="1:11" ht="130" customHeight="1" x14ac:dyDescent="0.15">
      <c r="A8" s="117"/>
      <c r="B8" s="19"/>
      <c r="C8" s="120" t="s">
        <v>3</v>
      </c>
      <c r="D8" s="121"/>
      <c r="E8" s="19"/>
      <c r="F8" s="122" t="s">
        <v>3</v>
      </c>
      <c r="G8" s="119"/>
      <c r="H8" s="19"/>
      <c r="I8" s="122" t="s">
        <v>3</v>
      </c>
      <c r="J8" s="119"/>
    </row>
    <row r="9" spans="1:11" ht="20" customHeight="1" x14ac:dyDescent="0.15">
      <c r="A9" s="49"/>
      <c r="C9" s="130"/>
      <c r="D9" s="130"/>
      <c r="F9" s="130"/>
      <c r="G9" s="130"/>
      <c r="I9" s="129"/>
      <c r="J9" s="129"/>
    </row>
    <row r="10" spans="1:11" ht="40" customHeight="1" x14ac:dyDescent="0.15">
      <c r="A10" s="7" t="str">
        <f>'Beoordelen 2. Open vragen'!A1</f>
        <v>Beoordeling KWALITEIT VAN DE BEANTWOORDING VAN DE OPEN VRAGEN</v>
      </c>
      <c r="C10" s="115" t="s">
        <v>9</v>
      </c>
      <c r="D10" s="115"/>
      <c r="F10" s="115" t="s">
        <v>9</v>
      </c>
      <c r="G10" s="115"/>
      <c r="I10" s="115" t="s">
        <v>9</v>
      </c>
      <c r="J10" s="115"/>
    </row>
    <row r="11" spans="1:11" ht="20" customHeight="1" x14ac:dyDescent="0.15">
      <c r="A11" s="109" t="str">
        <f>'Beoordelen 2. Open vragen'!A4</f>
        <v>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v>
      </c>
      <c r="C11" s="111" t="s">
        <v>5</v>
      </c>
      <c r="D11" s="111"/>
      <c r="F11" s="111" t="s">
        <v>5</v>
      </c>
      <c r="G11" s="111"/>
      <c r="I11" s="111" t="s">
        <v>5</v>
      </c>
      <c r="J11" s="111"/>
    </row>
    <row r="12" spans="1:11" ht="137" customHeight="1" x14ac:dyDescent="0.15">
      <c r="A12" s="110"/>
      <c r="C12" s="112" t="s">
        <v>3</v>
      </c>
      <c r="D12" s="112"/>
      <c r="F12" s="112" t="s">
        <v>3</v>
      </c>
      <c r="G12" s="112"/>
      <c r="I12" s="112" t="s">
        <v>3</v>
      </c>
      <c r="J12" s="112"/>
    </row>
    <row r="13" spans="1:11" ht="20" customHeight="1" x14ac:dyDescent="0.15">
      <c r="A13" s="109" t="str">
        <f>'Beoordelen 2. Open vragen'!A6</f>
        <v>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v>
      </c>
      <c r="C13" s="111" t="s">
        <v>5</v>
      </c>
      <c r="D13" s="111"/>
      <c r="F13" s="111" t="s">
        <v>5</v>
      </c>
      <c r="G13" s="111"/>
      <c r="I13" s="111" t="s">
        <v>5</v>
      </c>
      <c r="J13" s="111"/>
    </row>
    <row r="14" spans="1:11" ht="186" customHeight="1" x14ac:dyDescent="0.15">
      <c r="A14" s="110"/>
      <c r="C14" s="112" t="s">
        <v>3</v>
      </c>
      <c r="D14" s="112"/>
      <c r="F14" s="112" t="s">
        <v>3</v>
      </c>
      <c r="G14" s="112"/>
      <c r="I14" s="112" t="s">
        <v>3</v>
      </c>
      <c r="J14" s="112"/>
    </row>
    <row r="15" spans="1:11" ht="15" customHeight="1" x14ac:dyDescent="0.15">
      <c r="A15" s="109" t="str">
        <f>'Beoordelen 2. Open vragen'!A8</f>
        <v>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v>
      </c>
      <c r="C15" s="111" t="s">
        <v>5</v>
      </c>
      <c r="D15" s="111"/>
      <c r="F15" s="111" t="s">
        <v>5</v>
      </c>
      <c r="G15" s="111"/>
      <c r="I15" s="111" t="s">
        <v>5</v>
      </c>
      <c r="J15" s="111"/>
    </row>
    <row r="16" spans="1:11" ht="226" customHeight="1" x14ac:dyDescent="0.15">
      <c r="A16" s="110"/>
      <c r="C16" s="112" t="s">
        <v>3</v>
      </c>
      <c r="D16" s="112"/>
      <c r="F16" s="112" t="s">
        <v>3</v>
      </c>
      <c r="G16" s="112"/>
      <c r="I16" s="112" t="s">
        <v>3</v>
      </c>
      <c r="J16" s="112"/>
    </row>
    <row r="17" spans="1:10" ht="20" customHeight="1" x14ac:dyDescent="0.15">
      <c r="A17" s="49"/>
      <c r="C17" s="107"/>
      <c r="D17" s="108"/>
      <c r="F17" s="107"/>
      <c r="G17" s="108"/>
      <c r="I17" s="107"/>
      <c r="J17" s="108"/>
    </row>
    <row r="18" spans="1:10" ht="40" customHeight="1" x14ac:dyDescent="0.15">
      <c r="A18" s="7" t="s">
        <v>90</v>
      </c>
      <c r="C18" s="115" t="s">
        <v>9</v>
      </c>
      <c r="D18" s="115"/>
      <c r="F18" s="115" t="s">
        <v>9</v>
      </c>
      <c r="G18" s="115"/>
      <c r="I18" s="115" t="s">
        <v>9</v>
      </c>
      <c r="J18" s="115"/>
    </row>
    <row r="19" spans="1:10" ht="15" customHeight="1" x14ac:dyDescent="0.15">
      <c r="A19" s="109" t="str">
        <f>'Beoordelen 3. Advies inrichting'!A4</f>
        <v>7.3.1 Mate van volledigheid en uitgebreidheid van de gespecificeerde offerte van de aangeboden inrichting.</v>
      </c>
      <c r="C19" s="111" t="s">
        <v>5</v>
      </c>
      <c r="D19" s="111"/>
      <c r="F19" s="111" t="s">
        <v>5</v>
      </c>
      <c r="G19" s="111"/>
      <c r="I19" s="111" t="s">
        <v>5</v>
      </c>
      <c r="J19" s="111"/>
    </row>
    <row r="20" spans="1:10" ht="100" customHeight="1" x14ac:dyDescent="0.15">
      <c r="A20" s="110"/>
      <c r="C20" s="112" t="s">
        <v>3</v>
      </c>
      <c r="D20" s="112"/>
      <c r="F20" s="112" t="s">
        <v>3</v>
      </c>
      <c r="G20" s="112"/>
      <c r="I20" s="112" t="s">
        <v>3</v>
      </c>
      <c r="J20" s="112"/>
    </row>
    <row r="21" spans="1:10" ht="15" customHeight="1" x14ac:dyDescent="0.15">
      <c r="A21" s="109" t="str">
        <f>'Beoordelen 3. Advies inrichting'!A5</f>
        <v>7.3.2 Mate van volledigheid en uitgebreidheid van de beschrijving van de aangeboden inrichting.</v>
      </c>
      <c r="C21" s="111" t="s">
        <v>5</v>
      </c>
      <c r="D21" s="111"/>
      <c r="F21" s="111" t="s">
        <v>5</v>
      </c>
      <c r="G21" s="111"/>
      <c r="I21" s="111" t="s">
        <v>5</v>
      </c>
      <c r="J21" s="111"/>
    </row>
    <row r="22" spans="1:10" ht="100" customHeight="1" x14ac:dyDescent="0.15">
      <c r="A22" s="110"/>
      <c r="C22" s="112" t="s">
        <v>3</v>
      </c>
      <c r="D22" s="112"/>
      <c r="F22" s="112" t="s">
        <v>3</v>
      </c>
      <c r="G22" s="112"/>
      <c r="I22" s="112" t="s">
        <v>3</v>
      </c>
      <c r="J22" s="112"/>
    </row>
    <row r="23" spans="1:10" ht="15" customHeight="1" x14ac:dyDescent="0.15">
      <c r="A23" s="109" t="str">
        <f>'Beoordelen 3. Advies inrichting'!A6</f>
        <v>7.3.3 Mate van kwaliteit ten opzichte van de huidige inrichting in het referentielokaal/vergaderruimte, aan de hand van de specificaties.</v>
      </c>
      <c r="C23" s="111" t="s">
        <v>5</v>
      </c>
      <c r="D23" s="111"/>
      <c r="F23" s="111" t="s">
        <v>5</v>
      </c>
      <c r="G23" s="111"/>
      <c r="I23" s="111" t="s">
        <v>5</v>
      </c>
      <c r="J23" s="111"/>
    </row>
    <row r="24" spans="1:10" ht="100" customHeight="1" x14ac:dyDescent="0.15">
      <c r="A24" s="110"/>
      <c r="C24" s="112" t="s">
        <v>3</v>
      </c>
      <c r="D24" s="112"/>
      <c r="F24" s="112" t="s">
        <v>3</v>
      </c>
      <c r="G24" s="112"/>
      <c r="I24" s="112" t="s">
        <v>3</v>
      </c>
      <c r="J24" s="112"/>
    </row>
    <row r="25" spans="1:10" ht="15" customHeight="1" x14ac:dyDescent="0.15">
      <c r="A25" s="109" t="str">
        <f>'Beoordelen 3. Advies inrichting'!A7</f>
        <v xml:space="preserve">7.3.4 Mate van motivatie en onderbouwing van de keuze van de aangeboden inrichting in de situatie van de aanbestedende dienst. </v>
      </c>
      <c r="C25" s="111" t="s">
        <v>5</v>
      </c>
      <c r="D25" s="111"/>
      <c r="F25" s="111" t="s">
        <v>5</v>
      </c>
      <c r="G25" s="111"/>
      <c r="I25" s="111" t="s">
        <v>5</v>
      </c>
      <c r="J25" s="111"/>
    </row>
    <row r="26" spans="1:10" ht="100" customHeight="1" x14ac:dyDescent="0.15">
      <c r="A26" s="110"/>
      <c r="C26" s="112" t="s">
        <v>3</v>
      </c>
      <c r="D26" s="112"/>
      <c r="F26" s="112" t="s">
        <v>3</v>
      </c>
      <c r="G26" s="112"/>
      <c r="I26" s="112" t="s">
        <v>3</v>
      </c>
      <c r="J26" s="112"/>
    </row>
    <row r="27" spans="1:10" ht="15" customHeight="1" x14ac:dyDescent="0.15">
      <c r="A27"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27" s="111" t="s">
        <v>5</v>
      </c>
      <c r="D27" s="111"/>
      <c r="F27" s="111" t="s">
        <v>5</v>
      </c>
      <c r="G27" s="111"/>
      <c r="I27" s="111" t="s">
        <v>5</v>
      </c>
      <c r="J27" s="111"/>
    </row>
    <row r="28" spans="1:10" ht="100" customHeight="1" x14ac:dyDescent="0.15">
      <c r="A28" s="114"/>
      <c r="C28" s="112" t="s">
        <v>3</v>
      </c>
      <c r="D28" s="112"/>
      <c r="F28" s="112" t="s">
        <v>3</v>
      </c>
      <c r="G28" s="112"/>
      <c r="I28" s="112" t="s">
        <v>3</v>
      </c>
      <c r="J28" s="112"/>
    </row>
    <row r="29" spans="1:10" ht="20" customHeight="1" x14ac:dyDescent="0.15">
      <c r="A29" s="49"/>
      <c r="C29" s="107"/>
      <c r="D29" s="108"/>
      <c r="F29" s="107"/>
      <c r="G29" s="108"/>
      <c r="I29" s="107"/>
      <c r="J29" s="108"/>
    </row>
    <row r="30" spans="1:10" ht="40" customHeight="1" x14ac:dyDescent="0.15">
      <c r="A30" s="7" t="s">
        <v>89</v>
      </c>
      <c r="C30" s="115" t="s">
        <v>9</v>
      </c>
      <c r="D30" s="115"/>
      <c r="F30" s="115" t="s">
        <v>9</v>
      </c>
      <c r="G30" s="115"/>
      <c r="I30" s="115" t="s">
        <v>9</v>
      </c>
      <c r="J30" s="115"/>
    </row>
    <row r="31" spans="1:10" ht="16" customHeight="1" x14ac:dyDescent="0.15">
      <c r="A31" s="109" t="str">
        <f>'Beoordelen 3. Advies inrichting'!A4</f>
        <v>7.3.1 Mate van volledigheid en uitgebreidheid van de gespecificeerde offerte van de aangeboden inrichting.</v>
      </c>
      <c r="C31" s="111" t="s">
        <v>5</v>
      </c>
      <c r="D31" s="111"/>
      <c r="F31" s="111" t="s">
        <v>5</v>
      </c>
      <c r="G31" s="111"/>
      <c r="I31" s="111" t="s">
        <v>5</v>
      </c>
      <c r="J31" s="111"/>
    </row>
    <row r="32" spans="1:10" ht="100" customHeight="1" x14ac:dyDescent="0.15">
      <c r="A32" s="110"/>
      <c r="C32" s="112" t="s">
        <v>3</v>
      </c>
      <c r="D32" s="112"/>
      <c r="F32" s="112" t="s">
        <v>3</v>
      </c>
      <c r="G32" s="112"/>
      <c r="I32" s="112" t="s">
        <v>3</v>
      </c>
      <c r="J32" s="112"/>
    </row>
    <row r="33" spans="1:10" ht="16" customHeight="1" x14ac:dyDescent="0.15">
      <c r="A33" s="109" t="str">
        <f>'Beoordelen 3. Advies inrichting'!A5</f>
        <v>7.3.2 Mate van volledigheid en uitgebreidheid van de beschrijving van de aangeboden inrichting.</v>
      </c>
      <c r="C33" s="111" t="s">
        <v>5</v>
      </c>
      <c r="D33" s="111"/>
      <c r="F33" s="111" t="s">
        <v>5</v>
      </c>
      <c r="G33" s="111"/>
      <c r="I33" s="111" t="s">
        <v>5</v>
      </c>
      <c r="J33" s="111"/>
    </row>
    <row r="34" spans="1:10" ht="100" customHeight="1" x14ac:dyDescent="0.15">
      <c r="A34" s="110"/>
      <c r="C34" s="112" t="s">
        <v>3</v>
      </c>
      <c r="D34" s="112"/>
      <c r="F34" s="112" t="s">
        <v>3</v>
      </c>
      <c r="G34" s="112"/>
      <c r="I34" s="112" t="s">
        <v>3</v>
      </c>
      <c r="J34" s="112"/>
    </row>
    <row r="35" spans="1:10" ht="16" customHeight="1" x14ac:dyDescent="0.15">
      <c r="A35" s="109" t="str">
        <f>'Beoordelen 3. Advies inrichting'!A6</f>
        <v>7.3.3 Mate van kwaliteit ten opzichte van de huidige inrichting in het referentielokaal/vergaderruimte, aan de hand van de specificaties.</v>
      </c>
      <c r="C35" s="111" t="s">
        <v>5</v>
      </c>
      <c r="D35" s="111"/>
      <c r="F35" s="111" t="s">
        <v>5</v>
      </c>
      <c r="G35" s="111"/>
      <c r="I35" s="111" t="s">
        <v>5</v>
      </c>
      <c r="J35" s="111"/>
    </row>
    <row r="36" spans="1:10" ht="100" customHeight="1" x14ac:dyDescent="0.15">
      <c r="A36" s="110"/>
      <c r="C36" s="112" t="s">
        <v>3</v>
      </c>
      <c r="D36" s="112"/>
      <c r="F36" s="112" t="s">
        <v>3</v>
      </c>
      <c r="G36" s="112"/>
      <c r="I36" s="112" t="s">
        <v>3</v>
      </c>
      <c r="J36" s="112"/>
    </row>
    <row r="37" spans="1:10" ht="16" customHeight="1" x14ac:dyDescent="0.15">
      <c r="A37" s="109" t="str">
        <f>'Beoordelen 3. Advies inrichting'!A7</f>
        <v xml:space="preserve">7.3.4 Mate van motivatie en onderbouwing van de keuze van de aangeboden inrichting in de situatie van de aanbestedende dienst. </v>
      </c>
      <c r="C37" s="111" t="s">
        <v>5</v>
      </c>
      <c r="D37" s="111"/>
      <c r="F37" s="111" t="s">
        <v>5</v>
      </c>
      <c r="G37" s="111"/>
      <c r="I37" s="111" t="s">
        <v>5</v>
      </c>
      <c r="J37" s="111"/>
    </row>
    <row r="38" spans="1:10" ht="100" customHeight="1" x14ac:dyDescent="0.15">
      <c r="A38" s="110"/>
      <c r="C38" s="112" t="s">
        <v>3</v>
      </c>
      <c r="D38" s="112"/>
      <c r="F38" s="112" t="s">
        <v>3</v>
      </c>
      <c r="G38" s="112"/>
      <c r="I38" s="112" t="s">
        <v>3</v>
      </c>
      <c r="J38" s="112"/>
    </row>
    <row r="39" spans="1:10" ht="16" customHeight="1" x14ac:dyDescent="0.15">
      <c r="A39"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39" s="111" t="s">
        <v>5</v>
      </c>
      <c r="D39" s="111"/>
      <c r="F39" s="111" t="s">
        <v>5</v>
      </c>
      <c r="G39" s="111"/>
      <c r="I39" s="111" t="s">
        <v>5</v>
      </c>
      <c r="J39" s="111"/>
    </row>
    <row r="40" spans="1:10" ht="100" customHeight="1" x14ac:dyDescent="0.15">
      <c r="A40" s="114"/>
      <c r="C40" s="112" t="s">
        <v>3</v>
      </c>
      <c r="D40" s="112"/>
      <c r="F40" s="112" t="s">
        <v>3</v>
      </c>
      <c r="G40" s="112"/>
      <c r="I40" s="112" t="s">
        <v>3</v>
      </c>
      <c r="J40" s="112"/>
    </row>
    <row r="41" spans="1:10" ht="20" customHeight="1" x14ac:dyDescent="0.15">
      <c r="A41" s="49"/>
      <c r="C41" s="107"/>
      <c r="D41" s="108"/>
      <c r="F41" s="107"/>
      <c r="G41" s="108"/>
      <c r="I41" s="107"/>
      <c r="J41" s="108"/>
    </row>
  </sheetData>
  <sheetProtection algorithmName="SHA-512" hashValue="PksGz1I+lO4EA74Cg2oQwiXYXNhhuPjzewOYOK/6HkCoOFMYJy0SbuZArGJXpA/bWL5oy3mFkePgZRgLZwU+Tw==" saltValue="UQFfoS0nmEszOZaAjyBsVA==" spinCount="100000" sheet="1" objects="1" scenarios="1"/>
  <mergeCells count="130">
    <mergeCell ref="A7:A8"/>
    <mergeCell ref="C8:D8"/>
    <mergeCell ref="F8:G8"/>
    <mergeCell ref="I8:J8"/>
    <mergeCell ref="A3:A4"/>
    <mergeCell ref="C4:D4"/>
    <mergeCell ref="F4:G4"/>
    <mergeCell ref="I4:J4"/>
    <mergeCell ref="A5:A6"/>
    <mergeCell ref="C6:D6"/>
    <mergeCell ref="F6:G6"/>
    <mergeCell ref="I6:J6"/>
    <mergeCell ref="C9:D9"/>
    <mergeCell ref="F9:G9"/>
    <mergeCell ref="I9:J9"/>
    <mergeCell ref="C10:D10"/>
    <mergeCell ref="F10:G10"/>
    <mergeCell ref="I10:J10"/>
    <mergeCell ref="C1:D1"/>
    <mergeCell ref="F1:G1"/>
    <mergeCell ref="I1:J1"/>
    <mergeCell ref="C2:D2"/>
    <mergeCell ref="F2:G2"/>
    <mergeCell ref="I2:J2"/>
    <mergeCell ref="A13:A14"/>
    <mergeCell ref="C13:D13"/>
    <mergeCell ref="F13:G13"/>
    <mergeCell ref="I13:J13"/>
    <mergeCell ref="C14:D14"/>
    <mergeCell ref="F14:G14"/>
    <mergeCell ref="I14:J14"/>
    <mergeCell ref="A11:A12"/>
    <mergeCell ref="C11:D11"/>
    <mergeCell ref="F11:G11"/>
    <mergeCell ref="I11:J11"/>
    <mergeCell ref="C12:D12"/>
    <mergeCell ref="F12:G12"/>
    <mergeCell ref="I12:J12"/>
    <mergeCell ref="C17:D17"/>
    <mergeCell ref="F17:G17"/>
    <mergeCell ref="I17:J17"/>
    <mergeCell ref="C18:D18"/>
    <mergeCell ref="F18:G18"/>
    <mergeCell ref="I18:J18"/>
    <mergeCell ref="A15:A16"/>
    <mergeCell ref="C15:D15"/>
    <mergeCell ref="F15:G15"/>
    <mergeCell ref="I15:J15"/>
    <mergeCell ref="C16:D16"/>
    <mergeCell ref="F16:G16"/>
    <mergeCell ref="I16:J16"/>
    <mergeCell ref="A21:A22"/>
    <mergeCell ref="C21:D21"/>
    <mergeCell ref="F21:G21"/>
    <mergeCell ref="I21:J21"/>
    <mergeCell ref="C22:D22"/>
    <mergeCell ref="F22:G22"/>
    <mergeCell ref="I22:J22"/>
    <mergeCell ref="A19:A20"/>
    <mergeCell ref="C19:D19"/>
    <mergeCell ref="F19:G19"/>
    <mergeCell ref="I19:J19"/>
    <mergeCell ref="C20:D20"/>
    <mergeCell ref="F20:G20"/>
    <mergeCell ref="I20:J20"/>
    <mergeCell ref="A25:A26"/>
    <mergeCell ref="C25:D25"/>
    <mergeCell ref="F25:G25"/>
    <mergeCell ref="I25:J25"/>
    <mergeCell ref="C26:D26"/>
    <mergeCell ref="F26:G26"/>
    <mergeCell ref="I26:J26"/>
    <mergeCell ref="A23:A24"/>
    <mergeCell ref="C23:D23"/>
    <mergeCell ref="F23:G23"/>
    <mergeCell ref="I23:J23"/>
    <mergeCell ref="C24:D24"/>
    <mergeCell ref="F24:G24"/>
    <mergeCell ref="I24:J24"/>
    <mergeCell ref="C29:D29"/>
    <mergeCell ref="F29:G29"/>
    <mergeCell ref="I29:J29"/>
    <mergeCell ref="A27:A28"/>
    <mergeCell ref="C27:D27"/>
    <mergeCell ref="F27:G27"/>
    <mergeCell ref="I27:J27"/>
    <mergeCell ref="C28:D28"/>
    <mergeCell ref="F28:G28"/>
    <mergeCell ref="I28:J28"/>
    <mergeCell ref="C30:D30"/>
    <mergeCell ref="F30:G30"/>
    <mergeCell ref="I30:J30"/>
    <mergeCell ref="A31:A32"/>
    <mergeCell ref="C31:D31"/>
    <mergeCell ref="F31:G31"/>
    <mergeCell ref="I31:J31"/>
    <mergeCell ref="C32:D32"/>
    <mergeCell ref="F32:G32"/>
    <mergeCell ref="I32:J32"/>
    <mergeCell ref="A33:A34"/>
    <mergeCell ref="C33:D33"/>
    <mergeCell ref="F33:G33"/>
    <mergeCell ref="I33:J33"/>
    <mergeCell ref="C34:D34"/>
    <mergeCell ref="F34:G34"/>
    <mergeCell ref="I34:J34"/>
    <mergeCell ref="A35:A36"/>
    <mergeCell ref="C35:D35"/>
    <mergeCell ref="F35:G35"/>
    <mergeCell ref="I35:J35"/>
    <mergeCell ref="C36:D36"/>
    <mergeCell ref="F36:G36"/>
    <mergeCell ref="I36:J36"/>
    <mergeCell ref="C41:D41"/>
    <mergeCell ref="F41:G41"/>
    <mergeCell ref="I41:J41"/>
    <mergeCell ref="A37:A38"/>
    <mergeCell ref="C37:D37"/>
    <mergeCell ref="F37:G37"/>
    <mergeCell ref="I37:J37"/>
    <mergeCell ref="C38:D38"/>
    <mergeCell ref="F38:G38"/>
    <mergeCell ref="I38:J38"/>
    <mergeCell ref="A39:A40"/>
    <mergeCell ref="C39:D39"/>
    <mergeCell ref="F39:G39"/>
    <mergeCell ref="I39:J39"/>
    <mergeCell ref="C40:D40"/>
    <mergeCell ref="F40:G40"/>
    <mergeCell ref="I40:J4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7515DF52-2933-6948-90B2-7A7CBE5E2F99}">
          <x14:formula1>
            <xm:f>'Beoordelen 1. Kwaliteit'!$A$7:$A$12</xm:f>
          </x14:formula1>
          <xm:sqref>C3 I27 F27 C27 I25 F25 C25 I23 F23 C23 I21 F21 C21 I19 F19 C19 I15 F15 C15 I13 F13 C13 C11 I11 F11 I7 I5 I3 F3 F5 F7 C7 C5 I39 F39 C39 I37 F37 C37 I35 F35 C35 I33 F33 C33 I31 F31 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GridLines="0" zoomScale="80" zoomScaleNormal="80" zoomScalePageLayoutView="85" workbookViewId="0">
      <selection activeCell="C1" sqref="C1:D1"/>
    </sheetView>
  </sheetViews>
  <sheetFormatPr baseColWidth="10" defaultColWidth="8.83203125" defaultRowHeight="13" x14ac:dyDescent="0.15"/>
  <cols>
    <col min="1" max="1" width="71.33203125" style="17" customWidth="1"/>
    <col min="2" max="2" width="2.83203125" style="22" customWidth="1"/>
    <col min="3" max="3" width="25.83203125" style="23" customWidth="1"/>
    <col min="4" max="4" width="3.83203125" style="23" customWidth="1"/>
    <col min="5" max="5" width="2.83203125" style="23" customWidth="1"/>
    <col min="6" max="6" width="25.83203125" style="23" customWidth="1"/>
    <col min="7" max="7" width="3.83203125" style="23" customWidth="1"/>
    <col min="8" max="8" width="2.83203125" style="23" customWidth="1"/>
    <col min="9" max="9" width="25.83203125" style="17" customWidth="1"/>
    <col min="10" max="10" width="3.83203125" style="17" customWidth="1"/>
    <col min="11" max="11" width="11.6640625" style="17" bestFit="1" customWidth="1"/>
    <col min="12" max="16384" width="8.83203125" style="17"/>
  </cols>
  <sheetData>
    <row r="1" spans="1:11" ht="50" customHeight="1" x14ac:dyDescent="0.2">
      <c r="A1" s="14" t="s">
        <v>27</v>
      </c>
      <c r="B1" s="15"/>
      <c r="C1" s="128" t="s">
        <v>17</v>
      </c>
      <c r="D1" s="124"/>
      <c r="E1" s="15"/>
      <c r="F1" s="123" t="s">
        <v>18</v>
      </c>
      <c r="G1" s="124"/>
      <c r="H1" s="15"/>
      <c r="I1" s="123" t="s">
        <v>19</v>
      </c>
      <c r="J1" s="124"/>
      <c r="K1" s="16"/>
    </row>
    <row r="2" spans="1:11" ht="40" customHeight="1" x14ac:dyDescent="0.15">
      <c r="A2" s="7" t="str">
        <f>'Beoordelen 1. Kwaliteit'!A3</f>
        <v>Beoordelingskader praktijkopdracht</v>
      </c>
      <c r="B2" s="18"/>
      <c r="C2" s="125" t="s">
        <v>9</v>
      </c>
      <c r="D2" s="126"/>
      <c r="E2" s="18"/>
      <c r="F2" s="127" t="s">
        <v>9</v>
      </c>
      <c r="G2" s="126"/>
      <c r="H2" s="18"/>
      <c r="I2" s="127" t="s">
        <v>9</v>
      </c>
      <c r="J2" s="126"/>
    </row>
    <row r="3" spans="1:11" ht="20" customHeight="1" x14ac:dyDescent="0.15">
      <c r="A3" s="116" t="str">
        <f>'Beoordelen 1. Kwaliteit'!A4</f>
        <v>7.1.1    Kwaliteit van de oplossing passend bij de organisatie (inlevingsvermogen, zorgvuldigheid, oplossingsgerichtheid).</v>
      </c>
      <c r="B3" s="19"/>
      <c r="C3" s="20" t="s">
        <v>5</v>
      </c>
      <c r="D3" s="21"/>
      <c r="E3" s="19"/>
      <c r="F3" s="20" t="s">
        <v>5</v>
      </c>
      <c r="G3" s="21"/>
      <c r="H3" s="19"/>
      <c r="I3" s="20" t="s">
        <v>5</v>
      </c>
      <c r="J3" s="21"/>
    </row>
    <row r="4" spans="1:11" ht="130" customHeight="1" x14ac:dyDescent="0.15">
      <c r="A4" s="117"/>
      <c r="B4" s="19"/>
      <c r="C4" s="118" t="s">
        <v>3</v>
      </c>
      <c r="D4" s="119"/>
      <c r="E4" s="19"/>
      <c r="F4" s="122" t="s">
        <v>3</v>
      </c>
      <c r="G4" s="119"/>
      <c r="H4" s="19"/>
      <c r="I4" s="122" t="s">
        <v>3</v>
      </c>
      <c r="J4" s="119"/>
    </row>
    <row r="5" spans="1:11" ht="20" customHeight="1" x14ac:dyDescent="0.15">
      <c r="A5" s="116" t="str">
        <f>'Beoordelen 1. Kwaliteit'!A5</f>
        <v>7.1.2    De tijdsduur na het indienen van de vraag tot de werkende oplossing.</v>
      </c>
      <c r="B5" s="19"/>
      <c r="C5" s="20" t="s">
        <v>5</v>
      </c>
      <c r="D5" s="21"/>
      <c r="E5" s="19"/>
      <c r="F5" s="20" t="s">
        <v>5</v>
      </c>
      <c r="G5" s="21"/>
      <c r="H5" s="19"/>
      <c r="I5" s="20" t="s">
        <v>5</v>
      </c>
      <c r="J5" s="21"/>
    </row>
    <row r="6" spans="1:11" ht="130" customHeight="1" x14ac:dyDescent="0.15">
      <c r="A6" s="117"/>
      <c r="B6" s="19"/>
      <c r="C6" s="120" t="s">
        <v>3</v>
      </c>
      <c r="D6" s="121"/>
      <c r="E6" s="19"/>
      <c r="F6" s="122" t="s">
        <v>3</v>
      </c>
      <c r="G6" s="119"/>
      <c r="H6" s="19"/>
      <c r="I6" s="122" t="s">
        <v>3</v>
      </c>
      <c r="J6" s="119"/>
    </row>
    <row r="7" spans="1:11" ht="20" customHeight="1" x14ac:dyDescent="0.15">
      <c r="A7" s="116" t="str">
        <f>'Beoordelen 1. Kwaliteit'!A6</f>
        <v>7.1.3    Condities en kosten van aangeboden oplossing.</v>
      </c>
      <c r="B7" s="19"/>
      <c r="C7" s="20" t="s">
        <v>5</v>
      </c>
      <c r="D7" s="21"/>
      <c r="E7" s="19"/>
      <c r="F7" s="20" t="s">
        <v>5</v>
      </c>
      <c r="G7" s="21"/>
      <c r="H7" s="19"/>
      <c r="I7" s="20" t="s">
        <v>5</v>
      </c>
      <c r="J7" s="21"/>
    </row>
    <row r="8" spans="1:11" ht="130" customHeight="1" x14ac:dyDescent="0.15">
      <c r="A8" s="117"/>
      <c r="B8" s="19"/>
      <c r="C8" s="120" t="s">
        <v>3</v>
      </c>
      <c r="D8" s="121"/>
      <c r="E8" s="19"/>
      <c r="F8" s="122" t="s">
        <v>3</v>
      </c>
      <c r="G8" s="119"/>
      <c r="H8" s="19"/>
      <c r="I8" s="122" t="s">
        <v>3</v>
      </c>
      <c r="J8" s="119"/>
    </row>
    <row r="9" spans="1:11" ht="20" customHeight="1" x14ac:dyDescent="0.15">
      <c r="A9" s="49"/>
      <c r="C9" s="130"/>
      <c r="D9" s="130"/>
      <c r="F9" s="130"/>
      <c r="G9" s="130"/>
      <c r="I9" s="129"/>
      <c r="J9" s="129"/>
    </row>
    <row r="10" spans="1:11" ht="40" customHeight="1" x14ac:dyDescent="0.15">
      <c r="A10" s="7" t="str">
        <f>'Beoordelen 2. Open vragen'!A1</f>
        <v>Beoordeling KWALITEIT VAN DE BEANTWOORDING VAN DE OPEN VRAGEN</v>
      </c>
      <c r="C10" s="115" t="s">
        <v>9</v>
      </c>
      <c r="D10" s="115"/>
      <c r="F10" s="115" t="s">
        <v>9</v>
      </c>
      <c r="G10" s="115"/>
      <c r="I10" s="115" t="s">
        <v>9</v>
      </c>
      <c r="J10" s="115"/>
    </row>
    <row r="11" spans="1:11" ht="20" customHeight="1" x14ac:dyDescent="0.15">
      <c r="A11" s="109" t="str">
        <f>'Beoordelen 2. Open vragen'!A4</f>
        <v>Inschrijver dient te beschrijven in maximaal 2 A4 over welke zaken zij aanbestedende dienst kan adviseren, naast de in deze aanbesteding uitgevraagde advisering. Het gaat hierbij om advisering met betrekking tot de inrichting van lokalen (rekening houdens met o.a. verschillende type docenten/gebruikers), aansluitmogelijkheden voor diverse devices en het overbrengen van relevante kennis om excellent onderwijs te kunnen geven. Inschrijvers dienen hierbij te denken aan zaken zoals digitaal lesgeven, digitaal vergaderen, ontwikkeling leermethodes, mate van digitale geletterdheid van onderwijsgevend personeel, etc.  in relatie tot de gevraagde AV-middelen binnen een VO-organisatie.</v>
      </c>
      <c r="C11" s="111" t="s">
        <v>5</v>
      </c>
      <c r="D11" s="111"/>
      <c r="F11" s="111" t="s">
        <v>5</v>
      </c>
      <c r="G11" s="111"/>
      <c r="I11" s="111" t="s">
        <v>5</v>
      </c>
      <c r="J11" s="111"/>
    </row>
    <row r="12" spans="1:11" ht="137" customHeight="1" x14ac:dyDescent="0.15">
      <c r="A12" s="110"/>
      <c r="C12" s="112" t="s">
        <v>3</v>
      </c>
      <c r="D12" s="112"/>
      <c r="F12" s="112" t="s">
        <v>3</v>
      </c>
      <c r="G12" s="112"/>
      <c r="I12" s="112" t="s">
        <v>3</v>
      </c>
      <c r="J12" s="112"/>
    </row>
    <row r="13" spans="1:11" ht="20" customHeight="1" x14ac:dyDescent="0.15">
      <c r="A13" s="109" t="str">
        <f>'Beoordelen 2. Open vragen'!A6</f>
        <v>Inschrijver beschrijft in maximaal 2 A4 op welke wijze zij na gunning de opdrachtgever op de hoogte houdt van relevante ontwikkelingen op het gebied van updates van besturingssystemen, modelontwikkelingen en ontwikkelingen van audiovisuele middelen relevant voor VO-organisaties. Daarnaast beschrijft inschrijver hoe zij als mogelijk opdrachtnemer de opdrachtgever proactief informeert, adviseert en faciliteert bij bijvoorbeeld een benodigde firmware- of software update naar aanleiding van bijvoorbeeld een beveiligingsrisico. Tevens beschrijft inschrijver hoe zij dit proces zo soepel mogelijk kan laten verlopen en de opdrachtgever hierin kan ontzorgen. De inschrijver laat in rapportagevorm (voorbeelden) zien hoe zij de huidige status van software, firmware en (mogelijke) updates periodiek zal overleggen. Inschrijver geeft daarbij expliciet aan welke middelen zij daarvoor gaat gebruiken en met welke frequentie.</v>
      </c>
      <c r="C13" s="111" t="s">
        <v>5</v>
      </c>
      <c r="D13" s="111"/>
      <c r="F13" s="111" t="s">
        <v>5</v>
      </c>
      <c r="G13" s="111"/>
      <c r="I13" s="111" t="s">
        <v>5</v>
      </c>
      <c r="J13" s="111"/>
    </row>
    <row r="14" spans="1:11" ht="186" customHeight="1" x14ac:dyDescent="0.15">
      <c r="A14" s="110"/>
      <c r="C14" s="112" t="s">
        <v>3</v>
      </c>
      <c r="D14" s="112"/>
      <c r="F14" s="112" t="s">
        <v>3</v>
      </c>
      <c r="G14" s="112"/>
      <c r="I14" s="112" t="s">
        <v>3</v>
      </c>
      <c r="J14" s="112"/>
    </row>
    <row r="15" spans="1:11" ht="15" customHeight="1" x14ac:dyDescent="0.15">
      <c r="A15" s="109" t="str">
        <f>'Beoordelen 2. Open vragen'!A8</f>
        <v>Inschrijver dient te beschrijven op maximaal 4 A4 hoe zij de levering gaat verzorgen en binnen welk tijdsbestek. Inschrijvers dienen hierbij uit te gaan van een eerste levering van 50 schermen ineens. Inschrijvers dienen minimaal de volgende zaken te beschrijven:
-	Hoeveel schermen kunnen maximaal per week uitgerold worden.
-	Hoe lang van tevoren deze levering aangekondigd moet worden door aanbestedende dienst.
-	Hoe inschrijver maximaal rekening houdt met het onderwijsproces van aanbestedende dienst.
-	Hoe inschrijver de trainingen/instructies zal gaan verzorgen. 
Inschrijvers dienen een plan van aanpak aan te leveren uitgaande van levering gedurende de reguliere openingstijden van de scholen (buiten de vakantie’s).</v>
      </c>
      <c r="C15" s="111" t="s">
        <v>5</v>
      </c>
      <c r="D15" s="111"/>
      <c r="F15" s="111" t="s">
        <v>5</v>
      </c>
      <c r="G15" s="111"/>
      <c r="I15" s="111" t="s">
        <v>5</v>
      </c>
      <c r="J15" s="111"/>
    </row>
    <row r="16" spans="1:11" ht="226" customHeight="1" x14ac:dyDescent="0.15">
      <c r="A16" s="110"/>
      <c r="C16" s="112" t="s">
        <v>3</v>
      </c>
      <c r="D16" s="112"/>
      <c r="F16" s="112" t="s">
        <v>3</v>
      </c>
      <c r="G16" s="112"/>
      <c r="I16" s="112" t="s">
        <v>3</v>
      </c>
      <c r="J16" s="112"/>
    </row>
    <row r="17" spans="1:10" ht="20" customHeight="1" x14ac:dyDescent="0.15">
      <c r="A17" s="49"/>
      <c r="C17" s="107"/>
      <c r="D17" s="108"/>
      <c r="F17" s="107"/>
      <c r="G17" s="108"/>
      <c r="I17" s="107"/>
      <c r="J17" s="108"/>
    </row>
    <row r="18" spans="1:10" ht="40" customHeight="1" x14ac:dyDescent="0.15">
      <c r="A18" s="7" t="s">
        <v>90</v>
      </c>
      <c r="C18" s="115" t="s">
        <v>9</v>
      </c>
      <c r="D18" s="115"/>
      <c r="F18" s="115" t="s">
        <v>9</v>
      </c>
      <c r="G18" s="115"/>
      <c r="I18" s="115" t="s">
        <v>9</v>
      </c>
      <c r="J18" s="115"/>
    </row>
    <row r="19" spans="1:10" ht="15" customHeight="1" x14ac:dyDescent="0.15">
      <c r="A19" s="109" t="str">
        <f>'Beoordelen 3. Advies inrichting'!A4</f>
        <v>7.3.1 Mate van volledigheid en uitgebreidheid van de gespecificeerde offerte van de aangeboden inrichting.</v>
      </c>
      <c r="C19" s="111" t="s">
        <v>5</v>
      </c>
      <c r="D19" s="111"/>
      <c r="F19" s="111" t="s">
        <v>5</v>
      </c>
      <c r="G19" s="111"/>
      <c r="I19" s="111" t="s">
        <v>5</v>
      </c>
      <c r="J19" s="111"/>
    </row>
    <row r="20" spans="1:10" ht="100" customHeight="1" x14ac:dyDescent="0.15">
      <c r="A20" s="110"/>
      <c r="C20" s="112" t="s">
        <v>3</v>
      </c>
      <c r="D20" s="112"/>
      <c r="F20" s="112" t="s">
        <v>3</v>
      </c>
      <c r="G20" s="112"/>
      <c r="I20" s="112" t="s">
        <v>3</v>
      </c>
      <c r="J20" s="112"/>
    </row>
    <row r="21" spans="1:10" ht="15" customHeight="1" x14ac:dyDescent="0.15">
      <c r="A21" s="109" t="str">
        <f>'Beoordelen 3. Advies inrichting'!A5</f>
        <v>7.3.2 Mate van volledigheid en uitgebreidheid van de beschrijving van de aangeboden inrichting.</v>
      </c>
      <c r="C21" s="111" t="s">
        <v>5</v>
      </c>
      <c r="D21" s="111"/>
      <c r="F21" s="111" t="s">
        <v>5</v>
      </c>
      <c r="G21" s="111"/>
      <c r="I21" s="111" t="s">
        <v>5</v>
      </c>
      <c r="J21" s="111"/>
    </row>
    <row r="22" spans="1:10" ht="100" customHeight="1" x14ac:dyDescent="0.15">
      <c r="A22" s="110"/>
      <c r="C22" s="112" t="s">
        <v>3</v>
      </c>
      <c r="D22" s="112"/>
      <c r="F22" s="112" t="s">
        <v>3</v>
      </c>
      <c r="G22" s="112"/>
      <c r="I22" s="112" t="s">
        <v>3</v>
      </c>
      <c r="J22" s="112"/>
    </row>
    <row r="23" spans="1:10" ht="15" customHeight="1" x14ac:dyDescent="0.15">
      <c r="A23" s="109" t="str">
        <f>'Beoordelen 3. Advies inrichting'!A6</f>
        <v>7.3.3 Mate van kwaliteit ten opzichte van de huidige inrichting in het referentielokaal/vergaderruimte, aan de hand van de specificaties.</v>
      </c>
      <c r="C23" s="111" t="s">
        <v>5</v>
      </c>
      <c r="D23" s="111"/>
      <c r="F23" s="111" t="s">
        <v>5</v>
      </c>
      <c r="G23" s="111"/>
      <c r="I23" s="111" t="s">
        <v>5</v>
      </c>
      <c r="J23" s="111"/>
    </row>
    <row r="24" spans="1:10" ht="100" customHeight="1" x14ac:dyDescent="0.15">
      <c r="A24" s="110"/>
      <c r="C24" s="112" t="s">
        <v>3</v>
      </c>
      <c r="D24" s="112"/>
      <c r="F24" s="112" t="s">
        <v>3</v>
      </c>
      <c r="G24" s="112"/>
      <c r="I24" s="112" t="s">
        <v>3</v>
      </c>
      <c r="J24" s="112"/>
    </row>
    <row r="25" spans="1:10" ht="15" customHeight="1" x14ac:dyDescent="0.15">
      <c r="A25" s="109" t="str">
        <f>'Beoordelen 3. Advies inrichting'!A7</f>
        <v xml:space="preserve">7.3.4 Mate van motivatie en onderbouwing van de keuze van de aangeboden inrichting in de situatie van de aanbestedende dienst. </v>
      </c>
      <c r="C25" s="111" t="s">
        <v>5</v>
      </c>
      <c r="D25" s="111"/>
      <c r="F25" s="111" t="s">
        <v>5</v>
      </c>
      <c r="G25" s="111"/>
      <c r="I25" s="111" t="s">
        <v>5</v>
      </c>
      <c r="J25" s="111"/>
    </row>
    <row r="26" spans="1:10" ht="100" customHeight="1" x14ac:dyDescent="0.15">
      <c r="A26" s="110"/>
      <c r="C26" s="112" t="s">
        <v>3</v>
      </c>
      <c r="D26" s="112"/>
      <c r="F26" s="112" t="s">
        <v>3</v>
      </c>
      <c r="G26" s="112"/>
      <c r="I26" s="112" t="s">
        <v>3</v>
      </c>
      <c r="J26" s="112"/>
    </row>
    <row r="27" spans="1:10" ht="15" customHeight="1" x14ac:dyDescent="0.15">
      <c r="A27"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27" s="111" t="s">
        <v>5</v>
      </c>
      <c r="D27" s="111"/>
      <c r="F27" s="111" t="s">
        <v>5</v>
      </c>
      <c r="G27" s="111"/>
      <c r="I27" s="111" t="s">
        <v>5</v>
      </c>
      <c r="J27" s="111"/>
    </row>
    <row r="28" spans="1:10" ht="100" customHeight="1" x14ac:dyDescent="0.15">
      <c r="A28" s="114"/>
      <c r="C28" s="112" t="s">
        <v>3</v>
      </c>
      <c r="D28" s="112"/>
      <c r="F28" s="112" t="s">
        <v>3</v>
      </c>
      <c r="G28" s="112"/>
      <c r="I28" s="112" t="s">
        <v>3</v>
      </c>
      <c r="J28" s="112"/>
    </row>
    <row r="29" spans="1:10" ht="20" customHeight="1" x14ac:dyDescent="0.15">
      <c r="A29" s="49"/>
      <c r="C29" s="107"/>
      <c r="D29" s="108"/>
      <c r="F29" s="107"/>
      <c r="G29" s="108"/>
      <c r="I29" s="107"/>
      <c r="J29" s="108"/>
    </row>
    <row r="30" spans="1:10" ht="40" customHeight="1" x14ac:dyDescent="0.15">
      <c r="A30" s="7" t="s">
        <v>89</v>
      </c>
      <c r="C30" s="115" t="s">
        <v>9</v>
      </c>
      <c r="D30" s="115"/>
      <c r="F30" s="115" t="s">
        <v>9</v>
      </c>
      <c r="G30" s="115"/>
      <c r="I30" s="115" t="s">
        <v>9</v>
      </c>
      <c r="J30" s="115"/>
    </row>
    <row r="31" spans="1:10" ht="16" customHeight="1" x14ac:dyDescent="0.15">
      <c r="A31" s="109" t="str">
        <f>'Beoordelen 3. Advies inrichting'!A4</f>
        <v>7.3.1 Mate van volledigheid en uitgebreidheid van de gespecificeerde offerte van de aangeboden inrichting.</v>
      </c>
      <c r="C31" s="111" t="s">
        <v>5</v>
      </c>
      <c r="D31" s="111"/>
      <c r="F31" s="111" t="s">
        <v>5</v>
      </c>
      <c r="G31" s="111"/>
      <c r="I31" s="111" t="s">
        <v>5</v>
      </c>
      <c r="J31" s="111"/>
    </row>
    <row r="32" spans="1:10" ht="100" customHeight="1" x14ac:dyDescent="0.15">
      <c r="A32" s="110"/>
      <c r="C32" s="112" t="s">
        <v>3</v>
      </c>
      <c r="D32" s="112"/>
      <c r="F32" s="112" t="s">
        <v>3</v>
      </c>
      <c r="G32" s="112"/>
      <c r="I32" s="112" t="s">
        <v>3</v>
      </c>
      <c r="J32" s="112"/>
    </row>
    <row r="33" spans="1:10" ht="16" customHeight="1" x14ac:dyDescent="0.15">
      <c r="A33" s="109" t="str">
        <f>'Beoordelen 3. Advies inrichting'!A5</f>
        <v>7.3.2 Mate van volledigheid en uitgebreidheid van de beschrijving van de aangeboden inrichting.</v>
      </c>
      <c r="C33" s="111" t="s">
        <v>5</v>
      </c>
      <c r="D33" s="111"/>
      <c r="F33" s="111" t="s">
        <v>5</v>
      </c>
      <c r="G33" s="111"/>
      <c r="I33" s="111" t="s">
        <v>5</v>
      </c>
      <c r="J33" s="111"/>
    </row>
    <row r="34" spans="1:10" ht="100" customHeight="1" x14ac:dyDescent="0.15">
      <c r="A34" s="110"/>
      <c r="C34" s="112" t="s">
        <v>3</v>
      </c>
      <c r="D34" s="112"/>
      <c r="F34" s="112" t="s">
        <v>3</v>
      </c>
      <c r="G34" s="112"/>
      <c r="I34" s="112" t="s">
        <v>3</v>
      </c>
      <c r="J34" s="112"/>
    </row>
    <row r="35" spans="1:10" ht="16" customHeight="1" x14ac:dyDescent="0.15">
      <c r="A35" s="109" t="str">
        <f>'Beoordelen 3. Advies inrichting'!A6</f>
        <v>7.3.3 Mate van kwaliteit ten opzichte van de huidige inrichting in het referentielokaal/vergaderruimte, aan de hand van de specificaties.</v>
      </c>
      <c r="C35" s="111" t="s">
        <v>5</v>
      </c>
      <c r="D35" s="111"/>
      <c r="F35" s="111" t="s">
        <v>5</v>
      </c>
      <c r="G35" s="111"/>
      <c r="I35" s="111" t="s">
        <v>5</v>
      </c>
      <c r="J35" s="111"/>
    </row>
    <row r="36" spans="1:10" ht="100" customHeight="1" x14ac:dyDescent="0.15">
      <c r="A36" s="110"/>
      <c r="C36" s="112" t="s">
        <v>3</v>
      </c>
      <c r="D36" s="112"/>
      <c r="F36" s="112" t="s">
        <v>3</v>
      </c>
      <c r="G36" s="112"/>
      <c r="I36" s="112" t="s">
        <v>3</v>
      </c>
      <c r="J36" s="112"/>
    </row>
    <row r="37" spans="1:10" ht="16" customHeight="1" x14ac:dyDescent="0.15">
      <c r="A37" s="109" t="str">
        <f>'Beoordelen 3. Advies inrichting'!A7</f>
        <v xml:space="preserve">7.3.4 Mate van motivatie en onderbouwing van de keuze van de aangeboden inrichting in de situatie van de aanbestedende dienst. </v>
      </c>
      <c r="C37" s="111" t="s">
        <v>5</v>
      </c>
      <c r="D37" s="111"/>
      <c r="F37" s="111" t="s">
        <v>5</v>
      </c>
      <c r="G37" s="111"/>
      <c r="I37" s="111" t="s">
        <v>5</v>
      </c>
      <c r="J37" s="111"/>
    </row>
    <row r="38" spans="1:10" ht="100" customHeight="1" x14ac:dyDescent="0.15">
      <c r="A38" s="110"/>
      <c r="C38" s="112" t="s">
        <v>3</v>
      </c>
      <c r="D38" s="112"/>
      <c r="F38" s="112" t="s">
        <v>3</v>
      </c>
      <c r="G38" s="112"/>
      <c r="I38" s="112" t="s">
        <v>3</v>
      </c>
      <c r="J38" s="112"/>
    </row>
    <row r="39" spans="1:10" ht="16" customHeight="1" x14ac:dyDescent="0.15">
      <c r="A39" s="11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C39" s="111" t="s">
        <v>5</v>
      </c>
      <c r="D39" s="111"/>
      <c r="F39" s="111" t="s">
        <v>5</v>
      </c>
      <c r="G39" s="111"/>
      <c r="I39" s="111" t="s">
        <v>5</v>
      </c>
      <c r="J39" s="111"/>
    </row>
    <row r="40" spans="1:10" ht="100" customHeight="1" x14ac:dyDescent="0.15">
      <c r="A40" s="114"/>
      <c r="C40" s="112" t="s">
        <v>3</v>
      </c>
      <c r="D40" s="112"/>
      <c r="F40" s="112" t="s">
        <v>3</v>
      </c>
      <c r="G40" s="112"/>
      <c r="I40" s="112" t="s">
        <v>3</v>
      </c>
      <c r="J40" s="112"/>
    </row>
    <row r="41" spans="1:10" ht="20" customHeight="1" x14ac:dyDescent="0.15">
      <c r="A41" s="49"/>
      <c r="C41" s="107"/>
      <c r="D41" s="108"/>
      <c r="F41" s="107"/>
      <c r="G41" s="108"/>
      <c r="I41" s="107"/>
      <c r="J41" s="108"/>
    </row>
  </sheetData>
  <sheetProtection algorithmName="SHA-512" hashValue="AQIQhE4S4CQLjEitNpfgBjRAiZ5yWmlXlleCyE4/9lSBkX2kXwnisZ4Q7zTqnew/+Sn+6ehNv0x711MLy4iB3Q==" saltValue="zhFypUmpfZwoWoDZYN2sjA==" spinCount="100000" sheet="1" objects="1" scenarios="1"/>
  <mergeCells count="130">
    <mergeCell ref="I1:J1"/>
    <mergeCell ref="A3:A4"/>
    <mergeCell ref="C4:D4"/>
    <mergeCell ref="F4:G4"/>
    <mergeCell ref="I4:J4"/>
    <mergeCell ref="C1:D1"/>
    <mergeCell ref="F1:G1"/>
    <mergeCell ref="C2:D2"/>
    <mergeCell ref="F2:G2"/>
    <mergeCell ref="I2:J2"/>
    <mergeCell ref="C9:D9"/>
    <mergeCell ref="F9:G9"/>
    <mergeCell ref="I9:J9"/>
    <mergeCell ref="C10:D10"/>
    <mergeCell ref="F10:G10"/>
    <mergeCell ref="I10:J10"/>
    <mergeCell ref="I6:J6"/>
    <mergeCell ref="A5:A6"/>
    <mergeCell ref="C6:D6"/>
    <mergeCell ref="F6:G6"/>
    <mergeCell ref="A7:A8"/>
    <mergeCell ref="C8:D8"/>
    <mergeCell ref="F8:G8"/>
    <mergeCell ref="I8:J8"/>
    <mergeCell ref="A13:A14"/>
    <mergeCell ref="C13:D13"/>
    <mergeCell ref="F13:G13"/>
    <mergeCell ref="I13:J13"/>
    <mergeCell ref="C14:D14"/>
    <mergeCell ref="F14:G14"/>
    <mergeCell ref="I14:J14"/>
    <mergeCell ref="A11:A12"/>
    <mergeCell ref="C11:D11"/>
    <mergeCell ref="F11:G11"/>
    <mergeCell ref="I11:J11"/>
    <mergeCell ref="C12:D12"/>
    <mergeCell ref="F12:G12"/>
    <mergeCell ref="I12:J12"/>
    <mergeCell ref="C17:D17"/>
    <mergeCell ref="F17:G17"/>
    <mergeCell ref="I17:J17"/>
    <mergeCell ref="C18:D18"/>
    <mergeCell ref="F18:G18"/>
    <mergeCell ref="I18:J18"/>
    <mergeCell ref="A15:A16"/>
    <mergeCell ref="C15:D15"/>
    <mergeCell ref="F15:G15"/>
    <mergeCell ref="I15:J15"/>
    <mergeCell ref="C16:D16"/>
    <mergeCell ref="F16:G16"/>
    <mergeCell ref="I16:J16"/>
    <mergeCell ref="A21:A22"/>
    <mergeCell ref="C21:D21"/>
    <mergeCell ref="F21:G21"/>
    <mergeCell ref="I21:J21"/>
    <mergeCell ref="C22:D22"/>
    <mergeCell ref="F22:G22"/>
    <mergeCell ref="I22:J22"/>
    <mergeCell ref="A19:A20"/>
    <mergeCell ref="C19:D19"/>
    <mergeCell ref="F19:G19"/>
    <mergeCell ref="I19:J19"/>
    <mergeCell ref="C20:D20"/>
    <mergeCell ref="F20:G20"/>
    <mergeCell ref="I20:J20"/>
    <mergeCell ref="A25:A26"/>
    <mergeCell ref="C25:D25"/>
    <mergeCell ref="F25:G25"/>
    <mergeCell ref="I25:J25"/>
    <mergeCell ref="C26:D26"/>
    <mergeCell ref="F26:G26"/>
    <mergeCell ref="I26:J26"/>
    <mergeCell ref="A23:A24"/>
    <mergeCell ref="C23:D23"/>
    <mergeCell ref="F23:G23"/>
    <mergeCell ref="I23:J23"/>
    <mergeCell ref="C24:D24"/>
    <mergeCell ref="F24:G24"/>
    <mergeCell ref="I24:J24"/>
    <mergeCell ref="C29:D29"/>
    <mergeCell ref="F29:G29"/>
    <mergeCell ref="I29:J29"/>
    <mergeCell ref="A27:A28"/>
    <mergeCell ref="C27:D27"/>
    <mergeCell ref="F27:G27"/>
    <mergeCell ref="I27:J27"/>
    <mergeCell ref="C28:D28"/>
    <mergeCell ref="F28:G28"/>
    <mergeCell ref="I28:J28"/>
    <mergeCell ref="C30:D30"/>
    <mergeCell ref="F30:G30"/>
    <mergeCell ref="I30:J30"/>
    <mergeCell ref="A31:A32"/>
    <mergeCell ref="C31:D31"/>
    <mergeCell ref="F31:G31"/>
    <mergeCell ref="I31:J31"/>
    <mergeCell ref="C32:D32"/>
    <mergeCell ref="F32:G32"/>
    <mergeCell ref="I32:J32"/>
    <mergeCell ref="A33:A34"/>
    <mergeCell ref="C33:D33"/>
    <mergeCell ref="F33:G33"/>
    <mergeCell ref="I33:J33"/>
    <mergeCell ref="C34:D34"/>
    <mergeCell ref="F34:G34"/>
    <mergeCell ref="I34:J34"/>
    <mergeCell ref="A35:A36"/>
    <mergeCell ref="C35:D35"/>
    <mergeCell ref="F35:G35"/>
    <mergeCell ref="I35:J35"/>
    <mergeCell ref="C36:D36"/>
    <mergeCell ref="F36:G36"/>
    <mergeCell ref="I36:J36"/>
    <mergeCell ref="C41:D41"/>
    <mergeCell ref="F41:G41"/>
    <mergeCell ref="I41:J41"/>
    <mergeCell ref="A37:A38"/>
    <mergeCell ref="C37:D37"/>
    <mergeCell ref="F37:G37"/>
    <mergeCell ref="I37:J37"/>
    <mergeCell ref="C38:D38"/>
    <mergeCell ref="F38:G38"/>
    <mergeCell ref="I38:J38"/>
    <mergeCell ref="A39:A40"/>
    <mergeCell ref="C39:D39"/>
    <mergeCell ref="F39:G39"/>
    <mergeCell ref="I39:J39"/>
    <mergeCell ref="C40:D40"/>
    <mergeCell ref="F40:G40"/>
    <mergeCell ref="I40:J40"/>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EB2B2AC2-E45C-9E40-A6E3-1977ACF43822}">
          <x14:formula1>
            <xm:f>'Beoordelen 1. Kwaliteit'!$A$7:$A$12</xm:f>
          </x14:formula1>
          <xm:sqref>C3 I27 F27 C27 I25 F25 C25 I23 F23 C23 I21 F21 C21 I19 F19 C19 I15 F15 C15 I13 F13 C13 C11 I11 F11 I7 I5 I3 F3 F5 F7 C7 C5 I39 F39 C39 I37 F37 C37 I35 F35 C35 I33 F33 C33 I31 F31 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124"/>
  <sheetViews>
    <sheetView showGridLines="0" topLeftCell="A89" zoomScaleNormal="100" workbookViewId="0">
      <selection activeCell="I124" sqref="I124"/>
    </sheetView>
  </sheetViews>
  <sheetFormatPr baseColWidth="10" defaultColWidth="8.83203125" defaultRowHeight="15" x14ac:dyDescent="0.2"/>
  <cols>
    <col min="1" max="1" width="60.6640625" style="1" customWidth="1"/>
    <col min="2" max="2" width="15.6640625" style="1" customWidth="1"/>
    <col min="3" max="3" width="1.83203125" style="1" customWidth="1"/>
    <col min="4" max="5" width="19.83203125" style="1" customWidth="1"/>
    <col min="6" max="6" width="1.83203125" style="1" customWidth="1"/>
    <col min="7" max="8" width="19.83203125" style="1" customWidth="1"/>
    <col min="9" max="9" width="1.83203125" style="1" customWidth="1"/>
    <col min="10" max="11" width="19.83203125" style="1" customWidth="1"/>
    <col min="12" max="16384" width="8.83203125" style="1"/>
  </cols>
  <sheetData>
    <row r="1" spans="1:11" ht="28" customHeight="1" x14ac:dyDescent="0.2">
      <c r="A1" s="142" t="s">
        <v>24</v>
      </c>
      <c r="B1" s="143"/>
      <c r="C1" s="143"/>
      <c r="D1" s="143"/>
      <c r="E1" s="143"/>
      <c r="F1" s="143"/>
      <c r="G1" s="143"/>
      <c r="H1" s="143"/>
      <c r="I1" s="143"/>
      <c r="J1" s="143"/>
      <c r="K1" s="144"/>
    </row>
    <row r="2" spans="1:11" ht="28" customHeight="1" x14ac:dyDescent="0.2">
      <c r="A2" s="145" t="str">
        <f>'Beoordelen 1. Kwaliteit'!A1</f>
        <v xml:space="preserve">Beoordeling MATE VAN KWALITEIT VAN DIENSTVERLENING EN SERVICE </v>
      </c>
      <c r="B2" s="146"/>
      <c r="C2" s="24"/>
      <c r="D2" s="25" t="str">
        <f>'Beoordelaar 1'!C1</f>
        <v>Inschrijver 1</v>
      </c>
      <c r="E2" s="26" t="s">
        <v>20</v>
      </c>
      <c r="F2" s="27"/>
      <c r="G2" s="28" t="str">
        <f>'Beoordelaar 1'!F1</f>
        <v>Inschrijver 2</v>
      </c>
      <c r="H2" s="26" t="s">
        <v>20</v>
      </c>
      <c r="I2" s="27"/>
      <c r="J2" s="28" t="str">
        <f>'Beoordelaar 1'!I1</f>
        <v>Inschrijver 3</v>
      </c>
      <c r="K2" s="26" t="s">
        <v>20</v>
      </c>
    </row>
    <row r="3" spans="1:11" ht="18" customHeight="1" x14ac:dyDescent="0.2">
      <c r="A3" s="133" t="str">
        <f>'Beoordelen 1. Kwaliteit'!A4</f>
        <v>7.1.1    Kwaliteit van de oplossing passend bij de organisatie (inlevingsvermogen, zorgvuldigheid, oplossingsgerichtheid).</v>
      </c>
      <c r="B3" s="29" t="s">
        <v>6</v>
      </c>
      <c r="C3" s="30"/>
      <c r="D3" s="8" t="str">
        <f>'Beoordelaar 1'!C3</f>
        <v>SCORE</v>
      </c>
      <c r="E3" s="136" t="s">
        <v>21</v>
      </c>
      <c r="F3" s="30"/>
      <c r="G3" s="9" t="str">
        <f>'Beoordelaar 1'!F3</f>
        <v>SCORE</v>
      </c>
      <c r="H3" s="136" t="s">
        <v>21</v>
      </c>
      <c r="I3" s="30"/>
      <c r="J3" s="9" t="str">
        <f>'Beoordelaar 1'!I3</f>
        <v>SCORE</v>
      </c>
      <c r="K3" s="136" t="s">
        <v>21</v>
      </c>
    </row>
    <row r="4" spans="1:11" ht="18" customHeight="1" x14ac:dyDescent="0.2">
      <c r="A4" s="134"/>
      <c r="B4" s="29" t="s">
        <v>7</v>
      </c>
      <c r="C4" s="30"/>
      <c r="D4" s="8" t="str">
        <f>'Beoordelaar 2'!C3</f>
        <v>SCORE</v>
      </c>
      <c r="E4" s="137"/>
      <c r="F4" s="30"/>
      <c r="G4" s="9" t="str">
        <f>'Beoordelaar 2'!F3</f>
        <v>SCORE</v>
      </c>
      <c r="H4" s="137"/>
      <c r="I4" s="30"/>
      <c r="J4" s="9" t="str">
        <f>'Beoordelaar 2'!I3</f>
        <v>SCORE</v>
      </c>
      <c r="K4" s="137"/>
    </row>
    <row r="5" spans="1:11" ht="18" customHeight="1" x14ac:dyDescent="0.2">
      <c r="A5" s="134"/>
      <c r="B5" s="29" t="s">
        <v>8</v>
      </c>
      <c r="C5" s="30"/>
      <c r="D5" s="8" t="str">
        <f>'Beoordelaar 3'!C3</f>
        <v>SCORE</v>
      </c>
      <c r="E5" s="137"/>
      <c r="F5" s="30"/>
      <c r="G5" s="9" t="str">
        <f>'Beoordelaar 3'!F3</f>
        <v>SCORE</v>
      </c>
      <c r="H5" s="137"/>
      <c r="I5" s="30"/>
      <c r="J5" s="9" t="str">
        <f>'Beoordelaar 3'!I3</f>
        <v>SCORE</v>
      </c>
      <c r="K5" s="137"/>
    </row>
    <row r="6" spans="1:11" ht="18" customHeight="1" x14ac:dyDescent="0.2">
      <c r="A6" s="134"/>
      <c r="B6" s="29" t="s">
        <v>28</v>
      </c>
      <c r="C6" s="30"/>
      <c r="D6" s="8" t="str">
        <f>'Beoordelaar 4'!C3</f>
        <v>SCORE</v>
      </c>
      <c r="E6" s="137"/>
      <c r="F6" s="30"/>
      <c r="G6" s="9" t="str">
        <f>'Beoordelaar 4'!F3</f>
        <v>SCORE</v>
      </c>
      <c r="H6" s="137"/>
      <c r="I6" s="30"/>
      <c r="J6" s="9" t="str">
        <f>'Beoordelaar 4'!I3</f>
        <v>SCORE</v>
      </c>
      <c r="K6" s="137"/>
    </row>
    <row r="7" spans="1:11" ht="18" customHeight="1" x14ac:dyDescent="0.2">
      <c r="A7" s="135"/>
      <c r="B7" s="29" t="s">
        <v>29</v>
      </c>
      <c r="C7" s="30"/>
      <c r="D7" s="8" t="str">
        <f>'Beoordelaar 5'!C3</f>
        <v>SCORE</v>
      </c>
      <c r="E7" s="137"/>
      <c r="F7" s="30"/>
      <c r="G7" s="9" t="str">
        <f>'Beoordelaar 5'!F3</f>
        <v>SCORE</v>
      </c>
      <c r="H7" s="137"/>
      <c r="I7" s="30"/>
      <c r="J7" s="9" t="str">
        <f>'Beoordelaar 5'!I3</f>
        <v>SCORE</v>
      </c>
      <c r="K7" s="137"/>
    </row>
    <row r="8" spans="1:11" ht="20" customHeight="1" x14ac:dyDescent="0.2">
      <c r="A8" s="139" t="s">
        <v>4</v>
      </c>
      <c r="B8" s="147"/>
      <c r="C8" s="2"/>
      <c r="D8" s="10" t="s">
        <v>5</v>
      </c>
      <c r="E8" s="137"/>
      <c r="F8" s="2"/>
      <c r="G8" s="10" t="s">
        <v>5</v>
      </c>
      <c r="H8" s="137"/>
      <c r="I8" s="2"/>
      <c r="J8" s="10" t="s">
        <v>5</v>
      </c>
      <c r="K8" s="137"/>
    </row>
    <row r="9" spans="1:11" ht="20" customHeight="1" x14ac:dyDescent="0.2">
      <c r="A9" s="140"/>
      <c r="B9" s="148"/>
      <c r="C9" s="3"/>
      <c r="D9" s="40" t="str">
        <f>IF(D8="Uitmuntend","€ 3.000",IF(D8="Goed","€ 2.500",IF(D8="Voldoende","€ 500",IF(D8="Matig","€ 0",IF(D8="Onvoldoende","KO"," ")))))</f>
        <v xml:space="preserve"> </v>
      </c>
      <c r="E9" s="138"/>
      <c r="F9" s="3"/>
      <c r="G9" s="40" t="str">
        <f>IF(G8="Uitmuntend","€ 3.000",IF(G8="Goed","€ 2.500",IF(G8="Voldoende","€ 500",IF(G8="Matig","€ 0",IF(G8="Onvoldoende","KO"," ")))))</f>
        <v xml:space="preserve"> </v>
      </c>
      <c r="H9" s="138"/>
      <c r="I9" s="3"/>
      <c r="J9" s="40" t="str">
        <f>IF(J8="Uitmuntend","€ 3.000",IF(J8="Goed","€ 2.500",IF(J8="Voldoende","€ 500",IF(J8="Matig","€ 0",IF(J8="Onvoldoende","KO"," ")))))</f>
        <v xml:space="preserve"> </v>
      </c>
      <c r="K9" s="138"/>
    </row>
    <row r="10" spans="1:11" ht="18" customHeight="1" x14ac:dyDescent="0.2">
      <c r="A10" s="133" t="str">
        <f>'Beoordelen 1. Kwaliteit'!A5</f>
        <v>7.1.2    De tijdsduur na het indienen van de vraag tot de werkende oplossing.</v>
      </c>
      <c r="B10" s="29" t="s">
        <v>6</v>
      </c>
      <c r="C10" s="30"/>
      <c r="D10" s="8" t="str">
        <f>'Beoordelaar 1'!C5</f>
        <v>SCORE</v>
      </c>
      <c r="E10" s="136" t="s">
        <v>21</v>
      </c>
      <c r="F10" s="30"/>
      <c r="G10" s="9" t="str">
        <f>'Beoordelaar 1'!F5</f>
        <v>SCORE</v>
      </c>
      <c r="H10" s="136" t="s">
        <v>21</v>
      </c>
      <c r="I10" s="30"/>
      <c r="J10" s="9" t="str">
        <f>'Beoordelaar 1'!I5</f>
        <v>SCORE</v>
      </c>
      <c r="K10" s="136" t="s">
        <v>21</v>
      </c>
    </row>
    <row r="11" spans="1:11" ht="18" customHeight="1" x14ac:dyDescent="0.2">
      <c r="A11" s="134"/>
      <c r="B11" s="29" t="s">
        <v>7</v>
      </c>
      <c r="C11" s="30"/>
      <c r="D11" s="8" t="str">
        <f>'Beoordelaar 2'!C5</f>
        <v>SCORE</v>
      </c>
      <c r="E11" s="137"/>
      <c r="F11" s="30"/>
      <c r="G11" s="9" t="str">
        <f>'Beoordelaar 2'!F5</f>
        <v>SCORE</v>
      </c>
      <c r="H11" s="137"/>
      <c r="I11" s="30"/>
      <c r="J11" s="9" t="str">
        <f>'Beoordelaar 2'!I5</f>
        <v>SCORE</v>
      </c>
      <c r="K11" s="137"/>
    </row>
    <row r="12" spans="1:11" ht="18" customHeight="1" x14ac:dyDescent="0.2">
      <c r="A12" s="134"/>
      <c r="B12" s="29" t="s">
        <v>8</v>
      </c>
      <c r="C12" s="30"/>
      <c r="D12" s="8" t="str">
        <f>'Beoordelaar 3'!C5</f>
        <v>SCORE</v>
      </c>
      <c r="E12" s="137"/>
      <c r="F12" s="30"/>
      <c r="G12" s="9" t="str">
        <f>'Beoordelaar 3'!F5</f>
        <v>SCORE</v>
      </c>
      <c r="H12" s="137"/>
      <c r="I12" s="30"/>
      <c r="J12" s="9" t="str">
        <f>'Beoordelaar 3'!I5</f>
        <v>SCORE</v>
      </c>
      <c r="K12" s="137"/>
    </row>
    <row r="13" spans="1:11" ht="18" customHeight="1" x14ac:dyDescent="0.2">
      <c r="A13" s="134"/>
      <c r="B13" s="29" t="s">
        <v>28</v>
      </c>
      <c r="C13" s="30"/>
      <c r="D13" s="8" t="str">
        <f>'Beoordelaar 4'!C5</f>
        <v>SCORE</v>
      </c>
      <c r="E13" s="137"/>
      <c r="F13" s="30"/>
      <c r="G13" s="9" t="str">
        <f>'Beoordelaar 4'!F5</f>
        <v>SCORE</v>
      </c>
      <c r="H13" s="137"/>
      <c r="I13" s="30"/>
      <c r="J13" s="9" t="str">
        <f>'Beoordelaar 4'!I5</f>
        <v>SCORE</v>
      </c>
      <c r="K13" s="137"/>
    </row>
    <row r="14" spans="1:11" ht="18" customHeight="1" x14ac:dyDescent="0.2">
      <c r="A14" s="135"/>
      <c r="B14" s="29" t="s">
        <v>29</v>
      </c>
      <c r="C14" s="30"/>
      <c r="D14" s="8" t="str">
        <f>'Beoordelaar 5'!C5</f>
        <v>SCORE</v>
      </c>
      <c r="E14" s="137"/>
      <c r="F14" s="30"/>
      <c r="G14" s="9" t="str">
        <f>'Beoordelaar 5'!F5</f>
        <v>SCORE</v>
      </c>
      <c r="H14" s="137"/>
      <c r="I14" s="30"/>
      <c r="J14" s="9" t="str">
        <f>'Beoordelaar 5'!I5</f>
        <v>SCORE</v>
      </c>
      <c r="K14" s="137"/>
    </row>
    <row r="15" spans="1:11" ht="20" customHeight="1" x14ac:dyDescent="0.2">
      <c r="A15" s="139" t="s">
        <v>4</v>
      </c>
      <c r="B15" s="147"/>
      <c r="C15" s="2"/>
      <c r="D15" s="10" t="s">
        <v>5</v>
      </c>
      <c r="E15" s="137"/>
      <c r="F15" s="2"/>
      <c r="G15" s="10" t="s">
        <v>5</v>
      </c>
      <c r="H15" s="137"/>
      <c r="I15" s="2"/>
      <c r="J15" s="10" t="s">
        <v>5</v>
      </c>
      <c r="K15" s="137"/>
    </row>
    <row r="16" spans="1:11" ht="20" customHeight="1" x14ac:dyDescent="0.2">
      <c r="A16" s="140"/>
      <c r="B16" s="148"/>
      <c r="C16" s="3"/>
      <c r="D16" s="40" t="str">
        <f>IF(D15="Uitmuntend","€ 6.000",IF(D15="Goed","€ 5.000",IF(D15="Voldoende","€ 1.500",IF(D15="Matig","€ 0",IF(D15="Onvoldoende","KO"," ")))))</f>
        <v xml:space="preserve"> </v>
      </c>
      <c r="E16" s="138"/>
      <c r="F16" s="3"/>
      <c r="G16" s="40" t="str">
        <f>IF(G15="Uitmuntend","€ 6.000",IF(G15="Goed","€ 5.000",IF(G15="Voldoende","€ 1.500",IF(G15="Matig","€ 0",IF(G15="Onvoldoende","KO"," ")))))</f>
        <v xml:space="preserve"> </v>
      </c>
      <c r="H16" s="138"/>
      <c r="I16" s="3"/>
      <c r="J16" s="40" t="str">
        <f>IF(J15="Uitmuntend","€ 6.000",IF(J15="Goed","€ 5.000",IF(J15="Voldoende","€ 1.500",IF(J15="Matig","€ 0",IF(J15="Onvoldoende","KO"," ")))))</f>
        <v xml:space="preserve"> </v>
      </c>
      <c r="K16" s="138"/>
    </row>
    <row r="17" spans="1:11" ht="18" customHeight="1" x14ac:dyDescent="0.2">
      <c r="A17" s="149" t="str">
        <f>'Beoordelen 1. Kwaliteit'!A6</f>
        <v>7.1.3    Condities en kosten van aangeboden oplossing.</v>
      </c>
      <c r="B17" s="29" t="s">
        <v>6</v>
      </c>
      <c r="C17" s="30"/>
      <c r="D17" s="8" t="str">
        <f>'Beoordelaar 1'!C7</f>
        <v>SCORE</v>
      </c>
      <c r="E17" s="136" t="s">
        <v>21</v>
      </c>
      <c r="F17" s="30"/>
      <c r="G17" s="9" t="str">
        <f>'Beoordelaar 1'!F7</f>
        <v>SCORE</v>
      </c>
      <c r="H17" s="136" t="s">
        <v>21</v>
      </c>
      <c r="I17" s="30"/>
      <c r="J17" s="9" t="str">
        <f>'Beoordelaar 1'!I7</f>
        <v>SCORE</v>
      </c>
      <c r="K17" s="136" t="s">
        <v>21</v>
      </c>
    </row>
    <row r="18" spans="1:11" ht="18" customHeight="1" x14ac:dyDescent="0.2">
      <c r="A18" s="150"/>
      <c r="B18" s="29" t="s">
        <v>7</v>
      </c>
      <c r="C18" s="30"/>
      <c r="D18" s="8" t="str">
        <f>'Beoordelaar 2'!C7</f>
        <v>SCORE</v>
      </c>
      <c r="E18" s="137"/>
      <c r="F18" s="30"/>
      <c r="G18" s="9" t="str">
        <f>'Beoordelaar 2'!F7</f>
        <v>SCORE</v>
      </c>
      <c r="H18" s="137"/>
      <c r="I18" s="30"/>
      <c r="J18" s="9" t="str">
        <f>'Beoordelaar 2'!I7</f>
        <v>SCORE</v>
      </c>
      <c r="K18" s="137"/>
    </row>
    <row r="19" spans="1:11" ht="18" customHeight="1" x14ac:dyDescent="0.2">
      <c r="A19" s="150"/>
      <c r="B19" s="29" t="s">
        <v>8</v>
      </c>
      <c r="C19" s="30"/>
      <c r="D19" s="8" t="str">
        <f>'Beoordelaar 3'!C7</f>
        <v>SCORE</v>
      </c>
      <c r="E19" s="137"/>
      <c r="F19" s="30"/>
      <c r="G19" s="9" t="str">
        <f>'Beoordelaar 3'!F7</f>
        <v>SCORE</v>
      </c>
      <c r="H19" s="137"/>
      <c r="I19" s="30"/>
      <c r="J19" s="9" t="str">
        <f>'Beoordelaar 3'!I7</f>
        <v>SCORE</v>
      </c>
      <c r="K19" s="137"/>
    </row>
    <row r="20" spans="1:11" ht="18" customHeight="1" x14ac:dyDescent="0.2">
      <c r="A20" s="150"/>
      <c r="B20" s="29" t="s">
        <v>28</v>
      </c>
      <c r="C20" s="30"/>
      <c r="D20" s="8" t="str">
        <f>'Beoordelaar 4'!C7</f>
        <v>SCORE</v>
      </c>
      <c r="E20" s="137"/>
      <c r="F20" s="30"/>
      <c r="G20" s="9" t="str">
        <f>'Beoordelaar 4'!F7</f>
        <v>SCORE</v>
      </c>
      <c r="H20" s="137"/>
      <c r="I20" s="30"/>
      <c r="J20" s="9" t="str">
        <f>'Beoordelaar 4'!I7</f>
        <v>SCORE</v>
      </c>
      <c r="K20" s="137"/>
    </row>
    <row r="21" spans="1:11" ht="18" customHeight="1" x14ac:dyDescent="0.2">
      <c r="A21" s="151"/>
      <c r="B21" s="29" t="s">
        <v>29</v>
      </c>
      <c r="C21" s="30"/>
      <c r="D21" s="8" t="str">
        <f>'Beoordelaar 5'!C7</f>
        <v>SCORE</v>
      </c>
      <c r="E21" s="137"/>
      <c r="F21" s="30"/>
      <c r="G21" s="9" t="str">
        <f>'Beoordelaar 5'!F7</f>
        <v>SCORE</v>
      </c>
      <c r="H21" s="137"/>
      <c r="I21" s="30"/>
      <c r="J21" s="9" t="str">
        <f>'Beoordelaar 5'!I7</f>
        <v>SCORE</v>
      </c>
      <c r="K21" s="137"/>
    </row>
    <row r="22" spans="1:11" ht="20" customHeight="1" x14ac:dyDescent="0.2">
      <c r="A22" s="139" t="s">
        <v>4</v>
      </c>
      <c r="B22" s="147"/>
      <c r="C22" s="2"/>
      <c r="D22" s="10" t="s">
        <v>5</v>
      </c>
      <c r="E22" s="137"/>
      <c r="F22" s="2"/>
      <c r="G22" s="10" t="s">
        <v>5</v>
      </c>
      <c r="H22" s="137"/>
      <c r="I22" s="2"/>
      <c r="J22" s="10" t="s">
        <v>5</v>
      </c>
      <c r="K22" s="137"/>
    </row>
    <row r="23" spans="1:11" ht="20" customHeight="1" x14ac:dyDescent="0.2">
      <c r="A23" s="140"/>
      <c r="B23" s="148"/>
      <c r="C23" s="3"/>
      <c r="D23" s="40" t="str">
        <f>IF(D22="Uitmuntend","€ 1.000",IF(D22="Goed","€ 800",IF(D22="Voldoende","€ 250",IF(D22="Matig","€ 0",IF(D22="Onvoldoende","KO"," ")))))</f>
        <v xml:space="preserve"> </v>
      </c>
      <c r="E23" s="138"/>
      <c r="F23" s="3"/>
      <c r="G23" s="40" t="str">
        <f>IF(G22="Uitmuntend","€ 1.000",IF(G22="Goed","€ 800",IF(G22="Voldoende","€ 250",IF(G22="Matig","€ 0",IF(G22="Onvoldoende","KO"," ")))))</f>
        <v xml:space="preserve"> </v>
      </c>
      <c r="H23" s="138"/>
      <c r="I23" s="3"/>
      <c r="J23" s="40" t="str">
        <f>IF(J22="Uitmuntend","€ 1.000",IF(J22="Goed","€ 800",IF(J22="Voldoende","€ 250",IF(J22="Matig","€ 0",IF(J22="Onvoldoende","KO"," ")))))</f>
        <v xml:space="preserve"> </v>
      </c>
      <c r="K23" s="138"/>
    </row>
    <row r="24" spans="1:11" s="33" customFormat="1" ht="28" customHeight="1" x14ac:dyDescent="0.2">
      <c r="A24" s="131" t="s">
        <v>23</v>
      </c>
      <c r="B24" s="132"/>
      <c r="C24" s="4"/>
      <c r="D24" s="31" t="e">
        <f>D9+D16+D23</f>
        <v>#VALUE!</v>
      </c>
      <c r="E24" s="32"/>
      <c r="F24" s="4"/>
      <c r="G24" s="32" t="e">
        <f>G9+G16+G23</f>
        <v>#VALUE!</v>
      </c>
      <c r="H24" s="32"/>
      <c r="I24" s="4"/>
      <c r="J24" s="32" t="e">
        <f>J9+J16+J23</f>
        <v>#VALUE!</v>
      </c>
      <c r="K24" s="32"/>
    </row>
    <row r="25" spans="1:11" s="35" customFormat="1" ht="10" customHeight="1" x14ac:dyDescent="0.2">
      <c r="A25" s="50"/>
      <c r="B25" s="1"/>
      <c r="C25" s="1"/>
      <c r="D25" s="1"/>
      <c r="E25" s="34"/>
      <c r="F25" s="5"/>
      <c r="G25" s="51"/>
      <c r="H25" s="34"/>
      <c r="I25" s="5"/>
      <c r="J25" s="51"/>
      <c r="K25" s="34"/>
    </row>
    <row r="26" spans="1:11" ht="28" customHeight="1" x14ac:dyDescent="0.2">
      <c r="A26" s="141" t="str">
        <f>'Beoordelen 2. Open vragen'!A1</f>
        <v>Beoordeling KWALITEIT VAN DE BEANTWOORDING VAN DE OPEN VRAGEN</v>
      </c>
      <c r="B26" s="141"/>
      <c r="D26" s="52" t="s">
        <v>5</v>
      </c>
      <c r="E26" s="52" t="s">
        <v>54</v>
      </c>
      <c r="G26" s="52" t="str">
        <f>D26</f>
        <v>SCORE</v>
      </c>
      <c r="H26" s="52" t="str">
        <f>E26</f>
        <v>MOTIVATIE CONSENSUS</v>
      </c>
      <c r="J26" s="52" t="str">
        <f>D26</f>
        <v>SCORE</v>
      </c>
      <c r="K26" s="52" t="str">
        <f>E26</f>
        <v>MOTIVATIE CONSENSUS</v>
      </c>
    </row>
    <row r="27" spans="1:11" ht="18" customHeight="1" x14ac:dyDescent="0.2">
      <c r="A27" s="133" t="str">
        <f>'Beoordelen 2. Open vragen'!A3</f>
        <v xml:space="preserve">7.2.1 Aanvullende advisering/ kennisoverdracht </v>
      </c>
      <c r="B27" s="53" t="s">
        <v>6</v>
      </c>
      <c r="D27" s="9" t="str">
        <f>'Beoordelaar 1'!C11</f>
        <v>SCORE</v>
      </c>
      <c r="E27" s="136" t="s">
        <v>21</v>
      </c>
      <c r="G27" s="9" t="str">
        <f>'Beoordelaar 1'!F11</f>
        <v>SCORE</v>
      </c>
      <c r="H27" s="136" t="s">
        <v>21</v>
      </c>
      <c r="J27" s="9" t="str">
        <f>'Beoordelaar 1'!I11</f>
        <v>SCORE</v>
      </c>
      <c r="K27" s="136" t="s">
        <v>21</v>
      </c>
    </row>
    <row r="28" spans="1:11" ht="18" customHeight="1" x14ac:dyDescent="0.2">
      <c r="A28" s="134"/>
      <c r="B28" s="53" t="s">
        <v>7</v>
      </c>
      <c r="D28" s="9" t="str">
        <f>'Beoordelaar 2'!C11</f>
        <v>SCORE</v>
      </c>
      <c r="E28" s="137"/>
      <c r="G28" s="9" t="str">
        <f>'Beoordelaar 2'!F11</f>
        <v>SCORE</v>
      </c>
      <c r="H28" s="137"/>
      <c r="J28" s="9" t="str">
        <f>'Beoordelaar 2'!I11</f>
        <v>SCORE</v>
      </c>
      <c r="K28" s="137"/>
    </row>
    <row r="29" spans="1:11" ht="18" customHeight="1" x14ac:dyDescent="0.2">
      <c r="A29" s="134"/>
      <c r="B29" s="53" t="s">
        <v>8</v>
      </c>
      <c r="D29" s="9" t="str">
        <f>'Beoordelaar 3'!C11</f>
        <v>SCORE</v>
      </c>
      <c r="E29" s="137"/>
      <c r="G29" s="9" t="str">
        <f>'Beoordelaar 3'!F11</f>
        <v>SCORE</v>
      </c>
      <c r="H29" s="137"/>
      <c r="J29" s="9" t="str">
        <f>'Beoordelaar 3'!I11</f>
        <v>SCORE</v>
      </c>
      <c r="K29" s="137"/>
    </row>
    <row r="30" spans="1:11" ht="18" customHeight="1" x14ac:dyDescent="0.2">
      <c r="A30" s="134"/>
      <c r="B30" s="53" t="s">
        <v>28</v>
      </c>
      <c r="D30" s="9" t="str">
        <f>'Beoordelaar 4'!C11</f>
        <v>SCORE</v>
      </c>
      <c r="E30" s="137"/>
      <c r="G30" s="9" t="str">
        <f>'Beoordelaar 4'!F11</f>
        <v>SCORE</v>
      </c>
      <c r="H30" s="137"/>
      <c r="J30" s="9" t="str">
        <f>'Beoordelaar 4'!I11</f>
        <v>SCORE</v>
      </c>
      <c r="K30" s="137"/>
    </row>
    <row r="31" spans="1:11" ht="18" customHeight="1" x14ac:dyDescent="0.2">
      <c r="A31" s="135"/>
      <c r="B31" s="53" t="s">
        <v>29</v>
      </c>
      <c r="D31" s="9" t="str">
        <f>'Beoordelaar 5'!C11</f>
        <v>SCORE</v>
      </c>
      <c r="E31" s="137"/>
      <c r="G31" s="9" t="str">
        <f>'Beoordelaar 5'!F11</f>
        <v>SCORE</v>
      </c>
      <c r="H31" s="137"/>
      <c r="J31" s="9" t="str">
        <f>'Beoordelaar 5'!I11</f>
        <v>SCORE</v>
      </c>
      <c r="K31" s="137"/>
    </row>
    <row r="32" spans="1:11" ht="20" customHeight="1" x14ac:dyDescent="0.2">
      <c r="A32" s="139" t="s">
        <v>4</v>
      </c>
      <c r="B32" s="139"/>
      <c r="D32" s="54" t="s">
        <v>5</v>
      </c>
      <c r="E32" s="137"/>
      <c r="G32" s="54" t="s">
        <v>5</v>
      </c>
      <c r="H32" s="137"/>
      <c r="J32" s="54" t="s">
        <v>5</v>
      </c>
      <c r="K32" s="137"/>
    </row>
    <row r="33" spans="1:11" ht="20" customHeight="1" x14ac:dyDescent="0.2">
      <c r="A33" s="140"/>
      <c r="B33" s="140"/>
      <c r="D33" s="57" t="str">
        <f>IF(D32="Uitmuntend","€ 5.000",IF(D32="Goed","€ 4.000",IF(D32="Voldoende","€ 1.500",IF(D32="Matig","€ 500",IF(D32="Onvoldoende","KO"," ")))))</f>
        <v xml:space="preserve"> </v>
      </c>
      <c r="E33" s="138"/>
      <c r="G33" s="57" t="str">
        <f>IF(G32="Uitmuntend","€ 5.000",IF(G32="Goed","€ 4.000",IF(G32="Voldoende","€ 1.500",IF(G32="Matig","€ 500",IF(G32="Onvoldoende","KO"," ")))))</f>
        <v xml:space="preserve"> </v>
      </c>
      <c r="H33" s="138"/>
      <c r="J33" s="57" t="str">
        <f>IF(J32="Uitmuntend","€ 5.000",IF(J32="Goed","€ 4.000",IF(J32="Voldoende","€ 1.500",IF(J32="Matig","€ 500",IF(J32="Onvoldoende","KO"," ")))))</f>
        <v xml:space="preserve"> </v>
      </c>
      <c r="K33" s="138"/>
    </row>
    <row r="34" spans="1:11" x14ac:dyDescent="0.2">
      <c r="A34" s="133" t="str">
        <f>'Beoordelen 2. Open vragen'!A5</f>
        <v>7.2.2  Ontwikkelingen en rapportage</v>
      </c>
      <c r="B34" s="53" t="s">
        <v>6</v>
      </c>
      <c r="D34" s="9" t="str">
        <f>'Beoordelaar 1'!C13</f>
        <v>SCORE</v>
      </c>
      <c r="E34" s="136" t="s">
        <v>21</v>
      </c>
      <c r="G34" s="9" t="str">
        <f>'Beoordelaar 1'!F13</f>
        <v>SCORE</v>
      </c>
      <c r="H34" s="136" t="s">
        <v>21</v>
      </c>
      <c r="J34" s="9" t="str">
        <f>'Beoordelaar 1'!I13</f>
        <v>SCORE</v>
      </c>
      <c r="K34" s="136" t="s">
        <v>21</v>
      </c>
    </row>
    <row r="35" spans="1:11" x14ac:dyDescent="0.2">
      <c r="A35" s="134"/>
      <c r="B35" s="53" t="s">
        <v>7</v>
      </c>
      <c r="D35" s="9" t="str">
        <f>'Beoordelaar 2'!C13</f>
        <v>SCORE</v>
      </c>
      <c r="E35" s="137"/>
      <c r="G35" s="9" t="str">
        <f>'Beoordelaar 2'!F13</f>
        <v>SCORE</v>
      </c>
      <c r="H35" s="137"/>
      <c r="J35" s="9" t="str">
        <f>'Beoordelaar 2'!I13</f>
        <v>SCORE</v>
      </c>
      <c r="K35" s="137"/>
    </row>
    <row r="36" spans="1:11" x14ac:dyDescent="0.2">
      <c r="A36" s="134"/>
      <c r="B36" s="53" t="s">
        <v>8</v>
      </c>
      <c r="D36" s="9" t="str">
        <f>'Beoordelaar 3'!C13</f>
        <v>SCORE</v>
      </c>
      <c r="E36" s="137"/>
      <c r="G36" s="9" t="str">
        <f>'Beoordelaar 3'!F13</f>
        <v>SCORE</v>
      </c>
      <c r="H36" s="137"/>
      <c r="J36" s="9" t="str">
        <f>'Beoordelaar 3'!I13</f>
        <v>SCORE</v>
      </c>
      <c r="K36" s="137"/>
    </row>
    <row r="37" spans="1:11" x14ac:dyDescent="0.2">
      <c r="A37" s="134"/>
      <c r="B37" s="53" t="s">
        <v>28</v>
      </c>
      <c r="D37" s="9" t="str">
        <f>'Beoordelaar 4'!C13</f>
        <v>SCORE</v>
      </c>
      <c r="E37" s="137"/>
      <c r="G37" s="9" t="str">
        <f>'Beoordelaar 4'!F13</f>
        <v>SCORE</v>
      </c>
      <c r="H37" s="137"/>
      <c r="J37" s="9" t="str">
        <f>'Beoordelaar 4'!I13</f>
        <v>SCORE</v>
      </c>
      <c r="K37" s="137"/>
    </row>
    <row r="38" spans="1:11" x14ac:dyDescent="0.2">
      <c r="A38" s="135"/>
      <c r="B38" s="53" t="s">
        <v>29</v>
      </c>
      <c r="D38" s="9" t="str">
        <f>'Beoordelaar 5'!C13</f>
        <v>SCORE</v>
      </c>
      <c r="E38" s="137"/>
      <c r="G38" s="9" t="str">
        <f>'Beoordelaar 5'!F13</f>
        <v>SCORE</v>
      </c>
      <c r="H38" s="137"/>
      <c r="J38" s="9" t="str">
        <f>'Beoordelaar 5'!I13</f>
        <v>SCORE</v>
      </c>
      <c r="K38" s="137"/>
    </row>
    <row r="39" spans="1:11" ht="20" customHeight="1" x14ac:dyDescent="0.2">
      <c r="A39" s="139" t="s">
        <v>4</v>
      </c>
      <c r="B39" s="139"/>
      <c r="D39" s="54" t="s">
        <v>5</v>
      </c>
      <c r="E39" s="137"/>
      <c r="G39" s="54" t="s">
        <v>5</v>
      </c>
      <c r="H39" s="137"/>
      <c r="J39" s="54" t="s">
        <v>5</v>
      </c>
      <c r="K39" s="137"/>
    </row>
    <row r="40" spans="1:11" ht="20" customHeight="1" x14ac:dyDescent="0.2">
      <c r="A40" s="140"/>
      <c r="B40" s="140"/>
      <c r="D40" s="57" t="str">
        <f>IF(D39="Uitmuntend","€ 5.000",IF(D39="Goed","€ 4.000",IF(D39="Voldoende","€ 1.500",IF(D39="Matig","€ 500",IF(D39="Onvoldoende","KO"," ")))))</f>
        <v xml:space="preserve"> </v>
      </c>
      <c r="E40" s="138"/>
      <c r="G40" s="57" t="str">
        <f>IF(G39="Uitmuntend","€ 5.000",IF(G39="Goed","€ 4.000",IF(G39="Voldoende","€ 1.500",IF(G39="Matig","€ 500",IF(G39="Onvoldoende","KO"," ")))))</f>
        <v xml:space="preserve"> </v>
      </c>
      <c r="H40" s="138"/>
      <c r="J40" s="57" t="str">
        <f>IF(J39="Uitmuntend","€ 5.000",IF(J39="Goed","€ 4.000",IF(J39="Voldoende","€ 1.500",IF(J39="Matig","€ 500",IF(J39="Onvoldoende","KO"," ")))))</f>
        <v xml:space="preserve"> </v>
      </c>
      <c r="K40" s="138"/>
    </row>
    <row r="41" spans="1:11" x14ac:dyDescent="0.2">
      <c r="A41" s="133" t="str">
        <f>'Beoordelen 2. Open vragen'!A7</f>
        <v>7.2.3	  Implementatie / plan van aanpak</v>
      </c>
      <c r="B41" s="29" t="s">
        <v>6</v>
      </c>
      <c r="D41" s="9" t="str">
        <f>'Beoordelaar 1'!C15</f>
        <v>SCORE</v>
      </c>
      <c r="E41" s="136" t="s">
        <v>21</v>
      </c>
      <c r="G41" s="9" t="str">
        <f>'Beoordelaar 1'!F15</f>
        <v>SCORE</v>
      </c>
      <c r="H41" s="136" t="s">
        <v>21</v>
      </c>
      <c r="J41" s="9" t="str">
        <f>'Beoordelaar 1'!I15</f>
        <v>SCORE</v>
      </c>
      <c r="K41" s="136" t="s">
        <v>21</v>
      </c>
    </row>
    <row r="42" spans="1:11" x14ac:dyDescent="0.2">
      <c r="A42" s="134"/>
      <c r="B42" s="29" t="s">
        <v>7</v>
      </c>
      <c r="D42" s="9" t="str">
        <f>'Beoordelaar 2'!C15</f>
        <v>SCORE</v>
      </c>
      <c r="E42" s="137"/>
      <c r="G42" s="9" t="str">
        <f>'Beoordelaar 2'!F15</f>
        <v>SCORE</v>
      </c>
      <c r="H42" s="137"/>
      <c r="J42" s="9" t="str">
        <f>'Beoordelaar 2'!I15</f>
        <v>SCORE</v>
      </c>
      <c r="K42" s="137"/>
    </row>
    <row r="43" spans="1:11" x14ac:dyDescent="0.2">
      <c r="A43" s="134"/>
      <c r="B43" s="29" t="s">
        <v>8</v>
      </c>
      <c r="D43" s="9" t="str">
        <f>'Beoordelaar 3'!C15</f>
        <v>SCORE</v>
      </c>
      <c r="E43" s="137"/>
      <c r="G43" s="9" t="str">
        <f>'Beoordelaar 3'!F15</f>
        <v>SCORE</v>
      </c>
      <c r="H43" s="137"/>
      <c r="J43" s="9" t="str">
        <f>'Beoordelaar 3'!I15</f>
        <v>SCORE</v>
      </c>
      <c r="K43" s="137"/>
    </row>
    <row r="44" spans="1:11" x14ac:dyDescent="0.2">
      <c r="A44" s="134"/>
      <c r="B44" s="29" t="s">
        <v>28</v>
      </c>
      <c r="D44" s="9" t="str">
        <f>'Beoordelaar 4'!C15</f>
        <v>SCORE</v>
      </c>
      <c r="E44" s="137"/>
      <c r="G44" s="9" t="str">
        <f>'Beoordelaar 4'!F15</f>
        <v>SCORE</v>
      </c>
      <c r="H44" s="137"/>
      <c r="J44" s="9" t="str">
        <f>'Beoordelaar 4'!I15</f>
        <v>SCORE</v>
      </c>
      <c r="K44" s="137"/>
    </row>
    <row r="45" spans="1:11" x14ac:dyDescent="0.2">
      <c r="A45" s="135"/>
      <c r="B45" s="29" t="s">
        <v>29</v>
      </c>
      <c r="D45" s="9" t="str">
        <f>'Beoordelaar 5'!C15</f>
        <v>SCORE</v>
      </c>
      <c r="E45" s="137"/>
      <c r="G45" s="9" t="str">
        <f>'Beoordelaar 5'!F15</f>
        <v>SCORE</v>
      </c>
      <c r="H45" s="137"/>
      <c r="J45" s="9" t="str">
        <f>'Beoordelaar 5'!I15</f>
        <v>SCORE</v>
      </c>
      <c r="K45" s="137"/>
    </row>
    <row r="46" spans="1:11" ht="20" customHeight="1" x14ac:dyDescent="0.2">
      <c r="A46" s="139" t="s">
        <v>4</v>
      </c>
      <c r="B46" s="139"/>
      <c r="D46" s="54" t="s">
        <v>5</v>
      </c>
      <c r="E46" s="137"/>
      <c r="G46" s="54" t="s">
        <v>5</v>
      </c>
      <c r="H46" s="137"/>
      <c r="J46" s="54" t="s">
        <v>5</v>
      </c>
      <c r="K46" s="137"/>
    </row>
    <row r="47" spans="1:11" ht="20" customHeight="1" x14ac:dyDescent="0.2">
      <c r="A47" s="140"/>
      <c r="B47" s="140"/>
      <c r="D47" s="57" t="str">
        <f>IF(D46="Uitmuntend","€ 10.000",IF(D46="Goed","€ 8.000",IF(D46="Voldoende","€ 3.000",IF(D46="Matig","€ 1.000",IF(D46="Onvoldoende","KO"," ")))))</f>
        <v xml:space="preserve"> </v>
      </c>
      <c r="E47" s="138"/>
      <c r="G47" s="57" t="str">
        <f>IF(G46="Uitmuntend","€ 10.000",IF(G46="Goed","€ 8.000",IF(G46="Voldoende","€ 3.000",IF(G46="Matig","€ 1.000",IF(G46="Onvoldoende","KO"," ")))))</f>
        <v xml:space="preserve"> </v>
      </c>
      <c r="H47" s="138"/>
      <c r="J47" s="57" t="str">
        <f>IF(J46="Uitmuntend","€ 10.000",IF(J46="Goed","€ 8.000",IF(J46="Voldoende","€ 3.000",IF(J46="Matig","€ 1.000",IF(J46="Onvoldoende","KO"," ")))))</f>
        <v xml:space="preserve"> </v>
      </c>
      <c r="K47" s="138"/>
    </row>
    <row r="48" spans="1:11" ht="28" customHeight="1" x14ac:dyDescent="0.2">
      <c r="A48" s="131" t="s">
        <v>23</v>
      </c>
      <c r="B48" s="132"/>
      <c r="D48" s="58" t="e">
        <f>D33+D40+D47</f>
        <v>#VALUE!</v>
      </c>
      <c r="E48" s="32"/>
      <c r="G48" s="58" t="e">
        <f>G33+G40+G47</f>
        <v>#VALUE!</v>
      </c>
      <c r="H48" s="32"/>
      <c r="J48" s="58" t="e">
        <f>J33+J40+J47</f>
        <v>#VALUE!</v>
      </c>
      <c r="K48" s="32"/>
    </row>
    <row r="50" spans="1:11" ht="28" customHeight="1" x14ac:dyDescent="0.2">
      <c r="A50" s="141" t="str">
        <f>'Beoordelaar 1'!A18</f>
        <v>Beoordeling ADVIES INRICHTING LESLOKAAL</v>
      </c>
      <c r="B50" s="141"/>
      <c r="D50" s="52" t="s">
        <v>5</v>
      </c>
      <c r="E50" s="52" t="s">
        <v>54</v>
      </c>
      <c r="G50" s="52" t="str">
        <f>D50</f>
        <v>SCORE</v>
      </c>
      <c r="H50" s="52" t="s">
        <v>54</v>
      </c>
      <c r="J50" s="52" t="str">
        <f>G50</f>
        <v>SCORE</v>
      </c>
      <c r="K50" s="52" t="str">
        <f>E50</f>
        <v>MOTIVATIE CONSENSUS</v>
      </c>
    </row>
    <row r="51" spans="1:11" x14ac:dyDescent="0.2">
      <c r="A51" s="133" t="str">
        <f>'Beoordelen 3. Advies inrichting'!A4</f>
        <v>7.3.1 Mate van volledigheid en uitgebreidheid van de gespecificeerde offerte van de aangeboden inrichting.</v>
      </c>
      <c r="B51" s="53" t="s">
        <v>6</v>
      </c>
      <c r="D51" s="9" t="str">
        <f>'Beoordelaar 1'!C19</f>
        <v>SCORE</v>
      </c>
      <c r="E51" s="136" t="s">
        <v>21</v>
      </c>
      <c r="G51" s="9" t="str">
        <f>'Beoordelaar 1'!F19</f>
        <v>SCORE</v>
      </c>
      <c r="H51" s="136" t="s">
        <v>21</v>
      </c>
      <c r="J51" s="9" t="str">
        <f>'Beoordelaar 1'!I19</f>
        <v>SCORE</v>
      </c>
      <c r="K51" s="136" t="s">
        <v>21</v>
      </c>
    </row>
    <row r="52" spans="1:11" x14ac:dyDescent="0.2">
      <c r="A52" s="134"/>
      <c r="B52" s="53" t="s">
        <v>7</v>
      </c>
      <c r="D52" s="9" t="str">
        <f>'Beoordelaar 2'!C19</f>
        <v>SCORE</v>
      </c>
      <c r="E52" s="137"/>
      <c r="G52" s="9" t="str">
        <f>'Beoordelaar 2'!F19</f>
        <v>SCORE</v>
      </c>
      <c r="H52" s="137"/>
      <c r="J52" s="9" t="str">
        <f>'Beoordelaar 2'!I19</f>
        <v>SCORE</v>
      </c>
      <c r="K52" s="137"/>
    </row>
    <row r="53" spans="1:11" x14ac:dyDescent="0.2">
      <c r="A53" s="134"/>
      <c r="B53" s="53" t="s">
        <v>8</v>
      </c>
      <c r="D53" s="9" t="str">
        <f>'Beoordelaar 3'!C19</f>
        <v>SCORE</v>
      </c>
      <c r="E53" s="137"/>
      <c r="G53" s="9" t="str">
        <f>'Beoordelaar 3'!F19</f>
        <v>SCORE</v>
      </c>
      <c r="H53" s="137"/>
      <c r="J53" s="9" t="str">
        <f>'Beoordelaar 3'!I19</f>
        <v>SCORE</v>
      </c>
      <c r="K53" s="137"/>
    </row>
    <row r="54" spans="1:11" x14ac:dyDescent="0.2">
      <c r="A54" s="134"/>
      <c r="B54" s="53" t="s">
        <v>28</v>
      </c>
      <c r="D54" s="9" t="str">
        <f>'Beoordelaar 4'!C19</f>
        <v>SCORE</v>
      </c>
      <c r="E54" s="137"/>
      <c r="G54" s="9" t="str">
        <f>'Beoordelaar 4'!F19</f>
        <v>SCORE</v>
      </c>
      <c r="H54" s="137"/>
      <c r="J54" s="9" t="str">
        <f>'Beoordelaar 4'!I19</f>
        <v>SCORE</v>
      </c>
      <c r="K54" s="137"/>
    </row>
    <row r="55" spans="1:11" x14ac:dyDescent="0.2">
      <c r="A55" s="135"/>
      <c r="B55" s="53" t="s">
        <v>29</v>
      </c>
      <c r="D55" s="9" t="str">
        <f>'Beoordelaar 5'!C19</f>
        <v>SCORE</v>
      </c>
      <c r="E55" s="137"/>
      <c r="G55" s="9" t="str">
        <f>'Beoordelaar 5'!F19</f>
        <v>SCORE</v>
      </c>
      <c r="H55" s="137"/>
      <c r="J55" s="9" t="str">
        <f>'Beoordelaar 5'!I19</f>
        <v>SCORE</v>
      </c>
      <c r="K55" s="137"/>
    </row>
    <row r="56" spans="1:11" ht="20" customHeight="1" x14ac:dyDescent="0.2">
      <c r="A56" s="139" t="s">
        <v>4</v>
      </c>
      <c r="B56" s="139"/>
      <c r="D56" s="54" t="s">
        <v>5</v>
      </c>
      <c r="E56" s="137"/>
      <c r="G56" s="54" t="s">
        <v>5</v>
      </c>
      <c r="H56" s="137"/>
      <c r="J56" s="54" t="s">
        <v>5</v>
      </c>
      <c r="K56" s="137"/>
    </row>
    <row r="57" spans="1:11" ht="20" customHeight="1" x14ac:dyDescent="0.2">
      <c r="A57" s="140"/>
      <c r="B57" s="140"/>
      <c r="D57" s="57" t="str">
        <f>IF(D56="Uitmuntend","€ 7.000",IF(D56="Goed","€ 6.500",IF(D56="Voldoende","€ 2.000",IF(D56="Matig","€ 100",IF(D56="Onvoldoende","KO"," ")))))</f>
        <v xml:space="preserve"> </v>
      </c>
      <c r="E57" s="138"/>
      <c r="G57" s="57" t="str">
        <f>IF(G56="Uitmuntend","€ 7.000",IF(G56="Goed","€ 6.500",IF(G56="Voldoende","€ 2.000",IF(G56="Matig","€ 100",IF(G56="Onvoldoende","KO"," ")))))</f>
        <v xml:space="preserve"> </v>
      </c>
      <c r="H57" s="138"/>
      <c r="J57" s="57" t="str">
        <f>IF(J56="Uitmuntend","€ 7.000",IF(J56="Goed","€ 6.500",IF(J56="Voldoende","€ 2.000",IF(J56="Matig","€ 100",IF(J56="Onvoldoende","KO"," ")))))</f>
        <v xml:space="preserve"> </v>
      </c>
      <c r="K57" s="138"/>
    </row>
    <row r="58" spans="1:11" x14ac:dyDescent="0.2">
      <c r="A58" s="133" t="str">
        <f>'Beoordelen 3. Advies inrichting'!A5</f>
        <v>7.3.2 Mate van volledigheid en uitgebreidheid van de beschrijving van de aangeboden inrichting.</v>
      </c>
      <c r="B58" s="53" t="s">
        <v>6</v>
      </c>
      <c r="D58" s="9" t="str">
        <f>'Beoordelaar 1'!C21</f>
        <v>SCORE</v>
      </c>
      <c r="E58" s="136" t="s">
        <v>21</v>
      </c>
      <c r="G58" s="9" t="str">
        <f>'Beoordelaar 1'!F21</f>
        <v>SCORE</v>
      </c>
      <c r="H58" s="136" t="s">
        <v>21</v>
      </c>
      <c r="J58" s="9" t="str">
        <f>'Beoordelaar 1'!I21</f>
        <v>SCORE</v>
      </c>
      <c r="K58" s="136" t="s">
        <v>21</v>
      </c>
    </row>
    <row r="59" spans="1:11" x14ac:dyDescent="0.2">
      <c r="A59" s="134"/>
      <c r="B59" s="53" t="s">
        <v>7</v>
      </c>
      <c r="D59" s="9" t="str">
        <f>'Beoordelaar 2'!C21</f>
        <v>SCORE</v>
      </c>
      <c r="E59" s="137"/>
      <c r="G59" s="9" t="str">
        <f>'Beoordelaar 2'!F21</f>
        <v>SCORE</v>
      </c>
      <c r="H59" s="137"/>
      <c r="J59" s="9" t="str">
        <f>'Beoordelaar 2'!I21</f>
        <v>SCORE</v>
      </c>
      <c r="K59" s="137"/>
    </row>
    <row r="60" spans="1:11" x14ac:dyDescent="0.2">
      <c r="A60" s="134"/>
      <c r="B60" s="53" t="s">
        <v>8</v>
      </c>
      <c r="D60" s="9" t="str">
        <f>'Beoordelaar 3'!C21</f>
        <v>SCORE</v>
      </c>
      <c r="E60" s="137"/>
      <c r="G60" s="9" t="str">
        <f>'Beoordelaar 3'!F21</f>
        <v>SCORE</v>
      </c>
      <c r="H60" s="137"/>
      <c r="J60" s="9" t="str">
        <f>'Beoordelaar 3'!I21</f>
        <v>SCORE</v>
      </c>
      <c r="K60" s="137"/>
    </row>
    <row r="61" spans="1:11" x14ac:dyDescent="0.2">
      <c r="A61" s="134"/>
      <c r="B61" s="53" t="s">
        <v>28</v>
      </c>
      <c r="D61" s="9" t="str">
        <f>'Beoordelaar 4'!C21</f>
        <v>SCORE</v>
      </c>
      <c r="E61" s="137"/>
      <c r="G61" s="9" t="str">
        <f>'Beoordelaar 4'!F21</f>
        <v>SCORE</v>
      </c>
      <c r="H61" s="137"/>
      <c r="J61" s="9" t="str">
        <f>'Beoordelaar 4'!I21</f>
        <v>SCORE</v>
      </c>
      <c r="K61" s="137"/>
    </row>
    <row r="62" spans="1:11" x14ac:dyDescent="0.2">
      <c r="A62" s="135"/>
      <c r="B62" s="53" t="s">
        <v>29</v>
      </c>
      <c r="D62" s="9" t="str">
        <f>'Beoordelaar 5'!C21</f>
        <v>SCORE</v>
      </c>
      <c r="E62" s="137"/>
      <c r="G62" s="9" t="str">
        <f>'Beoordelaar 5'!F21</f>
        <v>SCORE</v>
      </c>
      <c r="H62" s="137"/>
      <c r="J62" s="9" t="str">
        <f>'Beoordelaar 5'!I21</f>
        <v>SCORE</v>
      </c>
      <c r="K62" s="137"/>
    </row>
    <row r="63" spans="1:11" ht="20" customHeight="1" x14ac:dyDescent="0.2">
      <c r="A63" s="139" t="s">
        <v>4</v>
      </c>
      <c r="B63" s="139"/>
      <c r="D63" s="54" t="s">
        <v>5</v>
      </c>
      <c r="E63" s="137"/>
      <c r="G63" s="54" t="s">
        <v>5</v>
      </c>
      <c r="H63" s="137"/>
      <c r="J63" s="54" t="s">
        <v>5</v>
      </c>
      <c r="K63" s="137"/>
    </row>
    <row r="64" spans="1:11" ht="20" customHeight="1" x14ac:dyDescent="0.2">
      <c r="A64" s="140"/>
      <c r="B64" s="140"/>
      <c r="D64" s="57" t="str">
        <f>IF(D63="Uitmuntend","€ 7.000",IF(D63="Goed","€ 6.500",IF(D63="Voldoende","€ 2.000",IF(D63="Matig","€ 100",IF(D63="Onvoldoende","KO"," ")))))</f>
        <v xml:space="preserve"> </v>
      </c>
      <c r="E64" s="138"/>
      <c r="G64" s="57" t="str">
        <f>IF(G63="Uitmuntend","€ 7.000",IF(G63="Goed","€ 6.500",IF(G63="Voldoende","€ 2.000",IF(G63="Matig","€ 100",IF(G63="Onvoldoende","KO"," ")))))</f>
        <v xml:space="preserve"> </v>
      </c>
      <c r="H64" s="138"/>
      <c r="J64" s="57" t="str">
        <f>IF(J63="Uitmuntend","€ 7.000",IF(J63="Goed","€ 6.500",IF(J63="Voldoende","€ 2.000",IF(J63="Matig","€ 100",IF(J63="Onvoldoende","KO"," ")))))</f>
        <v xml:space="preserve"> </v>
      </c>
      <c r="K64" s="138"/>
    </row>
    <row r="65" spans="1:11" x14ac:dyDescent="0.2">
      <c r="A65" s="133" t="str">
        <f>'Beoordelen 3. Advies inrichting'!A6</f>
        <v>7.3.3 Mate van kwaliteit ten opzichte van de huidige inrichting in het referentielokaal/vergaderruimte, aan de hand van de specificaties.</v>
      </c>
      <c r="B65" s="53" t="s">
        <v>6</v>
      </c>
      <c r="D65" s="9" t="str">
        <f>'Beoordelaar 1'!C23</f>
        <v>SCORE</v>
      </c>
      <c r="E65" s="136" t="s">
        <v>21</v>
      </c>
      <c r="G65" s="9" t="str">
        <f>'Beoordelaar 1'!F23</f>
        <v>SCORE</v>
      </c>
      <c r="H65" s="136" t="s">
        <v>21</v>
      </c>
      <c r="J65" s="9" t="str">
        <f>'Beoordelaar 1'!I23</f>
        <v>SCORE</v>
      </c>
      <c r="K65" s="136" t="s">
        <v>21</v>
      </c>
    </row>
    <row r="66" spans="1:11" x14ac:dyDescent="0.2">
      <c r="A66" s="134"/>
      <c r="B66" s="53" t="s">
        <v>7</v>
      </c>
      <c r="D66" s="9" t="str">
        <f>'Beoordelaar 2'!C23</f>
        <v>SCORE</v>
      </c>
      <c r="E66" s="137"/>
      <c r="G66" s="9" t="str">
        <f>'Beoordelaar 2'!F23</f>
        <v>SCORE</v>
      </c>
      <c r="H66" s="137"/>
      <c r="J66" s="9" t="str">
        <f>'Beoordelaar 2'!I23</f>
        <v>SCORE</v>
      </c>
      <c r="K66" s="137"/>
    </row>
    <row r="67" spans="1:11" x14ac:dyDescent="0.2">
      <c r="A67" s="134"/>
      <c r="B67" s="53" t="s">
        <v>8</v>
      </c>
      <c r="D67" s="9" t="str">
        <f>'Beoordelaar 3'!C23</f>
        <v>SCORE</v>
      </c>
      <c r="E67" s="137"/>
      <c r="G67" s="9" t="str">
        <f>'Beoordelaar 3'!F23</f>
        <v>SCORE</v>
      </c>
      <c r="H67" s="137"/>
      <c r="J67" s="9" t="str">
        <f>'Beoordelaar 3'!I23</f>
        <v>SCORE</v>
      </c>
      <c r="K67" s="137"/>
    </row>
    <row r="68" spans="1:11" x14ac:dyDescent="0.2">
      <c r="A68" s="134"/>
      <c r="B68" s="53" t="s">
        <v>28</v>
      </c>
      <c r="D68" s="9" t="str">
        <f>'Beoordelaar 4'!C23</f>
        <v>SCORE</v>
      </c>
      <c r="E68" s="137"/>
      <c r="G68" s="9" t="str">
        <f>'Beoordelaar 4'!F23</f>
        <v>SCORE</v>
      </c>
      <c r="H68" s="137"/>
      <c r="J68" s="9" t="str">
        <f>'Beoordelaar 4'!I23</f>
        <v>SCORE</v>
      </c>
      <c r="K68" s="137"/>
    </row>
    <row r="69" spans="1:11" x14ac:dyDescent="0.2">
      <c r="A69" s="135"/>
      <c r="B69" s="53" t="s">
        <v>29</v>
      </c>
      <c r="D69" s="9" t="str">
        <f>'Beoordelaar 5'!C23</f>
        <v>SCORE</v>
      </c>
      <c r="E69" s="137"/>
      <c r="G69" s="9" t="str">
        <f>'Beoordelaar 5'!F23</f>
        <v>SCORE</v>
      </c>
      <c r="H69" s="137"/>
      <c r="J69" s="9" t="str">
        <f>'Beoordelaar 5'!I23</f>
        <v>SCORE</v>
      </c>
      <c r="K69" s="137"/>
    </row>
    <row r="70" spans="1:11" ht="20" customHeight="1" x14ac:dyDescent="0.2">
      <c r="A70" s="139" t="s">
        <v>4</v>
      </c>
      <c r="B70" s="139"/>
      <c r="D70" s="54" t="s">
        <v>5</v>
      </c>
      <c r="E70" s="137"/>
      <c r="G70" s="54" t="s">
        <v>5</v>
      </c>
      <c r="H70" s="137"/>
      <c r="J70" s="54" t="s">
        <v>5</v>
      </c>
      <c r="K70" s="137"/>
    </row>
    <row r="71" spans="1:11" ht="20" customHeight="1" x14ac:dyDescent="0.2">
      <c r="A71" s="140"/>
      <c r="B71" s="140"/>
      <c r="D71" s="57" t="str">
        <f>IF(D70="Uitmuntend","€ 7.000",IF(D70="Goed","€ 6.500",IF(D70="Voldoende","€ 2.000",IF(D70="Matig","€ 100",IF(D70="Onvoldoende","KO"," ")))))</f>
        <v xml:space="preserve"> </v>
      </c>
      <c r="E71" s="138"/>
      <c r="G71" s="57" t="str">
        <f>IF(G70="Uitmuntend","€ 7.000",IF(G70="Goed","€ 6.500",IF(G70="Voldoende","€ 2.000",IF(G70="Matig","€ 100",IF(G70="Onvoldoende","KO"," ")))))</f>
        <v xml:space="preserve"> </v>
      </c>
      <c r="H71" s="138"/>
      <c r="J71" s="57" t="str">
        <f>IF(J70="Uitmuntend","€ 7.000",IF(J70="Goed","€ 6.500",IF(J70="Voldoende","€ 2.000",IF(J70="Matig","€ 100",IF(J70="Onvoldoende","KO"," ")))))</f>
        <v xml:space="preserve"> </v>
      </c>
      <c r="K71" s="138"/>
    </row>
    <row r="72" spans="1:11" x14ac:dyDescent="0.2">
      <c r="A72" s="133" t="str">
        <f>'Beoordelen 3. Advies inrichting'!A7</f>
        <v xml:space="preserve">7.3.4 Mate van motivatie en onderbouwing van de keuze van de aangeboden inrichting in de situatie van de aanbestedende dienst. </v>
      </c>
      <c r="B72" s="53" t="s">
        <v>6</v>
      </c>
      <c r="D72" s="9" t="str">
        <f>'Beoordelaar 1'!C25</f>
        <v>SCORE</v>
      </c>
      <c r="E72" s="136" t="s">
        <v>21</v>
      </c>
      <c r="G72" s="9" t="str">
        <f>'Beoordelaar 1'!F25</f>
        <v>SCORE</v>
      </c>
      <c r="H72" s="136" t="s">
        <v>21</v>
      </c>
      <c r="J72" s="9" t="str">
        <f>'Beoordelaar 1'!I25</f>
        <v>SCORE</v>
      </c>
      <c r="K72" s="136" t="s">
        <v>21</v>
      </c>
    </row>
    <row r="73" spans="1:11" x14ac:dyDescent="0.2">
      <c r="A73" s="134"/>
      <c r="B73" s="53" t="s">
        <v>7</v>
      </c>
      <c r="D73" s="9" t="str">
        <f>'Beoordelaar 2'!C25</f>
        <v>SCORE</v>
      </c>
      <c r="E73" s="137"/>
      <c r="G73" s="9" t="str">
        <f>'Beoordelaar 2'!F25</f>
        <v>SCORE</v>
      </c>
      <c r="H73" s="137"/>
      <c r="J73" s="9" t="str">
        <f>'Beoordelaar 2'!I25</f>
        <v>SCORE</v>
      </c>
      <c r="K73" s="137"/>
    </row>
    <row r="74" spans="1:11" x14ac:dyDescent="0.2">
      <c r="A74" s="134"/>
      <c r="B74" s="53" t="s">
        <v>8</v>
      </c>
      <c r="D74" s="9" t="str">
        <f>'Beoordelaar 3'!C25</f>
        <v>SCORE</v>
      </c>
      <c r="E74" s="137"/>
      <c r="G74" s="9" t="str">
        <f>'Beoordelaar 3'!F25</f>
        <v>SCORE</v>
      </c>
      <c r="H74" s="137"/>
      <c r="J74" s="9" t="str">
        <f>'Beoordelaar 3'!I25</f>
        <v>SCORE</v>
      </c>
      <c r="K74" s="137"/>
    </row>
    <row r="75" spans="1:11" x14ac:dyDescent="0.2">
      <c r="A75" s="134"/>
      <c r="B75" s="53" t="s">
        <v>28</v>
      </c>
      <c r="D75" s="9" t="str">
        <f>'Beoordelaar 4'!C25</f>
        <v>SCORE</v>
      </c>
      <c r="E75" s="137"/>
      <c r="G75" s="9" t="str">
        <f>'Beoordelaar 4'!F25</f>
        <v>SCORE</v>
      </c>
      <c r="H75" s="137"/>
      <c r="J75" s="9" t="str">
        <f>'Beoordelaar 4'!I25</f>
        <v>SCORE</v>
      </c>
      <c r="K75" s="137"/>
    </row>
    <row r="76" spans="1:11" x14ac:dyDescent="0.2">
      <c r="A76" s="135"/>
      <c r="B76" s="53" t="s">
        <v>29</v>
      </c>
      <c r="D76" s="9" t="str">
        <f>'Beoordelaar 5'!C25</f>
        <v>SCORE</v>
      </c>
      <c r="E76" s="137"/>
      <c r="G76" s="9" t="str">
        <f>'Beoordelaar 5'!F25</f>
        <v>SCORE</v>
      </c>
      <c r="H76" s="137"/>
      <c r="J76" s="9" t="str">
        <f>'Beoordelaar 5'!I25</f>
        <v>SCORE</v>
      </c>
      <c r="K76" s="137"/>
    </row>
    <row r="77" spans="1:11" ht="20" customHeight="1" x14ac:dyDescent="0.2">
      <c r="A77" s="139" t="s">
        <v>4</v>
      </c>
      <c r="B77" s="139"/>
      <c r="D77" s="54" t="s">
        <v>5</v>
      </c>
      <c r="E77" s="137"/>
      <c r="G77" s="54" t="s">
        <v>5</v>
      </c>
      <c r="H77" s="137"/>
      <c r="J77" s="54" t="s">
        <v>5</v>
      </c>
      <c r="K77" s="137"/>
    </row>
    <row r="78" spans="1:11" ht="20" customHeight="1" x14ac:dyDescent="0.2">
      <c r="A78" s="140"/>
      <c r="B78" s="140"/>
      <c r="D78" s="57" t="str">
        <f>IF(D77="Uitmuntend","€ 7.000",IF(D77="Goed","€ 6.500",IF(D77="Voldoende","€ 2.000",IF(D77="Matig","€ 100",IF(D77="Onvoldoende","KO"," ")))))</f>
        <v xml:space="preserve"> </v>
      </c>
      <c r="E78" s="138"/>
      <c r="G78" s="57" t="str">
        <f>IF(G77="Uitmuntend","€ 7.000",IF(G77="Goed","€ 6.500",IF(G77="Voldoende","€ 2.000",IF(G77="Matig","€ 100",IF(G77="Onvoldoende","KO"," ")))))</f>
        <v xml:space="preserve"> </v>
      </c>
      <c r="H78" s="138"/>
      <c r="J78" s="57" t="str">
        <f>IF(J77="Uitmuntend","€ 7.000",IF(J77="Goed","€ 6.500",IF(J77="Voldoende","€ 2.000",IF(J77="Matig","€ 100",IF(J77="Onvoldoende","KO"," ")))))</f>
        <v xml:space="preserve"> </v>
      </c>
      <c r="K78" s="138"/>
    </row>
    <row r="79" spans="1:11" x14ac:dyDescent="0.2">
      <c r="A79" s="133" t="str">
        <f>'Beoordelen 3. Advies inrichting'!A8</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B79" s="53" t="s">
        <v>6</v>
      </c>
      <c r="D79" s="9" t="str">
        <f>'Beoordelaar 1'!C27</f>
        <v>SCORE</v>
      </c>
      <c r="E79" s="136" t="s">
        <v>21</v>
      </c>
      <c r="G79" s="9" t="str">
        <f>'Beoordelaar 1'!F27</f>
        <v>SCORE</v>
      </c>
      <c r="H79" s="136" t="s">
        <v>21</v>
      </c>
      <c r="J79" s="9" t="str">
        <f>'Beoordelaar 1'!I27</f>
        <v>SCORE</v>
      </c>
      <c r="K79" s="136" t="s">
        <v>21</v>
      </c>
    </row>
    <row r="80" spans="1:11" x14ac:dyDescent="0.2">
      <c r="A80" s="134"/>
      <c r="B80" s="53" t="s">
        <v>7</v>
      </c>
      <c r="D80" s="9" t="str">
        <f>'Beoordelaar 2'!C27</f>
        <v>SCORE</v>
      </c>
      <c r="E80" s="137"/>
      <c r="G80" s="9" t="str">
        <f>'Beoordelaar 2'!F27</f>
        <v>SCORE</v>
      </c>
      <c r="H80" s="137"/>
      <c r="J80" s="9" t="str">
        <f>'Beoordelaar 2'!I27</f>
        <v>SCORE</v>
      </c>
      <c r="K80" s="137"/>
    </row>
    <row r="81" spans="1:11" x14ac:dyDescent="0.2">
      <c r="A81" s="134"/>
      <c r="B81" s="53" t="s">
        <v>8</v>
      </c>
      <c r="D81" s="9" t="str">
        <f>'Beoordelaar 3'!C27</f>
        <v>SCORE</v>
      </c>
      <c r="E81" s="137"/>
      <c r="G81" s="9" t="str">
        <f>'Beoordelaar 3'!F27</f>
        <v>SCORE</v>
      </c>
      <c r="H81" s="137"/>
      <c r="J81" s="9" t="str">
        <f>'Beoordelaar 3'!I27</f>
        <v>SCORE</v>
      </c>
      <c r="K81" s="137"/>
    </row>
    <row r="82" spans="1:11" x14ac:dyDescent="0.2">
      <c r="A82" s="134"/>
      <c r="B82" s="53" t="s">
        <v>28</v>
      </c>
      <c r="D82" s="9" t="str">
        <f>'Beoordelaar 4'!C27</f>
        <v>SCORE</v>
      </c>
      <c r="E82" s="137"/>
      <c r="G82" s="9" t="str">
        <f>'Beoordelaar 4'!F27</f>
        <v>SCORE</v>
      </c>
      <c r="H82" s="137"/>
      <c r="J82" s="9" t="str">
        <f>'Beoordelaar 4'!I27</f>
        <v>SCORE</v>
      </c>
      <c r="K82" s="137"/>
    </row>
    <row r="83" spans="1:11" ht="22" customHeight="1" x14ac:dyDescent="0.2">
      <c r="A83" s="135"/>
      <c r="B83" s="53" t="s">
        <v>29</v>
      </c>
      <c r="D83" s="9" t="str">
        <f>'Beoordelaar 5'!C27</f>
        <v>SCORE</v>
      </c>
      <c r="E83" s="137"/>
      <c r="G83" s="9" t="str">
        <f>'Beoordelaar 5'!F27</f>
        <v>SCORE</v>
      </c>
      <c r="H83" s="137"/>
      <c r="J83" s="9" t="str">
        <f>'Beoordelaar 5'!I27</f>
        <v>SCORE</v>
      </c>
      <c r="K83" s="137"/>
    </row>
    <row r="84" spans="1:11" ht="20" customHeight="1" x14ac:dyDescent="0.2">
      <c r="A84" s="139" t="s">
        <v>4</v>
      </c>
      <c r="B84" s="139"/>
      <c r="D84" s="54" t="s">
        <v>5</v>
      </c>
      <c r="E84" s="137"/>
      <c r="G84" s="54" t="s">
        <v>5</v>
      </c>
      <c r="H84" s="137"/>
      <c r="J84" s="54" t="s">
        <v>5</v>
      </c>
      <c r="K84" s="137"/>
    </row>
    <row r="85" spans="1:11" ht="20" customHeight="1" x14ac:dyDescent="0.2">
      <c r="A85" s="140"/>
      <c r="B85" s="140"/>
      <c r="D85" s="57" t="str">
        <f>IF(D84="Uitmuntend","€ 7.000",IF(D84="Goed","€ 6.500",IF(D84="Voldoende","€ 2.000",IF(D84="Matig","€ 100",IF(D84="Onvoldoende","KO"," ")))))</f>
        <v xml:space="preserve"> </v>
      </c>
      <c r="E85" s="138"/>
      <c r="G85" s="57" t="str">
        <f>IF(G84="Uitmuntend","€ 7.000",IF(G84="Goed","€ 6.500",IF(G84="Voldoende","€ 2.000",IF(G84="Matig","€ 100",IF(G84="Onvoldoende","KO"," ")))))</f>
        <v xml:space="preserve"> </v>
      </c>
      <c r="H85" s="138"/>
      <c r="J85" s="57" t="str">
        <f>IF(J84="Uitmuntend","€ 7.000",IF(J84="Goed","€ 6.500",IF(J84="Voldoende","€ 2.000",IF(J84="Matig","€ 100",IF(J84="Onvoldoende","KO"," ")))))</f>
        <v xml:space="preserve"> </v>
      </c>
      <c r="K85" s="138"/>
    </row>
    <row r="86" spans="1:11" ht="28" customHeight="1" x14ac:dyDescent="0.2">
      <c r="A86" s="131" t="s">
        <v>23</v>
      </c>
      <c r="B86" s="132"/>
      <c r="D86" s="58" t="e">
        <f>D57+D64+D71+D78+D85</f>
        <v>#VALUE!</v>
      </c>
      <c r="E86" s="32"/>
      <c r="G86" s="58" t="e">
        <f>G57+G64+G71+G78+G85</f>
        <v>#VALUE!</v>
      </c>
      <c r="H86" s="32"/>
      <c r="J86" s="58" t="e">
        <f>J57+J64+J71+J78+J85</f>
        <v>#VALUE!</v>
      </c>
      <c r="K86" s="32"/>
    </row>
    <row r="88" spans="1:11" ht="28" customHeight="1" x14ac:dyDescent="0.2">
      <c r="A88" s="141" t="str">
        <f>'Beoordelaar 1'!A30</f>
        <v>Beoordeling ADVIES INRICHTING VERGADERRUIMTE</v>
      </c>
      <c r="B88" s="141"/>
      <c r="D88" s="52" t="s">
        <v>5</v>
      </c>
      <c r="E88" s="52" t="s">
        <v>54</v>
      </c>
      <c r="G88" s="52" t="str">
        <f>D88</f>
        <v>SCORE</v>
      </c>
      <c r="H88" s="52" t="s">
        <v>54</v>
      </c>
      <c r="J88" s="52" t="str">
        <f>G88</f>
        <v>SCORE</v>
      </c>
      <c r="K88" s="52" t="str">
        <f>E88</f>
        <v>MOTIVATIE CONSENSUS</v>
      </c>
    </row>
    <row r="89" spans="1:11" x14ac:dyDescent="0.2">
      <c r="A89" s="133" t="str">
        <f>'Beoordelaar 1'!A31</f>
        <v>7.3.1 Mate van volledigheid en uitgebreidheid van de gespecificeerde offerte van de aangeboden inrichting.</v>
      </c>
      <c r="B89" s="53" t="s">
        <v>6</v>
      </c>
      <c r="D89" s="9" t="str">
        <f>'Beoordelaar 1'!C31</f>
        <v>SCORE</v>
      </c>
      <c r="E89" s="136" t="s">
        <v>21</v>
      </c>
      <c r="G89" s="9" t="str">
        <f>'Beoordelaar 1'!F31</f>
        <v>SCORE</v>
      </c>
      <c r="H89" s="136" t="s">
        <v>21</v>
      </c>
      <c r="J89" s="9" t="str">
        <f>'Beoordelaar 1'!I31</f>
        <v>SCORE</v>
      </c>
      <c r="K89" s="136" t="s">
        <v>21</v>
      </c>
    </row>
    <row r="90" spans="1:11" x14ac:dyDescent="0.2">
      <c r="A90" s="134"/>
      <c r="B90" s="53" t="s">
        <v>7</v>
      </c>
      <c r="D90" s="9" t="str">
        <f>'Beoordelaar 2'!C31</f>
        <v>SCORE</v>
      </c>
      <c r="E90" s="137"/>
      <c r="G90" s="9" t="str">
        <f>'Beoordelaar 2'!F31</f>
        <v>SCORE</v>
      </c>
      <c r="H90" s="137"/>
      <c r="J90" s="9" t="str">
        <f>'Beoordelaar 2'!I31</f>
        <v>SCORE</v>
      </c>
      <c r="K90" s="137"/>
    </row>
    <row r="91" spans="1:11" x14ac:dyDescent="0.2">
      <c r="A91" s="134"/>
      <c r="B91" s="53" t="s">
        <v>8</v>
      </c>
      <c r="D91" s="9" t="str">
        <f>'Beoordelaar 3'!C31</f>
        <v>SCORE</v>
      </c>
      <c r="E91" s="137"/>
      <c r="G91" s="9" t="str">
        <f>'Beoordelaar 3'!F31</f>
        <v>SCORE</v>
      </c>
      <c r="H91" s="137"/>
      <c r="J91" s="9" t="str">
        <f>'Beoordelaar 3'!I31</f>
        <v>SCORE</v>
      </c>
      <c r="K91" s="137"/>
    </row>
    <row r="92" spans="1:11" x14ac:dyDescent="0.2">
      <c r="A92" s="134"/>
      <c r="B92" s="53" t="s">
        <v>28</v>
      </c>
      <c r="D92" s="9" t="str">
        <f>'Beoordelaar 4'!C31</f>
        <v>SCORE</v>
      </c>
      <c r="E92" s="137"/>
      <c r="G92" s="9" t="str">
        <f>'Beoordelaar 4'!F31</f>
        <v>SCORE</v>
      </c>
      <c r="H92" s="137"/>
      <c r="J92" s="9" t="str">
        <f>'Beoordelaar 4'!I31</f>
        <v>SCORE</v>
      </c>
      <c r="K92" s="137"/>
    </row>
    <row r="93" spans="1:11" x14ac:dyDescent="0.2">
      <c r="A93" s="135"/>
      <c r="B93" s="53" t="s">
        <v>29</v>
      </c>
      <c r="D93" s="9" t="str">
        <f>'Beoordelaar 5'!C31</f>
        <v>SCORE</v>
      </c>
      <c r="E93" s="137"/>
      <c r="G93" s="9" t="str">
        <f>'Beoordelaar 5'!F31</f>
        <v>SCORE</v>
      </c>
      <c r="H93" s="137"/>
      <c r="J93" s="9" t="str">
        <f>'Beoordelaar 5'!I31</f>
        <v>SCORE</v>
      </c>
      <c r="K93" s="137"/>
    </row>
    <row r="94" spans="1:11" ht="20" customHeight="1" x14ac:dyDescent="0.2">
      <c r="A94" s="139" t="s">
        <v>4</v>
      </c>
      <c r="B94" s="139"/>
      <c r="D94" s="54" t="s">
        <v>5</v>
      </c>
      <c r="E94" s="137"/>
      <c r="G94" s="54" t="s">
        <v>5</v>
      </c>
      <c r="H94" s="137"/>
      <c r="J94" s="54" t="s">
        <v>5</v>
      </c>
      <c r="K94" s="137"/>
    </row>
    <row r="95" spans="1:11" ht="20" customHeight="1" x14ac:dyDescent="0.2">
      <c r="A95" s="140"/>
      <c r="B95" s="140"/>
      <c r="D95" s="57" t="str">
        <f>IF(D94="Uitmuntend","€ 2.000",IF(D94="Goed","€ 1.500",IF(D94="Voldoende","€ 500",IF(D94="Matig","€ 100",IF(D94="Onvoldoende","KO"," ")))))</f>
        <v xml:space="preserve"> </v>
      </c>
      <c r="E95" s="138"/>
      <c r="G95" s="57" t="str">
        <f>IF(G94="Uitmuntend","€ 2.000",IF(G94="Goed","€ 1.500",IF(G94="Voldoende","€ 500",IF(G94="Matig","€ 100",IF(G94="Onvoldoende","KO"," ")))))</f>
        <v xml:space="preserve"> </v>
      </c>
      <c r="H95" s="138"/>
      <c r="J95" s="57" t="str">
        <f>IF(J94="Uitmuntend","€ 2.000",IF(J94="Goed","€ 1.500",IF(J94="Voldoende","€ 500",IF(J94="Matig","€ 100",IF(J94="Onvoldoende","KO"," ")))))</f>
        <v xml:space="preserve"> </v>
      </c>
      <c r="K95" s="138"/>
    </row>
    <row r="96" spans="1:11" x14ac:dyDescent="0.2">
      <c r="A96" s="133" t="str">
        <f>'Beoordelaar 1'!A33</f>
        <v>7.3.2 Mate van volledigheid en uitgebreidheid van de beschrijving van de aangeboden inrichting.</v>
      </c>
      <c r="B96" s="53" t="s">
        <v>6</v>
      </c>
      <c r="D96" s="9" t="str">
        <f>'Beoordelaar 1'!C33</f>
        <v>SCORE</v>
      </c>
      <c r="E96" s="136" t="s">
        <v>21</v>
      </c>
      <c r="G96" s="9" t="str">
        <f>'Beoordelaar 1'!F33</f>
        <v>SCORE</v>
      </c>
      <c r="H96" s="136" t="s">
        <v>21</v>
      </c>
      <c r="J96" s="9" t="str">
        <f>'Beoordelaar 1'!I33</f>
        <v>SCORE</v>
      </c>
      <c r="K96" s="136" t="s">
        <v>21</v>
      </c>
    </row>
    <row r="97" spans="1:11" x14ac:dyDescent="0.2">
      <c r="A97" s="134"/>
      <c r="B97" s="53" t="s">
        <v>7</v>
      </c>
      <c r="D97" s="9" t="str">
        <f>'Beoordelaar 2'!C33</f>
        <v>SCORE</v>
      </c>
      <c r="E97" s="137"/>
      <c r="G97" s="9" t="str">
        <f>'Beoordelaar 2'!F33</f>
        <v>SCORE</v>
      </c>
      <c r="H97" s="137"/>
      <c r="J97" s="9" t="str">
        <f>'Beoordelaar 2'!I33</f>
        <v>SCORE</v>
      </c>
      <c r="K97" s="137"/>
    </row>
    <row r="98" spans="1:11" x14ac:dyDescent="0.2">
      <c r="A98" s="134"/>
      <c r="B98" s="53" t="s">
        <v>8</v>
      </c>
      <c r="D98" s="9" t="str">
        <f>'Beoordelaar 3'!C33</f>
        <v>SCORE</v>
      </c>
      <c r="E98" s="137"/>
      <c r="G98" s="9" t="str">
        <f>'Beoordelaar 3'!F33</f>
        <v>SCORE</v>
      </c>
      <c r="H98" s="137"/>
      <c r="J98" s="9" t="str">
        <f>'Beoordelaar 3'!I33</f>
        <v>SCORE</v>
      </c>
      <c r="K98" s="137"/>
    </row>
    <row r="99" spans="1:11" x14ac:dyDescent="0.2">
      <c r="A99" s="134"/>
      <c r="B99" s="53" t="s">
        <v>28</v>
      </c>
      <c r="D99" s="9" t="str">
        <f>'Beoordelaar 4'!C33</f>
        <v>SCORE</v>
      </c>
      <c r="E99" s="137"/>
      <c r="G99" s="9" t="str">
        <f>'Beoordelaar 4'!F33</f>
        <v>SCORE</v>
      </c>
      <c r="H99" s="137"/>
      <c r="J99" s="9" t="str">
        <f>'Beoordelaar 4'!I33</f>
        <v>SCORE</v>
      </c>
      <c r="K99" s="137"/>
    </row>
    <row r="100" spans="1:11" x14ac:dyDescent="0.2">
      <c r="A100" s="135"/>
      <c r="B100" s="53" t="s">
        <v>29</v>
      </c>
      <c r="D100" s="9" t="str">
        <f>'Beoordelaar 5'!C33</f>
        <v>SCORE</v>
      </c>
      <c r="E100" s="137"/>
      <c r="G100" s="9" t="str">
        <f>'Beoordelaar 5'!F33</f>
        <v>SCORE</v>
      </c>
      <c r="H100" s="137"/>
      <c r="J100" s="9" t="str">
        <f>'Beoordelaar 5'!I33</f>
        <v>SCORE</v>
      </c>
      <c r="K100" s="137"/>
    </row>
    <row r="101" spans="1:11" ht="20" customHeight="1" x14ac:dyDescent="0.2">
      <c r="A101" s="139" t="s">
        <v>4</v>
      </c>
      <c r="B101" s="139"/>
      <c r="D101" s="54" t="s">
        <v>5</v>
      </c>
      <c r="E101" s="137"/>
      <c r="G101" s="54" t="s">
        <v>5</v>
      </c>
      <c r="H101" s="137"/>
      <c r="J101" s="54" t="s">
        <v>5</v>
      </c>
      <c r="K101" s="137"/>
    </row>
    <row r="102" spans="1:11" ht="20" customHeight="1" x14ac:dyDescent="0.2">
      <c r="A102" s="140"/>
      <c r="B102" s="140"/>
      <c r="D102" s="57" t="str">
        <f>IF(D101="Uitmuntend","€ 2.000",IF(D101="Goed","€ 1.500",IF(D101="Voldoende","€ 500",IF(D101="Matig","€ 100",IF(D101="Onvoldoende","KO"," ")))))</f>
        <v xml:space="preserve"> </v>
      </c>
      <c r="E102" s="138"/>
      <c r="G102" s="57" t="str">
        <f>IF(G101="Uitmuntend","€ 2.000",IF(G101="Goed","€ 1.500",IF(G101="Voldoende","€ 500",IF(G101="Matig","€ 100",IF(G101="Onvoldoende","KO"," ")))))</f>
        <v xml:space="preserve"> </v>
      </c>
      <c r="H102" s="138"/>
      <c r="J102" s="57" t="str">
        <f>IF(J101="Uitmuntend","€ 2.000",IF(J101="Goed","€ 1.500",IF(J101="Voldoende","€ 500",IF(J101="Matig","€ 100",IF(J101="Onvoldoende","KO"," ")))))</f>
        <v xml:space="preserve"> </v>
      </c>
      <c r="K102" s="138"/>
    </row>
    <row r="103" spans="1:11" x14ac:dyDescent="0.2">
      <c r="A103" s="133" t="str">
        <f>'Beoordelaar 1'!A35</f>
        <v>7.3.3 Mate van kwaliteit ten opzichte van de huidige inrichting in het referentielokaal/vergaderruimte, aan de hand van de specificaties.</v>
      </c>
      <c r="B103" s="53" t="s">
        <v>6</v>
      </c>
      <c r="D103" s="9" t="str">
        <f>'Beoordelaar 1'!C35</f>
        <v>SCORE</v>
      </c>
      <c r="E103" s="136" t="s">
        <v>21</v>
      </c>
      <c r="G103" s="9" t="str">
        <f>'Beoordelaar 1'!F35</f>
        <v>SCORE</v>
      </c>
      <c r="H103" s="136" t="s">
        <v>21</v>
      </c>
      <c r="J103" s="9" t="str">
        <f>'Beoordelaar 1'!I35</f>
        <v>SCORE</v>
      </c>
      <c r="K103" s="136" t="s">
        <v>21</v>
      </c>
    </row>
    <row r="104" spans="1:11" x14ac:dyDescent="0.2">
      <c r="A104" s="134"/>
      <c r="B104" s="53" t="s">
        <v>7</v>
      </c>
      <c r="D104" s="9" t="str">
        <f>'Beoordelaar 2'!C35</f>
        <v>SCORE</v>
      </c>
      <c r="E104" s="137"/>
      <c r="G104" s="9" t="str">
        <f>'Beoordelaar 2'!F35</f>
        <v>SCORE</v>
      </c>
      <c r="H104" s="137"/>
      <c r="J104" s="9" t="str">
        <f>'Beoordelaar 2'!I35</f>
        <v>SCORE</v>
      </c>
      <c r="K104" s="137"/>
    </row>
    <row r="105" spans="1:11" x14ac:dyDescent="0.2">
      <c r="A105" s="134"/>
      <c r="B105" s="53" t="s">
        <v>8</v>
      </c>
      <c r="D105" s="9" t="str">
        <f>'Beoordelaar 3'!C35</f>
        <v>SCORE</v>
      </c>
      <c r="E105" s="137"/>
      <c r="G105" s="9" t="str">
        <f>'Beoordelaar 3'!F35</f>
        <v>SCORE</v>
      </c>
      <c r="H105" s="137"/>
      <c r="J105" s="9" t="str">
        <f>'Beoordelaar 3'!I35</f>
        <v>SCORE</v>
      </c>
      <c r="K105" s="137"/>
    </row>
    <row r="106" spans="1:11" x14ac:dyDescent="0.2">
      <c r="A106" s="134"/>
      <c r="B106" s="53" t="s">
        <v>28</v>
      </c>
      <c r="D106" s="9" t="str">
        <f>'Beoordelaar 4'!C35</f>
        <v>SCORE</v>
      </c>
      <c r="E106" s="137"/>
      <c r="G106" s="9" t="str">
        <f>'Beoordelaar 4'!F35</f>
        <v>SCORE</v>
      </c>
      <c r="H106" s="137"/>
      <c r="J106" s="9" t="str">
        <f>'Beoordelaar 4'!I35</f>
        <v>SCORE</v>
      </c>
      <c r="K106" s="137"/>
    </row>
    <row r="107" spans="1:11" x14ac:dyDescent="0.2">
      <c r="A107" s="135"/>
      <c r="B107" s="53" t="s">
        <v>29</v>
      </c>
      <c r="D107" s="9" t="str">
        <f>'Beoordelaar 5'!C35</f>
        <v>SCORE</v>
      </c>
      <c r="E107" s="137"/>
      <c r="G107" s="9" t="str">
        <f>'Beoordelaar 5'!F35</f>
        <v>SCORE</v>
      </c>
      <c r="H107" s="137"/>
      <c r="J107" s="9" t="str">
        <f>'Beoordelaar 5'!I35</f>
        <v>SCORE</v>
      </c>
      <c r="K107" s="137"/>
    </row>
    <row r="108" spans="1:11" ht="20" customHeight="1" x14ac:dyDescent="0.2">
      <c r="A108" s="139" t="s">
        <v>4</v>
      </c>
      <c r="B108" s="139"/>
      <c r="D108" s="54" t="s">
        <v>5</v>
      </c>
      <c r="E108" s="137"/>
      <c r="G108" s="54" t="s">
        <v>5</v>
      </c>
      <c r="H108" s="137"/>
      <c r="J108" s="54" t="s">
        <v>5</v>
      </c>
      <c r="K108" s="137"/>
    </row>
    <row r="109" spans="1:11" ht="20" customHeight="1" x14ac:dyDescent="0.2">
      <c r="A109" s="140"/>
      <c r="B109" s="140"/>
      <c r="D109" s="57" t="str">
        <f>IF(D108="Uitmuntend","€ 2.000",IF(D108="Goed","€ 1.500",IF(D108="Voldoende","€ 500",IF(D108="Matig","€ 100",IF(D108="Onvoldoende","KO"," ")))))</f>
        <v xml:space="preserve"> </v>
      </c>
      <c r="E109" s="138"/>
      <c r="G109" s="57" t="str">
        <f>IF(G108="Uitmuntend","€ 2.000",IF(G108="Goed","€ 1.500",IF(G108="Voldoende","€ 500",IF(G108="Matig","€ 100",IF(G108="Onvoldoende","KO"," ")))))</f>
        <v xml:space="preserve"> </v>
      </c>
      <c r="H109" s="138"/>
      <c r="J109" s="57" t="str">
        <f>IF(J108="Uitmuntend","€ 2.000",IF(J108="Goed","€ 1.500",IF(J108="Voldoende","€ 500",IF(J108="Matig","€ 100",IF(J108="Onvoldoende","KO"," ")))))</f>
        <v xml:space="preserve"> </v>
      </c>
      <c r="K109" s="138"/>
    </row>
    <row r="110" spans="1:11" x14ac:dyDescent="0.2">
      <c r="A110" s="133" t="str">
        <f>'Beoordelaar 1'!A37</f>
        <v xml:space="preserve">7.3.4 Mate van motivatie en onderbouwing van de keuze van de aangeboden inrichting in de situatie van de aanbestedende dienst. </v>
      </c>
      <c r="B110" s="53" t="s">
        <v>6</v>
      </c>
      <c r="D110" s="9" t="str">
        <f>'Beoordelaar 1'!C37</f>
        <v>SCORE</v>
      </c>
      <c r="E110" s="136" t="s">
        <v>21</v>
      </c>
      <c r="G110" s="9" t="str">
        <f>'Beoordelaar 1'!F37</f>
        <v>SCORE</v>
      </c>
      <c r="H110" s="136" t="s">
        <v>21</v>
      </c>
      <c r="J110" s="9" t="str">
        <f>'Beoordelaar 1'!I37</f>
        <v>SCORE</v>
      </c>
      <c r="K110" s="136" t="s">
        <v>21</v>
      </c>
    </row>
    <row r="111" spans="1:11" x14ac:dyDescent="0.2">
      <c r="A111" s="134"/>
      <c r="B111" s="53" t="s">
        <v>7</v>
      </c>
      <c r="D111" s="9" t="str">
        <f>'Beoordelaar 2'!C37</f>
        <v>SCORE</v>
      </c>
      <c r="E111" s="137"/>
      <c r="G111" s="9" t="str">
        <f>'Beoordelaar 2'!F37</f>
        <v>SCORE</v>
      </c>
      <c r="H111" s="137"/>
      <c r="J111" s="9" t="str">
        <f>'Beoordelaar 2'!I37</f>
        <v>SCORE</v>
      </c>
      <c r="K111" s="137"/>
    </row>
    <row r="112" spans="1:11" x14ac:dyDescent="0.2">
      <c r="A112" s="134"/>
      <c r="B112" s="53" t="s">
        <v>8</v>
      </c>
      <c r="D112" s="9" t="str">
        <f>'Beoordelaar 3'!C37</f>
        <v>SCORE</v>
      </c>
      <c r="E112" s="137"/>
      <c r="G112" s="9" t="str">
        <f>'Beoordelaar 3'!F37</f>
        <v>SCORE</v>
      </c>
      <c r="H112" s="137"/>
      <c r="J112" s="9" t="str">
        <f>'Beoordelaar 3'!I37</f>
        <v>SCORE</v>
      </c>
      <c r="K112" s="137"/>
    </row>
    <row r="113" spans="1:11" x14ac:dyDescent="0.2">
      <c r="A113" s="134"/>
      <c r="B113" s="53" t="s">
        <v>28</v>
      </c>
      <c r="D113" s="9" t="str">
        <f>'Beoordelaar 4'!C37</f>
        <v>SCORE</v>
      </c>
      <c r="E113" s="137"/>
      <c r="G113" s="9" t="str">
        <f>'Beoordelaar 4'!F37</f>
        <v>SCORE</v>
      </c>
      <c r="H113" s="137"/>
      <c r="J113" s="9" t="str">
        <f>'Beoordelaar 4'!I37</f>
        <v>SCORE</v>
      </c>
      <c r="K113" s="137"/>
    </row>
    <row r="114" spans="1:11" x14ac:dyDescent="0.2">
      <c r="A114" s="135"/>
      <c r="B114" s="53" t="s">
        <v>29</v>
      </c>
      <c r="D114" s="9" t="str">
        <f>'Beoordelaar 5'!C37</f>
        <v>SCORE</v>
      </c>
      <c r="E114" s="137"/>
      <c r="G114" s="9" t="str">
        <f>'Beoordelaar 5'!F37</f>
        <v>SCORE</v>
      </c>
      <c r="H114" s="137"/>
      <c r="J114" s="9" t="str">
        <f>'Beoordelaar 5'!I37</f>
        <v>SCORE</v>
      </c>
      <c r="K114" s="137"/>
    </row>
    <row r="115" spans="1:11" ht="20" customHeight="1" x14ac:dyDescent="0.2">
      <c r="A115" s="139" t="s">
        <v>4</v>
      </c>
      <c r="B115" s="139"/>
      <c r="D115" s="54" t="s">
        <v>5</v>
      </c>
      <c r="E115" s="137"/>
      <c r="G115" s="54" t="s">
        <v>5</v>
      </c>
      <c r="H115" s="137"/>
      <c r="J115" s="54" t="s">
        <v>5</v>
      </c>
      <c r="K115" s="137"/>
    </row>
    <row r="116" spans="1:11" ht="20" customHeight="1" x14ac:dyDescent="0.2">
      <c r="A116" s="140"/>
      <c r="B116" s="140"/>
      <c r="D116" s="57" t="str">
        <f>IF(D115="Uitmuntend","€ 2.000",IF(D115="Goed","€ 1.500",IF(D115="Voldoende","€ 500",IF(D115="Matig","€ 100",IF(D115="Onvoldoende","KO"," ")))))</f>
        <v xml:space="preserve"> </v>
      </c>
      <c r="E116" s="138"/>
      <c r="G116" s="57" t="str">
        <f>IF(G115="Uitmuntend","€ 2.000",IF(G115="Goed","€ 1.500",IF(G115="Voldoende","€ 500",IF(G115="Matig","€ 100",IF(G115="Onvoldoende","KO"," ")))))</f>
        <v xml:space="preserve"> </v>
      </c>
      <c r="H116" s="138"/>
      <c r="J116" s="57" t="str">
        <f>IF(J115="Uitmuntend","€ 2.000",IF(J115="Goed","€ 1.500",IF(J115="Voldoende","€ 500",IF(J115="Matig","€ 100",IF(J115="Onvoldoende","KO"," ")))))</f>
        <v xml:space="preserve"> </v>
      </c>
      <c r="K116" s="138"/>
    </row>
    <row r="117" spans="1:11" x14ac:dyDescent="0.2">
      <c r="A117" s="133" t="str">
        <f>'Beoordelaar 1'!A39</f>
        <v>7.3.5 Mate van meerwaarde voor de gebruikers en het onderscheidende vermogen van de inrichting, waarbij de kennis en het inlevingsvermogen inzake het lesgeven en de inrichting van een leslokaal in het VO-onderwijs dan wel het inlevingsvermogen in het vergaderproces uit de motivering moeten blijken.</v>
      </c>
      <c r="B117" s="53" t="s">
        <v>6</v>
      </c>
      <c r="D117" s="9" t="str">
        <f>'Beoordelaar 1'!C39</f>
        <v>SCORE</v>
      </c>
      <c r="E117" s="136" t="s">
        <v>21</v>
      </c>
      <c r="G117" s="9" t="str">
        <f>'Beoordelaar 1'!F39</f>
        <v>SCORE</v>
      </c>
      <c r="H117" s="136" t="s">
        <v>21</v>
      </c>
      <c r="J117" s="9" t="str">
        <f>'Beoordelaar 1'!I39</f>
        <v>SCORE</v>
      </c>
      <c r="K117" s="136" t="s">
        <v>21</v>
      </c>
    </row>
    <row r="118" spans="1:11" x14ac:dyDescent="0.2">
      <c r="A118" s="134"/>
      <c r="B118" s="53" t="s">
        <v>7</v>
      </c>
      <c r="D118" s="9" t="str">
        <f>'Beoordelaar 2'!C39</f>
        <v>SCORE</v>
      </c>
      <c r="E118" s="137"/>
      <c r="G118" s="9" t="str">
        <f>'Beoordelaar 2'!F39</f>
        <v>SCORE</v>
      </c>
      <c r="H118" s="137"/>
      <c r="J118" s="9" t="str">
        <f>'Beoordelaar 2'!I39</f>
        <v>SCORE</v>
      </c>
      <c r="K118" s="137"/>
    </row>
    <row r="119" spans="1:11" x14ac:dyDescent="0.2">
      <c r="A119" s="134"/>
      <c r="B119" s="53" t="s">
        <v>8</v>
      </c>
      <c r="D119" s="9" t="str">
        <f>'Beoordelaar 3'!C39</f>
        <v>SCORE</v>
      </c>
      <c r="E119" s="137"/>
      <c r="G119" s="9" t="str">
        <f>'Beoordelaar 3'!F39</f>
        <v>SCORE</v>
      </c>
      <c r="H119" s="137"/>
      <c r="J119" s="9" t="str">
        <f>'Beoordelaar 3'!I39</f>
        <v>SCORE</v>
      </c>
      <c r="K119" s="137"/>
    </row>
    <row r="120" spans="1:11" x14ac:dyDescent="0.2">
      <c r="A120" s="134"/>
      <c r="B120" s="53" t="s">
        <v>28</v>
      </c>
      <c r="D120" s="9" t="str">
        <f>'Beoordelaar 4'!C39</f>
        <v>SCORE</v>
      </c>
      <c r="E120" s="137"/>
      <c r="G120" s="9" t="str">
        <f>'Beoordelaar 4'!F39</f>
        <v>SCORE</v>
      </c>
      <c r="H120" s="137"/>
      <c r="J120" s="9" t="str">
        <f>'Beoordelaar 4'!I39</f>
        <v>SCORE</v>
      </c>
      <c r="K120" s="137"/>
    </row>
    <row r="121" spans="1:11" ht="22" customHeight="1" x14ac:dyDescent="0.2">
      <c r="A121" s="135"/>
      <c r="B121" s="53" t="s">
        <v>29</v>
      </c>
      <c r="D121" s="9" t="str">
        <f>'Beoordelaar 5'!C39</f>
        <v>SCORE</v>
      </c>
      <c r="E121" s="137"/>
      <c r="G121" s="9" t="str">
        <f>'Beoordelaar 5'!F39</f>
        <v>SCORE</v>
      </c>
      <c r="H121" s="137"/>
      <c r="J121" s="9" t="str">
        <f>'Beoordelaar 5'!I39</f>
        <v>SCORE</v>
      </c>
      <c r="K121" s="137"/>
    </row>
    <row r="122" spans="1:11" ht="20" customHeight="1" x14ac:dyDescent="0.2">
      <c r="A122" s="139" t="s">
        <v>4</v>
      </c>
      <c r="B122" s="139"/>
      <c r="D122" s="54" t="s">
        <v>5</v>
      </c>
      <c r="E122" s="137"/>
      <c r="G122" s="54" t="s">
        <v>5</v>
      </c>
      <c r="H122" s="137"/>
      <c r="J122" s="54" t="s">
        <v>5</v>
      </c>
      <c r="K122" s="137"/>
    </row>
    <row r="123" spans="1:11" ht="20" customHeight="1" x14ac:dyDescent="0.2">
      <c r="A123" s="140"/>
      <c r="B123" s="140"/>
      <c r="D123" s="57" t="str">
        <f>IF(D122="Uitmuntend","€ 2.000",IF(D122="Goed","€ 1.500",IF(D122="Voldoende","€ 500",IF(D122="Matig","€ 100",IF(D122="Onvoldoende","KO"," ")))))</f>
        <v xml:space="preserve"> </v>
      </c>
      <c r="E123" s="138"/>
      <c r="G123" s="57" t="str">
        <f>IF(G122="Uitmuntend","€ 2.000",IF(G122="Goed","€ 1.500",IF(G122="Voldoende","€ 500",IF(G122="Matig","€ 100",IF(G122="Onvoldoende","KO"," ")))))</f>
        <v xml:space="preserve"> </v>
      </c>
      <c r="H123" s="138"/>
      <c r="J123" s="57" t="str">
        <f>IF(J122="Uitmuntend","€ 2.000",IF(J122="Goed","€ 1.500",IF(J122="Voldoende","€ 500",IF(J122="Matig","€ 100",IF(J122="Onvoldoende","KO"," ")))))</f>
        <v xml:space="preserve"> </v>
      </c>
      <c r="K123" s="138"/>
    </row>
    <row r="124" spans="1:11" ht="28" customHeight="1" x14ac:dyDescent="0.2">
      <c r="A124" s="131" t="s">
        <v>23</v>
      </c>
      <c r="B124" s="132"/>
      <c r="D124" s="58" t="e">
        <f>D95+D102+D109+D116+D123</f>
        <v>#VALUE!</v>
      </c>
      <c r="E124" s="32"/>
      <c r="G124" s="58" t="e">
        <f>G95+G102+G109+G116+G123</f>
        <v>#VALUE!</v>
      </c>
      <c r="H124" s="32"/>
      <c r="J124" s="58" t="e">
        <f>J95+J102+J109+J116+J123</f>
        <v>#VALUE!</v>
      </c>
      <c r="K124" s="32"/>
    </row>
  </sheetData>
  <sheetProtection algorithmName="SHA-512" hashValue="7BJSf9E4z6apTdQBZewwPdcwiM78Qoxngwp8rqwJcOLzDUv9AhmhXwFCWpbqDazTdC+Icy9lI7eKHm6yjRxwBA==" saltValue="sx0QBAJjvKy7KqCEVN4Qaw==" spinCount="100000" sheet="1" objects="1" scenarios="1"/>
  <mergeCells count="105">
    <mergeCell ref="A1:K1"/>
    <mergeCell ref="K3:K9"/>
    <mergeCell ref="K10:K16"/>
    <mergeCell ref="K17:K23"/>
    <mergeCell ref="A2:B2"/>
    <mergeCell ref="A22:B22"/>
    <mergeCell ref="A23:B23"/>
    <mergeCell ref="A8:B8"/>
    <mergeCell ref="A15:B15"/>
    <mergeCell ref="A16:B16"/>
    <mergeCell ref="A9:B9"/>
    <mergeCell ref="H3:H9"/>
    <mergeCell ref="A3:A7"/>
    <mergeCell ref="A10:A14"/>
    <mergeCell ref="A17:A21"/>
    <mergeCell ref="H10:H16"/>
    <mergeCell ref="H17:H23"/>
    <mergeCell ref="E3:E9"/>
    <mergeCell ref="E10:E16"/>
    <mergeCell ref="E17:E23"/>
    <mergeCell ref="A24:B24"/>
    <mergeCell ref="A26:B26"/>
    <mergeCell ref="A27:A31"/>
    <mergeCell ref="E27:E33"/>
    <mergeCell ref="A32:B32"/>
    <mergeCell ref="A33:B33"/>
    <mergeCell ref="A48:B48"/>
    <mergeCell ref="E51:E57"/>
    <mergeCell ref="H51:H57"/>
    <mergeCell ref="K51:K57"/>
    <mergeCell ref="A50:B50"/>
    <mergeCell ref="A51:A55"/>
    <mergeCell ref="A56:B56"/>
    <mergeCell ref="A57:B57"/>
    <mergeCell ref="H27:H33"/>
    <mergeCell ref="K27:K33"/>
    <mergeCell ref="A34:A38"/>
    <mergeCell ref="A39:B39"/>
    <mergeCell ref="A40:B40"/>
    <mergeCell ref="E34:E40"/>
    <mergeCell ref="H34:H40"/>
    <mergeCell ref="K34:K40"/>
    <mergeCell ref="A46:B46"/>
    <mergeCell ref="A47:B47"/>
    <mergeCell ref="E41:E47"/>
    <mergeCell ref="H41:H47"/>
    <mergeCell ref="K41:K47"/>
    <mergeCell ref="A41:A45"/>
    <mergeCell ref="K58:K64"/>
    <mergeCell ref="A65:A69"/>
    <mergeCell ref="A70:B70"/>
    <mergeCell ref="A71:B71"/>
    <mergeCell ref="K79:K85"/>
    <mergeCell ref="A84:B84"/>
    <mergeCell ref="A85:B85"/>
    <mergeCell ref="A72:A76"/>
    <mergeCell ref="E65:E71"/>
    <mergeCell ref="A79:A83"/>
    <mergeCell ref="E79:E85"/>
    <mergeCell ref="H79:H85"/>
    <mergeCell ref="A77:B77"/>
    <mergeCell ref="H65:H71"/>
    <mergeCell ref="K65:K71"/>
    <mergeCell ref="A58:A62"/>
    <mergeCell ref="A63:B63"/>
    <mergeCell ref="A64:B64"/>
    <mergeCell ref="E58:E64"/>
    <mergeCell ref="H58:H64"/>
    <mergeCell ref="A88:B88"/>
    <mergeCell ref="A89:A93"/>
    <mergeCell ref="E89:E95"/>
    <mergeCell ref="H89:H95"/>
    <mergeCell ref="K89:K95"/>
    <mergeCell ref="A94:B94"/>
    <mergeCell ref="A95:B95"/>
    <mergeCell ref="A86:B86"/>
    <mergeCell ref="A78:B78"/>
    <mergeCell ref="E72:E78"/>
    <mergeCell ref="H72:H78"/>
    <mergeCell ref="K72:K78"/>
    <mergeCell ref="A103:A107"/>
    <mergeCell ref="E103:E109"/>
    <mergeCell ref="H103:H109"/>
    <mergeCell ref="K103:K109"/>
    <mergeCell ref="A108:B108"/>
    <mergeCell ref="A109:B109"/>
    <mergeCell ref="A96:A100"/>
    <mergeCell ref="E96:E102"/>
    <mergeCell ref="H96:H102"/>
    <mergeCell ref="K96:K102"/>
    <mergeCell ref="A101:B101"/>
    <mergeCell ref="A102:B102"/>
    <mergeCell ref="A124:B124"/>
    <mergeCell ref="A117:A121"/>
    <mergeCell ref="E117:E123"/>
    <mergeCell ref="H117:H123"/>
    <mergeCell ref="K117:K123"/>
    <mergeCell ref="A122:B122"/>
    <mergeCell ref="A123:B123"/>
    <mergeCell ref="A110:A114"/>
    <mergeCell ref="E110:E116"/>
    <mergeCell ref="H110:H116"/>
    <mergeCell ref="K110:K116"/>
    <mergeCell ref="A115:B115"/>
    <mergeCell ref="A116:B116"/>
  </mergeCells>
  <dataValidations count="1">
    <dataValidation type="list" errorStyle="warning" allowBlank="1" showErrorMessage="1" sqref="F22 F15 F8 I15 I8 I22" xr:uid="{00000000-0002-0000-0400-000000000000}">
      <formula1>SCORE</formula1>
    </dataValidation>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errorStyle="warning" allowBlank="1" showErrorMessage="1" xr:uid="{182936BA-97B5-9D44-AF89-00DD019C03AE}">
          <x14:formula1>
            <xm:f>'Beoordelen 1. Kwaliteit'!$G$3:$G$8</xm:f>
          </x14:formula1>
          <xm:sqref>D8 G8 J8 D15 G15 J15 D22 G22 J22 D32 G32 J32 D39 G39 J39 D46 G46 J46 D56 G56 J56 D63 G63 J63 D70 G70 J70 D77 G77 J77 D84 G84 J84 D94 G94 J94 D101 G101 J101 D108 G108 J108 D115 G115 J115 D122 G122 J122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10</vt:i4>
      </vt:variant>
    </vt:vector>
  </HeadingPairs>
  <TitlesOfParts>
    <vt:vector size="10" baseType="lpstr">
      <vt:lpstr>Beoordelen 1. Kwaliteit</vt:lpstr>
      <vt:lpstr>Beoordelen 2. Open vragen</vt:lpstr>
      <vt:lpstr>Beoordelen 3. Advies inrichting</vt:lpstr>
      <vt:lpstr>Beoordelaar 1</vt:lpstr>
      <vt:lpstr>Beoordelaar 2</vt:lpstr>
      <vt:lpstr>Beoordelaar 3</vt:lpstr>
      <vt:lpstr>Beoordelaar 4</vt:lpstr>
      <vt:lpstr>Beoordelaar 5</vt:lpstr>
      <vt:lpstr>Consensus</vt:lpstr>
      <vt:lpstr>Eindscores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 ABE 21519</dc:description>
  <cp:lastModifiedBy/>
  <dcterms:created xsi:type="dcterms:W3CDTF">2006-09-16T00:00:00Z</dcterms:created>
  <dcterms:modified xsi:type="dcterms:W3CDTF">2021-01-26T08:59:53Z</dcterms:modified>
  <cp:category/>
</cp:coreProperties>
</file>