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1 Aanbesteden\4 Categoriemanagement\CM Uitzendkrachten\IUR\EA IUR 2021\_8 Offerte aanvraag\Backup\"/>
    </mc:Choice>
  </mc:AlternateContent>
  <bookViews>
    <workbookView xWindow="0" yWindow="0" windowWidth="28800" windowHeight="12300" tabRatio="603"/>
  </bookViews>
  <sheets>
    <sheet name="0 Leeswijzer" sheetId="15" r:id="rId1"/>
    <sheet name="1 Bruto Uurloon cao Rijk" sheetId="2" r:id="rId2"/>
    <sheet name="1a Bruto Uurloon RvR " sheetId="42" r:id="rId3"/>
    <sheet name="2a Fase A Perceel 2" sheetId="35" r:id="rId4"/>
    <sheet name="2b Fase B en C Perceel 2" sheetId="41" r:id="rId5"/>
    <sheet name="3 Gewogen gemiddelde ORF P2" sheetId="20" r:id="rId6"/>
  </sheets>
  <externalReferences>
    <externalReference r:id="rId7"/>
    <externalReference r:id="rId8"/>
  </externalReferences>
  <definedNames>
    <definedName name="Functiefamilie">[1]Inhuurcatalogus!$J$2:$J$8</definedName>
    <definedName name="trede" localSheetId="2">[2]Inschaling!$B$17:$B$30</definedName>
  </definedNames>
  <calcPr calcId="162913"/>
</workbook>
</file>

<file path=xl/calcChain.xml><?xml version="1.0" encoding="utf-8"?>
<calcChain xmlns="http://schemas.openxmlformats.org/spreadsheetml/2006/main">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1"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1" i="20"/>
  <c r="G35" i="35" l="1"/>
  <c r="H35" i="35" s="1"/>
  <c r="H36" i="35" s="1"/>
  <c r="J36" i="35" s="1"/>
  <c r="H38" i="35" s="1"/>
  <c r="J38" i="35" l="1"/>
  <c r="B10" i="20"/>
  <c r="D10" i="20" s="1"/>
  <c r="D12" i="20" s="1"/>
  <c r="B19" i="20" s="1"/>
  <c r="C20" i="20" s="1"/>
  <c r="C19" i="20" l="1"/>
</calcChain>
</file>

<file path=xl/sharedStrings.xml><?xml version="1.0" encoding="utf-8"?>
<sst xmlns="http://schemas.openxmlformats.org/spreadsheetml/2006/main" count="286" uniqueCount="171">
  <si>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</si>
  <si>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</si>
  <si>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</si>
  <si>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</si>
  <si>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</si>
  <si>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</si>
  <si>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</si>
  <si>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</si>
  <si>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</si>
  <si>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</si>
  <si>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</si>
  <si>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</si>
  <si>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</si>
  <si>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</si>
  <si>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</si>
  <si>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</si>
  <si>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</si>
  <si>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</si>
  <si>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</si>
  <si>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</si>
  <si>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</si>
  <si>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</si>
  <si>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</si>
  <si>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</si>
  <si>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</si>
  <si>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</si>
  <si>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</si>
  <si>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</si>
  <si>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</si>
  <si>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</si>
  <si>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</si>
  <si>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</si>
  <si>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</si>
  <si>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</si>
  <si>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</si>
  <si>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</si>
  <si>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</si>
  <si>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</si>
  <si>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</si>
  <si>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</si>
  <si>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</si>
  <si>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</si>
  <si>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</si>
  <si>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</si>
  <si>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</si>
  <si>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</si>
  <si>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</si>
  <si>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</si>
  <si>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</si>
  <si>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</si>
  <si>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r>
      <t xml:space="preserve">Inschrijver vult uitsluitend informatie in de </t>
    </r>
    <r>
      <rPr>
        <b/>
        <sz val="9"/>
        <rFont val="Verdana"/>
        <family val="2"/>
      </rPr>
      <t>geel</t>
    </r>
    <r>
      <rPr>
        <sz val="9"/>
        <rFont val="Verdana"/>
        <family val="2"/>
      </rPr>
      <t xml:space="preserve"> gemarkeerde invulvelden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</si>
  <si>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</si>
  <si>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</si>
  <si>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</si>
  <si>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</si>
  <si>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</si>
  <si>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</si>
  <si>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</si>
  <si>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</si>
  <si>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</si>
  <si>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</si>
  <si>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</si>
  <si>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</si>
  <si>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</si>
  <si>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</si>
  <si>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</si>
  <si>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</si>
  <si>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</si>
  <si>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</si>
  <si>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</si>
  <si>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</si>
  <si>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(het maximaal aantal te behalen punten voor de 'Prijs' is 300)</t>
  </si>
  <si>
    <t>Ziektekosten tijdens dienstverband</t>
  </si>
  <si>
    <t>Leegloopkosten</t>
  </si>
  <si>
    <t>...Et cetera</t>
  </si>
  <si>
    <t xml:space="preserve">
INVULLEN DOOR INSCHRIJVER (Graag attentie: Verder alles volledig ingevuld? Ook de blokken rechts en onderaan de tabbladen?) 
</t>
  </si>
  <si>
    <t>1: Detacheren (zonder Uitzendbeding) in fase A , fase 1 en 2 ABU- en NBBU-cao (tab 2a)</t>
  </si>
  <si>
    <t xml:space="preserve">2: Detacheren (zonder Uitzendbeding) ABU fase B en C, fase 3 en 4 ABU- en NBBU-cao (tab 2b) </t>
  </si>
  <si>
    <t xml:space="preserve">wachtdag
</t>
  </si>
  <si>
    <t xml:space="preserve">werkgeverslasten (cao) en pensioen
</t>
  </si>
  <si>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</si>
  <si>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</si>
  <si>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</si>
  <si>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</si>
  <si>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</si>
  <si>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</si>
  <si>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</si>
  <si>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</si>
  <si>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2a en 2b Loonsomfactor en Omrekenfactor</t>
  </si>
  <si>
    <t>2a en 2b Bureaumarge</t>
  </si>
  <si>
    <t>2a en 2b
Overige te verstrekken info</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</si>
  <si>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</si>
  <si>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</si>
  <si>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</si>
  <si>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t>
  </si>
  <si>
    <t xml:space="preserve">vakantiedagen 
ABU/NBBU in 2021, werkbare dagen conform cao ABU/NBBU = 231 min 1 dag vanwege 5 mei 2021 op woensdag als vrije dag Rijk. 
Vakantiedagen: 25/230 = 10,87% </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</si>
  <si>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</si>
  <si>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</si>
  <si>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</si>
  <si>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</si>
  <si>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</si>
  <si>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</si>
  <si>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</si>
  <si>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</si>
  <si>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</si>
  <si>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</si>
  <si>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Reiskosten 
woon-werkverkeer</t>
  </si>
  <si>
    <t>Reiskosten woon-werkverkeer</t>
  </si>
  <si>
    <t>Tariefstelling 2021</t>
  </si>
  <si>
    <t>cao Rijk bruto uurloon m.i.v. 1 juli 2020</t>
  </si>
  <si>
    <t>Het Wml bruto uurloon  is met ingang van 1 januari 2021 € 10,80 bij een 36-urige werkweek.</t>
  </si>
  <si>
    <r>
      <t>Bruto uurlonen cao Rijk m.i.v.</t>
    </r>
    <r>
      <rPr>
        <b/>
        <sz val="12"/>
        <rFont val="Arial"/>
        <family val="2"/>
      </rPr>
      <t xml:space="preserve"> 1 juli 2020</t>
    </r>
  </si>
  <si>
    <t xml:space="preserve">IUC DJI/IENEA/MVV/2021-1  </t>
  </si>
  <si>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</si>
  <si>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</si>
  <si>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</si>
  <si>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</si>
  <si>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</si>
  <si>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r>
      <rPr>
        <b/>
        <sz val="10"/>
        <rFont val="Verdana"/>
        <family val="2"/>
      </rPr>
      <t xml:space="preserve">Loonsomfactor Detacheren in fase A en 1,2.
</t>
    </r>
    <r>
      <rPr>
        <b/>
        <sz val="9"/>
        <rFont val="Verdana"/>
        <family val="2"/>
      </rPr>
      <t xml:space="preserve">
(rekenkundig op vier decimalen achter de komma afgerond)</t>
    </r>
  </si>
  <si>
    <t>Bureaumarge Detacheren in fase A en 1,2. in fase A/fase 1,2</t>
  </si>
  <si>
    <r>
      <t xml:space="preserve">Omrekenfactor Detacheren in fase A en 1,2.
</t>
    </r>
    <r>
      <rPr>
        <b/>
        <sz val="9"/>
        <rFont val="Verdana"/>
        <family val="2"/>
      </rPr>
      <t>(rekenkundig op vier decimalen achter de komma afgerond)</t>
    </r>
    <r>
      <rPr>
        <b/>
        <sz val="10"/>
        <rFont val="Verdana"/>
        <family val="2"/>
      </rPr>
      <t xml:space="preserve">
</t>
    </r>
  </si>
  <si>
    <t>LET OP: ook kolommen rechts bij Whk premies en helemaal onderaan dit tabblad invullen.</t>
  </si>
  <si>
    <t xml:space="preserve">ERD ZW-Flex?
ja / nee
</t>
  </si>
  <si>
    <t>EA IFA IUR-2021         Perceel 2 Raad voor de Kinderbescherming, de Rechtspraak, Raad voor Rechtsbijstand</t>
  </si>
  <si>
    <r>
      <rPr>
        <b/>
        <sz val="16"/>
        <color indexed="9"/>
        <rFont val="Tahoma"/>
        <family val="2"/>
      </rPr>
      <t>Raad voor Rechtsbijstand - Inschaling</t>
    </r>
    <r>
      <rPr>
        <b/>
        <sz val="12"/>
        <color indexed="9"/>
        <rFont val="Tahoma"/>
        <family val="2"/>
      </rPr>
      <t xml:space="preserve">
</t>
    </r>
    <r>
      <rPr>
        <sz val="10"/>
        <color indexed="9"/>
        <rFont val="Tahoma"/>
        <family val="2"/>
      </rPr>
      <t xml:space="preserve">Naam cao: Rechtsbijstand
Gemiddelde werkweek: 36 uur
</t>
    </r>
    <r>
      <rPr>
        <b/>
        <sz val="10"/>
        <color indexed="9"/>
        <rFont val="Tahoma"/>
        <family val="2"/>
      </rPr>
      <t>Uurlonen m.i.v. 1 januari 2020</t>
    </r>
  </si>
  <si>
    <t>A</t>
  </si>
  <si>
    <t>B</t>
  </si>
  <si>
    <t>C</t>
  </si>
  <si>
    <t>D</t>
  </si>
  <si>
    <t>E</t>
  </si>
  <si>
    <t>F</t>
  </si>
  <si>
    <t>G</t>
  </si>
  <si>
    <t>H</t>
  </si>
  <si>
    <r>
      <t>Omrekenfactor</t>
    </r>
    <r>
      <rPr>
        <b/>
        <u/>
        <sz val="11"/>
        <rFont val="Verdana"/>
        <family val="2"/>
      </rPr>
      <t xml:space="preserve"> inclusief </t>
    </r>
    <r>
      <rPr>
        <b/>
        <sz val="11"/>
        <rFont val="Verdana"/>
        <family val="2"/>
      </rPr>
      <t>VOG-kosten en</t>
    </r>
    <r>
      <rPr>
        <b/>
        <u/>
        <sz val="11"/>
        <rFont val="Verdana"/>
        <family val="2"/>
      </rPr>
      <t xml:space="preserve"> inclusief</t>
    </r>
    <r>
      <rPr>
        <b/>
        <sz val="11"/>
        <rFont val="Verdana"/>
        <family val="2"/>
      </rPr>
      <t xml:space="preserve"> reiskosten woon-werkverkeer </t>
    </r>
  </si>
  <si>
    <t>EA IFA IUR-2021         Perceel 2  Raad voor de Kinderbescherming, de Rechtspraak en de Raad voor Rechtsbijstand</t>
  </si>
  <si>
    <t>EA IFA IUR-2021         Perceel 2 Raad voor de Kinderbescherming, de Rechtspraak en de Raad voor Rechtsbijstand</t>
  </si>
  <si>
    <t>Ja (tab 2a en 2b)</t>
  </si>
  <si>
    <t xml:space="preserve">PS Alle tabbladen zijn met een wachtwoord beveiligd. Indien dit wachtwoord wordt omzeild, zijn wijzigingen in de lay-out, werkmapstructuur, formules et cetera voor eigen risico van Inschrijver. Wijzigingen die impact hebben op de beoordeling van de Tariefstelling t.b.v. het gunningcriterium 'Prijs' kunnen tot uitsluiting van deze aanbesteding leiden.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</si>
  <si>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</si>
  <si>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</si>
  <si>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</si>
  <si>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strike/>
        <sz val="8"/>
        <rFont val="Verdana"/>
        <family val="2"/>
      </rPr>
      <t xml:space="preserve">
</t>
    </r>
    <r>
      <rPr>
        <b/>
        <sz val="8"/>
        <color rgb="FFFF0000"/>
        <rFont val="Verdana"/>
        <family val="2"/>
      </rPr>
      <t xml:space="preserve">Uitzondering reiskosten woon-werkverkeer en wijzigingen :                                              </t>
    </r>
    <r>
      <rPr>
        <sz val="8"/>
        <color rgb="FFFF0000"/>
        <rFont val="Verdana"/>
        <family val="2"/>
      </rPr>
      <t xml:space="preserve">
Partijen zullen op eerste verzoek van Opdrachtgever met elkaar in overleg treden over de aanpassing van de Omrekenfactor  wanneer Deelnemer overgaat tot een andere wijze van vergoeden van woon-werkverkeer. Vertrekpunt voor de aanpassing van de Omrekenfactor is het door de Opdrachtnemer bij zijn Inschrijving in te vullen percentage reiskosten woon-werkverkeer  zoals vermeld in blok 5 van dit tabblad. Het hier genoemde percentage is tevens de maximale omvang van de tussen Partijen mogelijk overeen te komen aanpassingen van de Omrekenfactor.
</t>
    </r>
    <r>
      <rPr>
        <sz val="8"/>
        <rFont val="Verdana"/>
        <family val="2"/>
      </rPr>
      <t xml:space="preserve">
</t>
    </r>
    <r>
      <rPr>
        <sz val="8"/>
        <color rgb="FFFF0000"/>
        <rFont val="Verdana"/>
        <family val="2"/>
      </rPr>
      <t>Zie eveneens eis 11.6a en 11.6b van het Programma van Eisen, alsmede paragraaf 1.7.4 van het Beschrijvend document.</t>
    </r>
  </si>
  <si>
    <t>BIJLAGE 7B - Tab 0 Leeswijzer</t>
  </si>
  <si>
    <t>BIJLAGE 7B - Tab 1 Bruto Uurloon cao Rijk (hoofdstuk 6.3 cao Rijk)</t>
  </si>
  <si>
    <t>BIJLAGE 7B - Tab 1a Bruto Uurloon cao Raad voor Rechtsbijstand</t>
  </si>
  <si>
    <r>
      <t xml:space="preserve">BIJLAGE 7B - Tab 2a Loonsom- en Omrekenfactor </t>
    </r>
    <r>
      <rPr>
        <b/>
        <u/>
        <sz val="12"/>
        <rFont val="Verdana"/>
        <family val="2"/>
      </rPr>
      <t xml:space="preserve">Detacheren (zonder Uitzendbeding) in fase A of 1,2 (ABU- of NBBU-cao) </t>
    </r>
  </si>
  <si>
    <r>
      <t xml:space="preserve">BIJLAGE 7B - Tab 2b Loonsom- en Omrekenfactor </t>
    </r>
    <r>
      <rPr>
        <b/>
        <u/>
        <sz val="12"/>
        <rFont val="Verdana"/>
        <family val="2"/>
      </rPr>
      <t>Detacheren (=zonder Uitzendbeding) in fase B/3 en C/4(ABU- of NBBU-cao)</t>
    </r>
    <r>
      <rPr>
        <b/>
        <sz val="12"/>
        <rFont val="Verdana"/>
        <family val="2"/>
      </rPr>
      <t xml:space="preserve"> </t>
    </r>
  </si>
  <si>
    <t>BIJLAGE 7B - Tab 3  Gewogen gemiddelde Omrekenfactor</t>
  </si>
  <si>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1,6500%.</t>
    </r>
    <r>
      <rPr>
        <b/>
        <strike/>
        <u/>
        <sz val="10"/>
        <rFont val="Verdana"/>
        <family val="2"/>
      </rPr>
      <t xml:space="preserve">
</t>
    </r>
  </si>
  <si>
    <t>Bij publicatie deze regel verbergen = het werkelijke aantal punten indien lager dan 1,7700 wordt aangeboden.</t>
  </si>
  <si>
    <t>De formule is: 1764,7059 x (1,9400 -/- Gewogen gemiddelde Omrekenfactor) = score in punten</t>
  </si>
  <si>
    <t>Gehanteerde bandbreedte Gewogen gemiddelde Omrekenfactor t.b.v. beoordeling Prijs: 1,9400 -1,7700</t>
  </si>
  <si>
    <r>
      <t>Omrekenfactoren</t>
    </r>
    <r>
      <rPr>
        <b/>
        <u/>
        <sz val="11"/>
        <rFont val="Verdana"/>
        <family val="2"/>
      </rPr>
      <t xml:space="preserve"> inclusief </t>
    </r>
    <r>
      <rPr>
        <b/>
        <sz val="11"/>
        <rFont val="Verdana"/>
        <family val="2"/>
      </rPr>
      <t>VOG-kosten en</t>
    </r>
    <r>
      <rPr>
        <b/>
        <u/>
        <sz val="11"/>
        <rFont val="Verdana"/>
        <family val="2"/>
      </rPr>
      <t xml:space="preserve"> inclusief</t>
    </r>
    <r>
      <rPr>
        <b/>
        <sz val="11"/>
        <rFont val="Verdana"/>
        <family val="2"/>
      </rPr>
      <t xml:space="preserve"> reiskosten woon-werkverkeer  </t>
    </r>
  </si>
  <si>
    <t>Weging in gewogen gemiddelde Omrekenfactor</t>
  </si>
  <si>
    <t>Alle cao Rijk schalen en tredes zijn met ingang van 1 januari 2021 hoger dan dit Wml bruto uurloon.</t>
  </si>
  <si>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strike/>
        <sz val="8"/>
        <rFont val="Verdana"/>
        <family val="2"/>
      </rPr>
      <t xml:space="preserve">
</t>
    </r>
    <r>
      <rPr>
        <b/>
        <sz val="8"/>
        <rFont val="Verdana"/>
        <family val="2"/>
      </rPr>
      <t xml:space="preserve">Uitzondering reiskosten woon-werkverkeer en wijzigingen :                                              </t>
    </r>
    <r>
      <rPr>
        <sz val="8"/>
        <rFont val="Verdana"/>
        <family val="2"/>
      </rPr>
      <t xml:space="preserve">
Partijen zullen op eerste verzoek van Opdrachtgever met elkaar in overleg treden over de aanpassing van de Omrekenfactor  wanneer Deelnemer overgaat tot een andere wijze van vergoeden van woon-werkverkeer. Vertrekpunt voor de aanpassing van de Omrekenfactor is het door de Opdrachtnemer bij zijn Inschrijving in te vullen percentage reiskosten woon-werkverkeer  zoals vermeld in blok 5 van dit tabblad. Het hier genoemde percentage is tevens de maximale omvang van de tussen Partijen mogelijk overeen te komen aanpassingen van de Omrekenfactor.
Zie eveneens eis 11.6a en 11.6b van het Programma van Eisen, alsmede paragraaf 1.7.4 van het Beschrijvend document.</t>
    </r>
  </si>
  <si>
    <t xml:space="preserve">De bureaumarge dient altijd hoger dan 1,0000 te zijn. 
Niet meer dan vier decimalen achter de komma invullen. 
</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</si>
  <si>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</si>
  <si>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r>
      <rPr>
        <b/>
        <sz val="8"/>
        <rFont val="Verdana"/>
        <family val="2"/>
      </rPr>
      <t xml:space="preserve">Voor de reserveringen voor 'vakantiedagen' en 'feestdagen'  (en kort verzuim/bijzonder verlof, maar dat was al zo) mag in fase B/3 en C/4 </t>
    </r>
    <r>
      <rPr>
        <b/>
        <sz val="8"/>
        <color rgb="FFFF0000"/>
        <rFont val="Verdana"/>
        <family val="2"/>
      </rPr>
      <t xml:space="preserve"> NIET </t>
    </r>
    <r>
      <rPr>
        <b/>
        <sz val="8"/>
        <rFont val="Verdana"/>
        <family val="2"/>
      </rPr>
      <t xml:space="preserve">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</si>
  <si>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</si>
  <si>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in Perceel 2:
</t>
    </r>
    <r>
      <rPr>
        <b/>
        <sz val="9"/>
        <rFont val="Verdana"/>
        <family val="2"/>
      </rPr>
      <t>Tab 2a bijlage 7B</t>
    </r>
    <r>
      <rPr>
        <sz val="9"/>
        <rFont val="Verdana"/>
        <family val="2"/>
      </rPr>
      <t xml:space="preserve">: een loonsomfactor voor Detacheren (zonder Uitzendbeding) in fase A of in fase 1,2 (ABU- of NBBU-cao);   
</t>
    </r>
    <r>
      <rPr>
        <b/>
        <sz val="9"/>
        <rFont val="Verdana"/>
        <family val="2"/>
      </rPr>
      <t>Tab 2b bijlage 7B:</t>
    </r>
    <r>
      <rPr>
        <sz val="9"/>
        <rFont val="Verdana"/>
        <family val="2"/>
      </rPr>
      <t xml:space="preserve"> een loonsomfactor voor Detacheren (zonder Uitzendbeding) in fase B en fase C of in fase 3 en 4 (ABU- of NBBU-cao). 
 </t>
    </r>
  </si>
  <si>
    <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11.6a en 11.6b van het Programma van Eisen, alsmede paragraaf 1.7.4 van het Beschrijvend document.</t>
    </r>
  </si>
  <si>
    <t xml:space="preserve">In de tabbladen 2a en 2b verstrekt Inschrijver door invulling van de relevante geel gearceerde vlakken van elke loonsomfactor - naast de reguliere premies, cao-reserveringen en de bureaumarge - voorts onder meer volgende informatie: de volgende informatie, uitgaand van het jaar 2021, gekoppeld aan premiesector 52 'Uitzendbedrijven':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in zijn hoedanigheid als juridisch werkgever de Diensten waar de betreffende 
  loonsomfactor betrekking op heeft zal uitvoeren in tabbladen 2a en 2b; 
- Een wijziging in de loonsomfactor (blok 5) als gevolg van een andere wijze van vergoeden van reiskosten woon-werkverkeer en/of een thuiswerkconstructie. Zie eveneens eis 11.6a en 11.6b van het Programma van Eisen, alsmede paragraaf 1.7.4 van het Beschrijvend document.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</si>
  <si>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alsmede door Deelnemer(s) bepaald.
De waarde die is weergegeven in het veld D12,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</si>
  <si>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5, hoofdstuk 11) is aangegeven.</t>
    </r>
  </si>
  <si>
    <r>
      <t xml:space="preserve">Inschrijver is verplicht een prijsstelling op te geven in tabblad 2a en 2b (zie ook het gestelde onder bovenstaand punt a.). </t>
    </r>
    <r>
      <rPr>
        <sz val="9"/>
        <color rgb="FFFF0000"/>
        <rFont val="Verdana"/>
        <family val="2"/>
      </rPr>
      <t xml:space="preserve"> 
</t>
    </r>
    <r>
      <rPr>
        <sz val="9"/>
        <rFont val="Verdana"/>
        <family val="2"/>
      </rPr>
      <t xml:space="preserve">Tabblad 3 dient door Inschrijver rechtsgeldig te worden ondertekend.  </t>
    </r>
    <r>
      <rPr>
        <b/>
        <sz val="9"/>
        <rFont val="Verdana"/>
        <family val="2"/>
      </rPr>
      <t xml:space="preserve">Bijlage 7B dient in haar geheel zowel in ondertekende PDF-versie als ook de versie in Excel bij de Inschrijving te worden gevoegd. </t>
    </r>
  </si>
  <si>
    <t>Ja (tab 0 en 1)</t>
  </si>
  <si>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5,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</si>
  <si>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t xml:space="preserve">De Aanbestedende dienst wijst Inschrijver op de eisen die van toepassing zijn op de Tariefstelling conform de onderhavige bijlage. Deze eisen zijn weergegeven in het Programma van Eisen (bijlage 5,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</si>
  <si>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etc.
De in blok 5 opgenomen looncomponenten zijn vast gedurende de looptijd van de Raamovereenkomst inclusief eventuele verlenging en mogen derhalve niet worden gewijzigd of geïndexeerd. </t>
    </r>
    <r>
      <rPr>
        <sz val="9"/>
        <color rgb="FFFF0000"/>
        <rFont val="Verdana"/>
        <family val="2"/>
      </rPr>
      <t xml:space="preserve">
</t>
    </r>
    <r>
      <rPr>
        <b/>
        <sz val="9"/>
        <color rgb="FFFF0000"/>
        <rFont val="Verdana"/>
        <family val="2"/>
      </rPr>
      <t xml:space="preserve">
</t>
    </r>
    <r>
      <rPr>
        <b/>
        <sz val="9"/>
        <rFont val="Verdana"/>
        <family val="2"/>
      </rPr>
      <t xml:space="preserve">UITZONDERING: reiskosten woon-werkverkeer 
</t>
    </r>
    <r>
      <rPr>
        <sz val="9"/>
        <rFont val="Verdana"/>
        <family val="2"/>
      </rPr>
      <t xml:space="preserve">Partijen zullen op eerste verzoek van Opdrachtgever met elkaar in overleg treden over de aanpassing van de Omrekenfactor  wanneer Deelnemer overgaat tot een andere wijze van vergoeden van woon-werkverkeer. Vertrekpunt voor de aanpassing van de Omrekenfactor is het door de Opdrachtnemer bij zijn Inschrijving </t>
    </r>
    <r>
      <rPr>
        <b/>
        <sz val="9"/>
        <rFont val="Verdana"/>
        <family val="2"/>
      </rPr>
      <t>verplicht in te vullen percentage (minimaal 1,6500)</t>
    </r>
    <r>
      <rPr>
        <sz val="9"/>
        <rFont val="Verdana"/>
        <family val="2"/>
      </rPr>
      <t xml:space="preserve"> voor reiskosten woon-werkverkeer (vermeld in blok 5 van de tabbladen 2a en 2b van de Tariefstelling in deze bijlage 7B). Het hier genoemde percentage is tevens de maximale omvang van de tussen Partijen mogelijk overeen te komen aanpassingen van de Omrekenfactor. 
</t>
    </r>
    <r>
      <rPr>
        <strike/>
        <sz val="9"/>
        <rFont val="Verdana"/>
        <family val="2"/>
      </rPr>
      <t xml:space="preserve">
</t>
    </r>
    <r>
      <rPr>
        <sz val="9"/>
        <rFont val="Verdana"/>
        <family val="2"/>
      </rPr>
      <t xml:space="preserve">Zie eveneens eis 11.6a en 11.6b van het Programma van Eisen, alsmede paragraaf 1.7.4 van het Beschrijvend document.
</t>
    </r>
  </si>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</sst>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s>
  <fonts count="73"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b/>
      <sz val="9"/>
      <color rgb="FFFF0000"/>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z val="10"/>
      <name val="Arial"/>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b/>
      <u/>
      <sz val="12"/>
      <name val="Verdana"/>
      <family val="2"/>
    </font>
    <font>
      <sz val="12"/>
      <name val="Arial"/>
      <family val="2"/>
    </font>
    <font>
      <b/>
      <sz val="11"/>
      <color rgb="FFFF0000"/>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sz val="8"/>
      <color rgb="FFFF0000"/>
      <name val="Verdana"/>
      <family val="2"/>
    </font>
    <font>
      <b/>
      <strike/>
      <u/>
      <sz val="1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b/>
      <sz val="10"/>
      <name val="Tahoma"/>
      <family val="2"/>
    </font>
    <font>
      <sz val="10"/>
      <name val="Tahoma"/>
      <family val="2"/>
    </font>
    <font>
      <b/>
      <i/>
      <sz val="11"/>
      <color rgb="FFFF0000"/>
      <name val="Arial"/>
      <family val="2"/>
    </font>
    <font>
      <b/>
      <sz val="12"/>
      <color indexed="9"/>
      <name val="Tahoma"/>
      <family val="2"/>
    </font>
    <font>
      <b/>
      <sz val="16"/>
      <color indexed="9"/>
      <name val="Tahoma"/>
      <family val="2"/>
    </font>
    <font>
      <sz val="10"/>
      <color indexed="9"/>
      <name val="Tahoma"/>
      <family val="2"/>
    </font>
    <font>
      <b/>
      <sz val="10"/>
      <color indexed="9"/>
      <name val="Tahoma"/>
      <family val="2"/>
    </font>
    <font>
      <b/>
      <sz val="12"/>
      <color theme="0"/>
      <name val="Tahoma"/>
      <family val="2"/>
    </font>
    <font>
      <b/>
      <u/>
      <sz val="11"/>
      <color rgb="FFFF0000"/>
      <name val="Verdana"/>
      <family val="2"/>
    </font>
    <font>
      <i/>
      <sz val="9"/>
      <name val="Verdana"/>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
      <patternFill patternType="solid">
        <fgColor rgb="FF2175D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8">
    <xf numFmtId="0" fontId="0" fillId="0" borderId="0"/>
    <xf numFmtId="164" fontId="2" fillId="0" borderId="0" applyFont="0" applyFill="0" applyBorder="0" applyAlignment="0" applyProtection="0"/>
    <xf numFmtId="0" fontId="4" fillId="0" borderId="0"/>
    <xf numFmtId="44" fontId="39" fillId="0" borderId="0" applyFont="0" applyFill="0" applyBorder="0" applyAlignment="0" applyProtection="0"/>
    <xf numFmtId="0" fontId="1" fillId="0" borderId="0"/>
    <xf numFmtId="0" fontId="2" fillId="0" borderId="0"/>
    <xf numFmtId="44" fontId="2" fillId="0" borderId="0" applyFont="0" applyFill="0" applyBorder="0" applyAlignment="0" applyProtection="0"/>
    <xf numFmtId="0" fontId="2" fillId="0" borderId="0"/>
  </cellStyleXfs>
  <cellXfs count="259">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3" fillId="0" borderId="0" xfId="0" applyFont="1"/>
    <xf numFmtId="0" fontId="27" fillId="0" borderId="0" xfId="0" applyFont="1" applyAlignment="1" applyProtection="1">
      <alignment wrapText="1"/>
    </xf>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5"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8" fillId="0" borderId="0" xfId="0" applyFont="1" applyProtection="1"/>
    <xf numFmtId="165" fontId="12" fillId="0" borderId="0" xfId="0" applyNumberFormat="1" applyFont="1" applyAlignment="1" applyProtection="1">
      <alignment horizontal="right"/>
    </xf>
    <xf numFmtId="165" fontId="38"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44" fontId="0" fillId="0" borderId="0" xfId="3" applyFont="1" applyProtection="1"/>
    <xf numFmtId="44" fontId="25" fillId="0" borderId="0" xfId="3" applyFont="1" applyAlignment="1" applyProtection="1">
      <alignment horizontal="right"/>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1" fillId="0" borderId="0" xfId="0" applyFont="1" applyAlignment="1">
      <alignment vertical="top"/>
    </xf>
    <xf numFmtId="0" fontId="40" fillId="0" borderId="8" xfId="0" applyFont="1" applyBorder="1" applyAlignment="1">
      <alignment vertical="top" wrapText="1"/>
    </xf>
    <xf numFmtId="0" fontId="29" fillId="0" borderId="0" xfId="0" applyFont="1" applyAlignment="1"/>
    <xf numFmtId="0" fontId="14" fillId="0" borderId="0" xfId="0" applyFont="1" applyAlignment="1" applyProtection="1">
      <alignment vertical="top"/>
    </xf>
    <xf numFmtId="0" fontId="4" fillId="0" borderId="0" xfId="0" applyFont="1" applyAlignment="1"/>
    <xf numFmtId="0" fontId="34" fillId="0" borderId="0" xfId="0" applyFont="1" applyAlignment="1">
      <alignment wrapText="1"/>
    </xf>
    <xf numFmtId="0" fontId="31"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0" fontId="6" fillId="0" borderId="1" xfId="0" applyFont="1" applyBorder="1" applyAlignment="1" applyProtection="1">
      <alignment wrapText="1"/>
    </xf>
    <xf numFmtId="165" fontId="4" fillId="0" borderId="1" xfId="0" applyNumberFormat="1" applyFont="1" applyBorder="1" applyAlignment="1" applyProtection="1">
      <alignment horizontal="center"/>
    </xf>
    <xf numFmtId="0" fontId="30" fillId="0" borderId="0" xfId="0" applyFont="1" applyAlignment="1"/>
    <xf numFmtId="0" fontId="43" fillId="0" borderId="0" xfId="0" applyFont="1"/>
    <xf numFmtId="0" fontId="42" fillId="0" borderId="0" xfId="0" applyFont="1"/>
    <xf numFmtId="0" fontId="2" fillId="0" borderId="0" xfId="0" applyFont="1" applyBorder="1" applyAlignment="1" applyProtection="1">
      <alignment horizontal="center" vertical="center"/>
      <protection locked="0"/>
    </xf>
    <xf numFmtId="165" fontId="25" fillId="0" borderId="0" xfId="0" applyNumberFormat="1" applyFont="1" applyAlignment="1" applyProtection="1">
      <alignment horizontal="right"/>
      <protection locked="0"/>
    </xf>
    <xf numFmtId="0" fontId="16"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0" fontId="49"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0" fillId="0" borderId="0" xfId="0" applyAlignment="1" applyProtection="1"/>
    <xf numFmtId="0" fontId="52"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3"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2" fillId="0" borderId="0" xfId="0" applyFont="1" applyBorder="1" applyAlignment="1"/>
    <xf numFmtId="0" fontId="26" fillId="0" borderId="0" xfId="0" applyFont="1" applyAlignment="1">
      <alignment vertical="top"/>
    </xf>
    <xf numFmtId="0" fontId="30" fillId="0" borderId="0" xfId="0" applyFont="1" applyAlignment="1">
      <alignment vertical="top"/>
    </xf>
    <xf numFmtId="0" fontId="45" fillId="0" borderId="0" xfId="0" applyFont="1" applyAlignment="1"/>
    <xf numFmtId="0" fontId="58" fillId="0" borderId="0" xfId="0" applyFont="1" applyAlignment="1">
      <alignment vertical="top"/>
    </xf>
    <xf numFmtId="0" fontId="37" fillId="0" borderId="0" xfId="0" applyFont="1" applyAlignment="1"/>
    <xf numFmtId="165" fontId="11" fillId="0" borderId="1" xfId="0" applyNumberFormat="1" applyFont="1" applyBorder="1" applyAlignment="1" applyProtection="1">
      <alignment vertical="top" wrapText="1"/>
    </xf>
    <xf numFmtId="0" fontId="6" fillId="3" borderId="1" xfId="0" applyFont="1" applyFill="1" applyBorder="1" applyAlignment="1" applyProtection="1">
      <alignment vertical="top" wrapText="1"/>
      <protection locked="0"/>
    </xf>
    <xf numFmtId="0" fontId="6" fillId="3" borderId="1" xfId="0" applyFont="1" applyFill="1" applyBorder="1" applyAlignment="1" applyProtection="1">
      <alignment vertical="top"/>
      <protection locked="0"/>
    </xf>
    <xf numFmtId="0" fontId="60" fillId="0" borderId="0" xfId="0" applyFont="1"/>
    <xf numFmtId="165" fontId="62"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165" fontId="6" fillId="5" borderId="1" xfId="0" applyNumberFormat="1" applyFont="1" applyFill="1" applyBorder="1" applyAlignment="1" applyProtection="1">
      <alignment vertical="top" wrapText="1"/>
    </xf>
    <xf numFmtId="0" fontId="65" fillId="0" borderId="0" xfId="0" applyFont="1" applyAlignment="1" applyProtection="1">
      <alignment wrapText="1"/>
    </xf>
    <xf numFmtId="0" fontId="46" fillId="0" borderId="0" xfId="0" applyFont="1" applyAlignment="1" applyProtection="1">
      <alignment horizontal="center" vertical="center" wrapText="1"/>
    </xf>
    <xf numFmtId="0" fontId="63" fillId="8" borderId="1" xfId="7" applyFont="1" applyFill="1" applyBorder="1" applyAlignment="1" applyProtection="1">
      <alignment horizontal="right" vertical="top"/>
    </xf>
    <xf numFmtId="0" fontId="63" fillId="8" borderId="1" xfId="7" applyFont="1" applyFill="1" applyBorder="1" applyAlignment="1" applyProtection="1">
      <alignment horizontal="center" vertical="top"/>
    </xf>
    <xf numFmtId="0" fontId="63" fillId="8" borderId="1" xfId="7" applyFont="1" applyFill="1" applyBorder="1" applyAlignment="1" applyProtection="1">
      <alignment vertical="top"/>
    </xf>
    <xf numFmtId="0" fontId="64" fillId="8" borderId="2" xfId="7" applyFont="1" applyFill="1" applyBorder="1" applyProtection="1"/>
    <xf numFmtId="0" fontId="64" fillId="8" borderId="3" xfId="7" applyFont="1" applyFill="1" applyBorder="1" applyProtection="1"/>
    <xf numFmtId="0" fontId="64" fillId="8" borderId="0" xfId="7" applyFont="1" applyFill="1" applyBorder="1" applyAlignment="1" applyProtection="1">
      <alignment horizontal="center"/>
    </xf>
    <xf numFmtId="0" fontId="63" fillId="8" borderId="1" xfId="7" applyFont="1" applyFill="1" applyBorder="1" applyAlignment="1" applyProtection="1">
      <alignment horizontal="left" vertical="center"/>
    </xf>
    <xf numFmtId="169" fontId="64" fillId="0" borderId="1" xfId="0" applyNumberFormat="1" applyFont="1" applyBorder="1" applyAlignment="1">
      <alignment horizontal="center"/>
    </xf>
    <xf numFmtId="0" fontId="64" fillId="8" borderId="6" xfId="7" applyFont="1" applyFill="1" applyBorder="1" applyAlignment="1" applyProtection="1">
      <alignment horizontal="center"/>
    </xf>
    <xf numFmtId="0" fontId="64" fillId="8" borderId="4" xfId="7" applyFont="1" applyFill="1" applyBorder="1" applyProtection="1"/>
    <xf numFmtId="0" fontId="64" fillId="8" borderId="13" xfId="7" applyFont="1" applyFill="1" applyBorder="1" applyAlignment="1" applyProtection="1">
      <alignment horizontal="center"/>
    </xf>
    <xf numFmtId="0" fontId="64" fillId="8" borderId="11" xfId="7" applyFont="1" applyFill="1" applyBorder="1" applyAlignment="1" applyProtection="1">
      <alignment horizontal="center"/>
    </xf>
    <xf numFmtId="166" fontId="6" fillId="3" borderId="1" xfId="0" applyNumberFormat="1" applyFont="1" applyFill="1" applyBorder="1" applyAlignment="1" applyProtection="1">
      <alignment vertical="top"/>
      <protection locked="0"/>
    </xf>
    <xf numFmtId="9" fontId="6" fillId="0" borderId="1" xfId="0" applyNumberFormat="1" applyFont="1" applyBorder="1" applyProtection="1"/>
    <xf numFmtId="0" fontId="21" fillId="0" borderId="0" xfId="0" applyFont="1" applyProtection="1"/>
    <xf numFmtId="0" fontId="2" fillId="0" borderId="0" xfId="0" applyFont="1" applyProtection="1"/>
    <xf numFmtId="44" fontId="72" fillId="0" borderId="0" xfId="3" applyFont="1" applyProtection="1"/>
    <xf numFmtId="44" fontId="16" fillId="0" borderId="0" xfId="3" applyFont="1" applyProtection="1"/>
    <xf numFmtId="44" fontId="2" fillId="0" borderId="0" xfId="3" applyFont="1" applyProtection="1"/>
    <xf numFmtId="168" fontId="38" fillId="7" borderId="0" xfId="3" applyNumberFormat="1" applyFont="1" applyFill="1" applyProtection="1"/>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9" fillId="0" borderId="0" xfId="0" applyFont="1" applyAlignment="1" applyProtection="1">
      <alignment vertical="top" wrapText="1"/>
    </xf>
    <xf numFmtId="0" fontId="66" fillId="9" borderId="9" xfId="0" applyFont="1" applyFill="1" applyBorder="1" applyAlignment="1" applyProtection="1">
      <alignment horizontal="left" vertical="center" wrapText="1" indent="13"/>
    </xf>
    <xf numFmtId="0" fontId="70" fillId="9" borderId="9" xfId="0" applyFont="1" applyFill="1" applyBorder="1" applyAlignment="1" applyProtection="1">
      <alignment horizontal="left" vertical="center" wrapText="1" indent="13"/>
    </xf>
    <xf numFmtId="0" fontId="70" fillId="9" borderId="12" xfId="0" applyFont="1" applyFill="1" applyBorder="1" applyAlignment="1" applyProtection="1">
      <alignment horizontal="left" vertical="center" wrapText="1" indent="13"/>
    </xf>
    <xf numFmtId="0" fontId="0" fillId="0" borderId="0" xfId="0" applyAlignment="1">
      <alignment wrapText="1"/>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pplyProtection="1">
      <alignment vertical="top" wrapText="1"/>
    </xf>
    <xf numFmtId="0" fontId="2" fillId="0" borderId="0" xfId="0" applyFont="1" applyAlignment="1">
      <alignment wrapText="1"/>
    </xf>
    <xf numFmtId="0" fontId="36" fillId="0" borderId="0" xfId="0" applyFont="1" applyAlignment="1" applyProtection="1">
      <alignment vertical="top" wrapText="1"/>
    </xf>
    <xf numFmtId="0" fontId="37" fillId="0" borderId="0" xfId="0" applyFont="1" applyAlignment="1">
      <alignment wrapText="1"/>
    </xf>
    <xf numFmtId="0" fontId="30" fillId="6" borderId="2" xfId="0" applyFont="1" applyFill="1" applyBorder="1" applyAlignment="1" applyProtection="1">
      <alignment wrapText="1"/>
    </xf>
    <xf numFmtId="0" fontId="45" fillId="0" borderId="3" xfId="0" applyFont="1" applyBorder="1" applyAlignment="1">
      <alignment wrapText="1"/>
    </xf>
    <xf numFmtId="0" fontId="45"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5" fontId="11" fillId="0" borderId="1" xfId="0" applyNumberFormat="1" applyFont="1" applyBorder="1" applyAlignment="1" applyProtection="1">
      <alignment vertical="top" wrapText="1"/>
    </xf>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wrapText="1"/>
    </xf>
    <xf numFmtId="0" fontId="4" fillId="0" borderId="3" xfId="0" applyFont="1" applyBorder="1" applyAlignment="1" applyProtection="1">
      <alignment horizontal="left" wrapText="1"/>
    </xf>
    <xf numFmtId="0" fontId="4" fillId="0" borderId="4" xfId="0" applyFont="1" applyBorder="1" applyAlignment="1" applyProtection="1">
      <alignment horizontal="left"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cellXfs>
  <cellStyles count="8">
    <cellStyle name="Euro" xfId="1"/>
    <cellStyle name="Standaard" xfId="0" builtinId="0"/>
    <cellStyle name="Standaard 2" xfId="2"/>
    <cellStyle name="Standaard 2_Prijsmodel Uitzendkrachten" xfId="7"/>
    <cellStyle name="Standaard 3" xfId="5"/>
    <cellStyle name="Standaard 4" xfId="4"/>
    <cellStyle name="Valuta" xfId="3" builtinId="4"/>
    <cellStyle name="Valuta 2" xfId="6"/>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20Raad%20v%20Rechtsbijstand%20IUR%20P2%20lonen%20miv%201-1-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sheetData sheetId="1"/>
      <sheetData sheetId="2"/>
      <sheetData sheetId="3">
        <row r="17">
          <cell r="B17">
            <v>0</v>
          </cell>
        </row>
        <row r="18">
          <cell r="B18">
            <v>1</v>
          </cell>
        </row>
        <row r="19">
          <cell r="B19">
            <v>2</v>
          </cell>
        </row>
        <row r="20">
          <cell r="B20">
            <v>3</v>
          </cell>
        </row>
        <row r="21">
          <cell r="B21">
            <v>4</v>
          </cell>
        </row>
        <row r="22">
          <cell r="B22">
            <v>5</v>
          </cell>
        </row>
        <row r="23">
          <cell r="B23">
            <v>6</v>
          </cell>
        </row>
        <row r="24">
          <cell r="B24">
            <v>7</v>
          </cell>
        </row>
        <row r="25">
          <cell r="B25">
            <v>8</v>
          </cell>
        </row>
        <row r="26">
          <cell r="B26">
            <v>9</v>
          </cell>
        </row>
        <row r="27">
          <cell r="B27">
            <v>10</v>
          </cell>
        </row>
        <row r="28">
          <cell r="B28">
            <v>11</v>
          </cell>
        </row>
        <row r="29">
          <cell r="B29">
            <v>12</v>
          </cell>
        </row>
        <row r="30">
          <cell r="B30">
            <v>13</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D7" sqref="D7"/>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81" t="s">
        <v>142</v>
      </c>
      <c r="B1" s="182"/>
      <c r="C1" s="182"/>
      <c r="D1" s="182"/>
      <c r="E1" s="182"/>
      <c r="F1" s="182"/>
    </row>
    <row r="2" spans="1:6" ht="19.5" customHeight="1" x14ac:dyDescent="0.2">
      <c r="A2" s="121" t="s">
        <v>108</v>
      </c>
      <c r="B2" s="94" t="s">
        <v>123</v>
      </c>
      <c r="C2" s="90"/>
      <c r="D2" s="93"/>
      <c r="E2" s="93"/>
      <c r="F2" s="93"/>
    </row>
    <row r="3" spans="1:6" ht="24.75" customHeight="1" x14ac:dyDescent="0.2">
      <c r="A3" s="90"/>
      <c r="B3" s="94" t="s">
        <v>112</v>
      </c>
      <c r="D3" s="93"/>
      <c r="E3" s="93"/>
      <c r="F3" s="93"/>
    </row>
    <row r="4" spans="1:6" ht="25.5" x14ac:dyDescent="0.2">
      <c r="A4" s="1" t="s">
        <v>2</v>
      </c>
      <c r="B4" s="1" t="s">
        <v>30</v>
      </c>
      <c r="C4" s="2" t="s">
        <v>27</v>
      </c>
    </row>
    <row r="5" spans="1:6" ht="56.25" customHeight="1" x14ac:dyDescent="0.2">
      <c r="A5" s="3" t="s">
        <v>1</v>
      </c>
      <c r="B5" s="75" t="s">
        <v>159</v>
      </c>
      <c r="C5" s="3" t="s">
        <v>166</v>
      </c>
    </row>
    <row r="6" spans="1:6" ht="150.75" customHeight="1" x14ac:dyDescent="0.2">
      <c r="A6" s="3" t="s">
        <v>88</v>
      </c>
      <c r="B6" s="3" t="s">
        <v>160</v>
      </c>
      <c r="C6" s="3" t="s">
        <v>136</v>
      </c>
    </row>
    <row r="7" spans="1:6" ht="97.5" customHeight="1" x14ac:dyDescent="0.2">
      <c r="A7" s="4"/>
      <c r="B7" s="4" t="s">
        <v>170</v>
      </c>
      <c r="C7" s="4"/>
    </row>
    <row r="8" spans="1:6" ht="351.75" customHeight="1" x14ac:dyDescent="0.2">
      <c r="A8" s="4"/>
      <c r="B8" s="5" t="s">
        <v>169</v>
      </c>
      <c r="C8" s="4"/>
    </row>
    <row r="9" spans="1:6" ht="84.75" customHeight="1" x14ac:dyDescent="0.2">
      <c r="A9" s="4"/>
      <c r="B9" s="5" t="s">
        <v>161</v>
      </c>
      <c r="C9" s="4"/>
    </row>
    <row r="10" spans="1:6" ht="134.25" customHeight="1" x14ac:dyDescent="0.2">
      <c r="A10" s="6"/>
      <c r="B10" s="7" t="s">
        <v>94</v>
      </c>
      <c r="C10" s="6"/>
    </row>
    <row r="11" spans="1:6" ht="111.75" customHeight="1" x14ac:dyDescent="0.2">
      <c r="A11" s="6" t="s">
        <v>89</v>
      </c>
      <c r="B11" s="6" t="s">
        <v>167</v>
      </c>
      <c r="C11" s="6" t="s">
        <v>136</v>
      </c>
    </row>
    <row r="12" spans="1:6" ht="309" customHeight="1" x14ac:dyDescent="0.2">
      <c r="A12" s="6" t="s">
        <v>90</v>
      </c>
      <c r="B12" s="6" t="s">
        <v>162</v>
      </c>
      <c r="C12" s="6" t="s">
        <v>136</v>
      </c>
    </row>
    <row r="13" spans="1:6" ht="150.75" customHeight="1" x14ac:dyDescent="0.2">
      <c r="A13" s="75" t="s">
        <v>55</v>
      </c>
      <c r="B13" s="92" t="s">
        <v>163</v>
      </c>
      <c r="C13" s="8" t="s">
        <v>64</v>
      </c>
    </row>
    <row r="14" spans="1:6" ht="32.25" customHeight="1" x14ac:dyDescent="0.2">
      <c r="A14" s="11" t="s">
        <v>3</v>
      </c>
      <c r="B14" s="10"/>
      <c r="C14" s="9"/>
    </row>
    <row r="15" spans="1:6" ht="72" customHeight="1" x14ac:dyDescent="0.2">
      <c r="A15" s="8" t="s">
        <v>4</v>
      </c>
      <c r="B15" s="8" t="s">
        <v>50</v>
      </c>
      <c r="C15" s="9"/>
    </row>
    <row r="16" spans="1:6" ht="57.75" customHeight="1" x14ac:dyDescent="0.2">
      <c r="A16" s="8" t="s">
        <v>5</v>
      </c>
      <c r="B16" s="8" t="s">
        <v>164</v>
      </c>
      <c r="C16" s="9"/>
    </row>
    <row r="17" spans="1:3" ht="55.5" customHeight="1" x14ac:dyDescent="0.2">
      <c r="A17" s="8" t="s">
        <v>35</v>
      </c>
      <c r="B17" s="8" t="s">
        <v>165</v>
      </c>
      <c r="C17" s="9"/>
    </row>
    <row r="18" spans="1:3" ht="77.25" customHeight="1" x14ac:dyDescent="0.2">
      <c r="A18" s="8" t="s">
        <v>47</v>
      </c>
      <c r="B18" s="8" t="s">
        <v>168</v>
      </c>
      <c r="C18" s="9"/>
    </row>
    <row r="19" spans="1:3" ht="16.5" customHeight="1" x14ac:dyDescent="0.2"/>
    <row r="20" spans="1:3" ht="50.25" customHeight="1" x14ac:dyDescent="0.2">
      <c r="A20" s="183" t="s">
        <v>137</v>
      </c>
      <c r="B20" s="184"/>
      <c r="C20" s="91"/>
    </row>
    <row r="25" spans="1:3" ht="101.25" customHeight="1" x14ac:dyDescent="0.2"/>
  </sheetData>
  <sheetProtection algorithmName="SHA-512" hashValue="UXCU6mkAMOvq7GXBrVhKlxfBucI81qeS0pGz9V32f/+amZ8EafUw5f/BcpYLBGWRrYWl+0VXsZZDnT8BiOIhhg==" saltValue="iqtrZSHqqgFbh/MTVSZCQQ==" spinCount="100000" sheet="1" formatRows="0"/>
  <protectedRanges>
    <protectedRange password="CCC4" sqref="B15:B16 A14:A18" name="Bereik1"/>
  </protectedRanges>
  <mergeCells count="2">
    <mergeCell ref="A1:F1"/>
    <mergeCell ref="A20:B20"/>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54"/>
  <sheetViews>
    <sheetView zoomScale="90" zoomScaleNormal="90" workbookViewId="0">
      <selection activeCell="E46" sqref="E46"/>
    </sheetView>
  </sheetViews>
  <sheetFormatPr defaultColWidth="9.140625" defaultRowHeight="12.75" x14ac:dyDescent="0.2"/>
  <cols>
    <col min="1" max="1" width="27" style="66" customWidth="1"/>
    <col min="2" max="6" width="10.140625" style="66" bestFit="1" customWidth="1"/>
    <col min="7" max="7" width="10.85546875" style="66" customWidth="1"/>
    <col min="8" max="11" width="10.140625" style="66" bestFit="1" customWidth="1"/>
    <col min="12" max="13" width="11.5703125" style="66" bestFit="1" customWidth="1"/>
    <col min="14" max="14" width="14.5703125" style="66" customWidth="1"/>
    <col min="15" max="16384" width="9.140625" style="66"/>
  </cols>
  <sheetData>
    <row r="1" spans="1:13" ht="38.25" customHeight="1" x14ac:dyDescent="0.2">
      <c r="A1" s="181" t="s">
        <v>143</v>
      </c>
      <c r="B1" s="182"/>
      <c r="C1" s="182"/>
      <c r="D1" s="182"/>
      <c r="E1" s="182"/>
      <c r="F1" s="182"/>
      <c r="G1" s="73"/>
    </row>
    <row r="2" spans="1:13" ht="15" x14ac:dyDescent="0.2">
      <c r="A2" s="121" t="s">
        <v>108</v>
      </c>
      <c r="B2" s="94"/>
      <c r="C2" s="146"/>
      <c r="D2" s="93"/>
      <c r="E2" s="93"/>
      <c r="F2" s="93"/>
      <c r="G2" s="73"/>
    </row>
    <row r="3" spans="1:13" s="67" customFormat="1" ht="15" customHeight="1" x14ac:dyDescent="0.2">
      <c r="A3" s="90"/>
      <c r="B3" s="185"/>
      <c r="C3" s="185"/>
      <c r="D3" s="185"/>
      <c r="E3" s="185"/>
      <c r="F3" s="185"/>
      <c r="G3" s="96"/>
      <c r="H3" s="96"/>
      <c r="I3" s="68"/>
      <c r="J3" s="68"/>
      <c r="K3" s="68"/>
      <c r="L3" s="68"/>
      <c r="M3" s="68"/>
    </row>
    <row r="4" spans="1:13" customFormat="1" ht="15.75" x14ac:dyDescent="0.25">
      <c r="A4" s="154" t="s">
        <v>111</v>
      </c>
      <c r="B4" s="100"/>
      <c r="C4" s="100"/>
      <c r="D4" s="100"/>
    </row>
    <row r="5" spans="1:13" customFormat="1" x14ac:dyDescent="0.2"/>
    <row r="6" spans="1:13" customFormat="1" x14ac:dyDescent="0.2"/>
    <row r="7" spans="1:13" customFormat="1" x14ac:dyDescent="0.2">
      <c r="A7" s="1" t="s">
        <v>60</v>
      </c>
      <c r="B7" s="1">
        <v>1</v>
      </c>
      <c r="C7" s="1">
        <v>2</v>
      </c>
      <c r="D7" s="1">
        <v>3</v>
      </c>
      <c r="E7" s="1">
        <v>4</v>
      </c>
      <c r="F7" s="1">
        <v>5</v>
      </c>
      <c r="G7" s="1">
        <v>6</v>
      </c>
      <c r="H7" s="1">
        <v>7</v>
      </c>
      <c r="I7" s="1">
        <v>8</v>
      </c>
      <c r="J7" s="1">
        <v>9</v>
      </c>
      <c r="K7" s="1">
        <v>10</v>
      </c>
    </row>
    <row r="8" spans="1:13" customFormat="1" x14ac:dyDescent="0.2">
      <c r="A8" s="1" t="s">
        <v>61</v>
      </c>
      <c r="B8" s="98" t="s">
        <v>109</v>
      </c>
      <c r="C8" s="99"/>
      <c r="D8" s="99"/>
      <c r="E8" s="99"/>
      <c r="F8" s="99"/>
      <c r="G8" s="99"/>
      <c r="H8" s="99"/>
      <c r="I8" s="99"/>
      <c r="J8" s="99"/>
      <c r="K8" s="99"/>
    </row>
    <row r="9" spans="1:13" customFormat="1" x14ac:dyDescent="0.2">
      <c r="A9" s="1">
        <v>0</v>
      </c>
      <c r="B9" s="126">
        <v>10.85</v>
      </c>
      <c r="C9" s="126">
        <v>11.52</v>
      </c>
      <c r="D9" s="126">
        <v>12.32</v>
      </c>
      <c r="E9" s="126">
        <v>12.86</v>
      </c>
      <c r="F9" s="126">
        <v>13.42</v>
      </c>
      <c r="G9" s="126">
        <v>14.27</v>
      </c>
      <c r="H9" s="126">
        <v>15.53</v>
      </c>
      <c r="I9" s="126">
        <v>16.82</v>
      </c>
      <c r="J9" s="126">
        <v>18.11</v>
      </c>
      <c r="K9" s="126">
        <v>17.68</v>
      </c>
    </row>
    <row r="10" spans="1:13" customFormat="1" x14ac:dyDescent="0.2">
      <c r="A10" s="1">
        <v>1</v>
      </c>
      <c r="B10" s="126">
        <v>11.05</v>
      </c>
      <c r="C10" s="126">
        <v>11.79</v>
      </c>
      <c r="D10" s="126">
        <v>12.59</v>
      </c>
      <c r="E10" s="126">
        <v>13.13</v>
      </c>
      <c r="F10" s="126">
        <v>13.84</v>
      </c>
      <c r="G10" s="126">
        <v>14.69</v>
      </c>
      <c r="H10" s="126">
        <v>15.96</v>
      </c>
      <c r="I10" s="126">
        <v>17.25</v>
      </c>
      <c r="J10" s="126">
        <v>18.54</v>
      </c>
      <c r="K10" s="126">
        <v>18.54</v>
      </c>
    </row>
    <row r="11" spans="1:13" customFormat="1" x14ac:dyDescent="0.2">
      <c r="A11" s="1">
        <v>2</v>
      </c>
      <c r="B11" s="126">
        <f>11.27</f>
        <v>11.27</v>
      </c>
      <c r="C11" s="126">
        <v>12.05</v>
      </c>
      <c r="D11" s="126">
        <v>12.86</v>
      </c>
      <c r="E11" s="126">
        <v>13.42</v>
      </c>
      <c r="F11" s="126">
        <v>14.27</v>
      </c>
      <c r="G11" s="126">
        <v>15.1</v>
      </c>
      <c r="H11" s="126">
        <v>16.39</v>
      </c>
      <c r="I11" s="126">
        <v>17.68</v>
      </c>
      <c r="J11" s="126">
        <v>18.97</v>
      </c>
      <c r="K11" s="126">
        <v>19.559999999999999</v>
      </c>
    </row>
    <row r="12" spans="1:13" customFormat="1" x14ac:dyDescent="0.2">
      <c r="A12" s="1">
        <v>3</v>
      </c>
      <c r="B12" s="126">
        <f>11.52</f>
        <v>11.52</v>
      </c>
      <c r="C12" s="126">
        <v>12.32</v>
      </c>
      <c r="D12" s="126">
        <v>13.13</v>
      </c>
      <c r="E12" s="126">
        <v>13.84</v>
      </c>
      <c r="F12" s="126">
        <v>14.69</v>
      </c>
      <c r="G12" s="126">
        <v>15.53</v>
      </c>
      <c r="H12" s="126">
        <v>16.82</v>
      </c>
      <c r="I12" s="126">
        <v>18.11</v>
      </c>
      <c r="J12" s="126">
        <v>19.559999999999999</v>
      </c>
      <c r="K12" s="126">
        <v>21.03</v>
      </c>
    </row>
    <row r="13" spans="1:13" customFormat="1" x14ac:dyDescent="0.2">
      <c r="A13" s="1">
        <v>4</v>
      </c>
      <c r="B13" s="126">
        <f>11.79</f>
        <v>11.79</v>
      </c>
      <c r="C13" s="126">
        <v>12.59</v>
      </c>
      <c r="D13" s="126">
        <v>13.42</v>
      </c>
      <c r="E13" s="126">
        <v>14.27</v>
      </c>
      <c r="F13" s="126">
        <v>15.1</v>
      </c>
      <c r="G13" s="126">
        <v>15.96</v>
      </c>
      <c r="H13" s="126">
        <v>17.25</v>
      </c>
      <c r="I13" s="126">
        <v>18.54</v>
      </c>
      <c r="J13" s="126">
        <v>20.25</v>
      </c>
      <c r="K13" s="126">
        <v>22.74</v>
      </c>
    </row>
    <row r="14" spans="1:13" customFormat="1" x14ac:dyDescent="0.2">
      <c r="A14" s="1">
        <v>5</v>
      </c>
      <c r="B14" s="126">
        <v>12.05</v>
      </c>
      <c r="C14" s="126">
        <v>12.86</v>
      </c>
      <c r="D14" s="126">
        <v>13.84</v>
      </c>
      <c r="E14" s="126">
        <v>14.69</v>
      </c>
      <c r="F14" s="126">
        <v>15.53</v>
      </c>
      <c r="G14" s="126">
        <v>16.39</v>
      </c>
      <c r="H14" s="126">
        <v>17.68</v>
      </c>
      <c r="I14" s="126">
        <v>18.97</v>
      </c>
      <c r="J14" s="126">
        <v>21.03</v>
      </c>
      <c r="K14" s="126">
        <v>23.68</v>
      </c>
    </row>
    <row r="15" spans="1:13" customFormat="1" x14ac:dyDescent="0.2">
      <c r="A15" s="1">
        <v>6</v>
      </c>
      <c r="B15" s="126">
        <v>12.32</v>
      </c>
      <c r="C15" s="126">
        <v>13.13</v>
      </c>
      <c r="D15" s="126">
        <v>14.27</v>
      </c>
      <c r="E15" s="126">
        <v>15.1</v>
      </c>
      <c r="F15" s="126">
        <v>15.96</v>
      </c>
      <c r="G15" s="126">
        <v>16.82</v>
      </c>
      <c r="H15" s="126">
        <v>18.11</v>
      </c>
      <c r="I15" s="126">
        <v>19.559999999999999</v>
      </c>
      <c r="J15" s="126">
        <v>21.87</v>
      </c>
      <c r="K15" s="126">
        <v>24.63</v>
      </c>
    </row>
    <row r="16" spans="1:13" customFormat="1" x14ac:dyDescent="0.2">
      <c r="A16" s="1">
        <v>7</v>
      </c>
      <c r="B16" s="126">
        <v>12.59</v>
      </c>
      <c r="C16" s="126">
        <v>13.42</v>
      </c>
      <c r="D16" s="126">
        <v>14.69</v>
      </c>
      <c r="E16" s="126">
        <v>15.53</v>
      </c>
      <c r="F16" s="126">
        <v>16.39</v>
      </c>
      <c r="G16" s="126">
        <v>17.25</v>
      </c>
      <c r="H16" s="126">
        <v>18.54</v>
      </c>
      <c r="I16" s="126">
        <v>20.25</v>
      </c>
      <c r="J16" s="126">
        <v>22.74</v>
      </c>
      <c r="K16" s="126">
        <v>25.59</v>
      </c>
    </row>
    <row r="17" spans="1:1017 1025:2041 2049:3065 3073:4089 4097:5113 5121:6137 6145:7161 7169:8185 8193:9209 9217:10233 10241:11257 11265:12281 12289:13305 13313:14329 14337:15353 15361:16377" customFormat="1" x14ac:dyDescent="0.2">
      <c r="A17" s="1">
        <v>8</v>
      </c>
      <c r="B17" s="126">
        <v>12.86</v>
      </c>
      <c r="C17" s="126">
        <v>13.84</v>
      </c>
      <c r="D17" s="126">
        <v>15.1</v>
      </c>
      <c r="E17" s="126">
        <v>15.96</v>
      </c>
      <c r="F17" s="126">
        <v>16.82</v>
      </c>
      <c r="G17" s="126">
        <v>17.68</v>
      </c>
      <c r="H17" s="126">
        <v>18.97</v>
      </c>
      <c r="I17" s="126">
        <v>21.03</v>
      </c>
      <c r="J17" s="126">
        <v>23.68</v>
      </c>
      <c r="K17" s="126">
        <v>26.5</v>
      </c>
    </row>
    <row r="18" spans="1:1017 1025:2041 2049:3065 3073:4089 4097:5113 5121:6137 6145:7161 7169:8185 8193:9209 9217:10233 10241:11257 11265:12281 12289:13305 13313:14329 14337:15353 15361:16377" customFormat="1" x14ac:dyDescent="0.2">
      <c r="A18" s="1">
        <v>9</v>
      </c>
      <c r="B18" s="126">
        <v>13.13</v>
      </c>
      <c r="C18" s="126">
        <v>14.27</v>
      </c>
      <c r="D18" s="126">
        <v>15.53</v>
      </c>
      <c r="E18" s="126">
        <v>16.39</v>
      </c>
      <c r="F18" s="126">
        <v>17.25</v>
      </c>
      <c r="G18" s="126">
        <v>18.11</v>
      </c>
      <c r="H18" s="126">
        <v>19.559999999999999</v>
      </c>
      <c r="I18" s="126">
        <v>21.87</v>
      </c>
      <c r="J18" s="126">
        <v>24.63</v>
      </c>
      <c r="K18" s="126">
        <v>27.45</v>
      </c>
    </row>
    <row r="19" spans="1:1017 1025:2041 2049:3065 3073:4089 4097:5113 5121:6137 6145:7161 7169:8185 8193:9209 9217:10233 10241:11257 11265:12281 12289:13305 13313:14329 14337:15353 15361:16377" customFormat="1" x14ac:dyDescent="0.2">
      <c r="A19" s="1">
        <v>10</v>
      </c>
      <c r="B19" s="126">
        <v>13.42</v>
      </c>
      <c r="C19" s="126">
        <v>14.69</v>
      </c>
      <c r="D19" s="126">
        <v>15.96</v>
      </c>
      <c r="E19" s="126">
        <v>16.82</v>
      </c>
      <c r="F19" s="126">
        <v>17.68</v>
      </c>
      <c r="G19" s="126">
        <v>18.54</v>
      </c>
      <c r="H19" s="126">
        <v>20.25</v>
      </c>
      <c r="I19" s="126">
        <v>22.74</v>
      </c>
      <c r="J19" s="126">
        <v>25.59</v>
      </c>
      <c r="K19" s="126">
        <v>28.41</v>
      </c>
    </row>
    <row r="20" spans="1:1017 1025:2041 2049:3065 3073:4089 4097:5113 5121:6137 6145:7161 7169:8185 8193:9209 9217:10233 10241:11257 11265:12281 12289:13305 13313:14329 14337:15353 15361:16377" customFormat="1" ht="33.75" customHeight="1" x14ac:dyDescent="0.25">
      <c r="C20" s="145"/>
      <c r="D20" s="145"/>
      <c r="E20" s="145"/>
      <c r="F20" s="145"/>
    </row>
    <row r="21" spans="1:1017 1025:2041 2049:3065 3073:4089 4097:5113 5121:6137 6145:7161 7169:8185 8193:9209 9217:10233 10241:11257 11265:12281 12289:13305 13313:14329 14337:15353 15361:16377" customFormat="1" x14ac:dyDescent="0.2">
      <c r="A21" s="100" t="s">
        <v>110</v>
      </c>
      <c r="I21" s="100"/>
      <c r="Q21" s="100"/>
      <c r="Y21" s="100"/>
      <c r="AG21" s="100"/>
      <c r="AO21" s="100"/>
      <c r="AW21" s="100"/>
      <c r="BE21" s="100"/>
      <c r="BM21" s="100"/>
      <c r="BU21" s="100"/>
      <c r="CC21" s="100"/>
      <c r="CK21" s="100"/>
      <c r="CS21" s="100"/>
      <c r="DA21" s="100"/>
      <c r="DI21" s="100"/>
      <c r="DQ21" s="100"/>
      <c r="DY21" s="100"/>
      <c r="EG21" s="100"/>
      <c r="EO21" s="100"/>
      <c r="EW21" s="100"/>
      <c r="FE21" s="100"/>
      <c r="FM21" s="100"/>
      <c r="FU21" s="100"/>
      <c r="GC21" s="100"/>
      <c r="GK21" s="100"/>
      <c r="GS21" s="100"/>
      <c r="HA21" s="100"/>
      <c r="HI21" s="100"/>
      <c r="HQ21" s="100"/>
      <c r="HY21" s="100"/>
      <c r="IG21" s="100"/>
      <c r="IO21" s="100"/>
      <c r="IW21" s="100"/>
      <c r="JE21" s="100"/>
      <c r="JM21" s="100"/>
      <c r="JU21" s="100"/>
      <c r="KC21" s="100"/>
      <c r="KK21" s="100"/>
      <c r="KS21" s="100"/>
      <c r="LA21" s="100"/>
      <c r="LI21" s="100"/>
      <c r="LQ21" s="100"/>
      <c r="LY21" s="100"/>
      <c r="MG21" s="100"/>
      <c r="MO21" s="100"/>
      <c r="MW21" s="100"/>
      <c r="NE21" s="100"/>
      <c r="NM21" s="100"/>
      <c r="NU21" s="100"/>
      <c r="OC21" s="100"/>
      <c r="OK21" s="100"/>
      <c r="OS21" s="100"/>
      <c r="PA21" s="100"/>
      <c r="PI21" s="100"/>
      <c r="PQ21" s="100"/>
      <c r="PY21" s="100"/>
      <c r="QG21" s="100"/>
      <c r="QO21" s="100"/>
      <c r="QW21" s="100"/>
      <c r="RE21" s="100"/>
      <c r="RM21" s="100"/>
      <c r="RU21" s="100"/>
      <c r="SC21" s="100"/>
      <c r="SK21" s="100"/>
      <c r="SS21" s="100"/>
      <c r="TA21" s="100"/>
      <c r="TI21" s="100"/>
      <c r="TQ21" s="100"/>
      <c r="TY21" s="100"/>
      <c r="UG21" s="100"/>
      <c r="UO21" s="100"/>
      <c r="UW21" s="100"/>
      <c r="VE21" s="100"/>
      <c r="VM21" s="100"/>
      <c r="VU21" s="100"/>
      <c r="WC21" s="100"/>
      <c r="WK21" s="100"/>
      <c r="WS21" s="100"/>
      <c r="XA21" s="100"/>
      <c r="XI21" s="100"/>
      <c r="XQ21" s="100"/>
      <c r="XY21" s="100"/>
      <c r="YG21" s="100"/>
      <c r="YO21" s="100"/>
      <c r="YW21" s="100"/>
      <c r="ZE21" s="100"/>
      <c r="ZM21" s="100"/>
      <c r="ZU21" s="100"/>
      <c r="AAC21" s="100"/>
      <c r="AAK21" s="100"/>
      <c r="AAS21" s="100"/>
      <c r="ABA21" s="100"/>
      <c r="ABI21" s="100"/>
      <c r="ABQ21" s="100"/>
      <c r="ABY21" s="100"/>
      <c r="ACG21" s="100"/>
      <c r="ACO21" s="100"/>
      <c r="ACW21" s="100"/>
      <c r="ADE21" s="100"/>
      <c r="ADM21" s="100"/>
      <c r="ADU21" s="100"/>
      <c r="AEC21" s="100"/>
      <c r="AEK21" s="100"/>
      <c r="AES21" s="100"/>
      <c r="AFA21" s="100"/>
      <c r="AFI21" s="100"/>
      <c r="AFQ21" s="100"/>
      <c r="AFY21" s="100"/>
      <c r="AGG21" s="100"/>
      <c r="AGO21" s="100"/>
      <c r="AGW21" s="100"/>
      <c r="AHE21" s="100"/>
      <c r="AHM21" s="100"/>
      <c r="AHU21" s="100"/>
      <c r="AIC21" s="100"/>
      <c r="AIK21" s="100"/>
      <c r="AIS21" s="100"/>
      <c r="AJA21" s="100"/>
      <c r="AJI21" s="100"/>
      <c r="AJQ21" s="100"/>
      <c r="AJY21" s="100"/>
      <c r="AKG21" s="100"/>
      <c r="AKO21" s="100"/>
      <c r="AKW21" s="100"/>
      <c r="ALE21" s="100"/>
      <c r="ALM21" s="100"/>
      <c r="ALU21" s="100"/>
      <c r="AMC21" s="100"/>
      <c r="AMK21" s="100"/>
      <c r="AMS21" s="100"/>
      <c r="ANA21" s="100"/>
      <c r="ANI21" s="100"/>
      <c r="ANQ21" s="100"/>
      <c r="ANY21" s="100"/>
      <c r="AOG21" s="100"/>
      <c r="AOO21" s="100"/>
      <c r="AOW21" s="100"/>
      <c r="APE21" s="100"/>
      <c r="APM21" s="100"/>
      <c r="APU21" s="100"/>
      <c r="AQC21" s="100"/>
      <c r="AQK21" s="100"/>
      <c r="AQS21" s="100"/>
      <c r="ARA21" s="100"/>
      <c r="ARI21" s="100"/>
      <c r="ARQ21" s="100"/>
      <c r="ARY21" s="100"/>
      <c r="ASG21" s="100"/>
      <c r="ASO21" s="100"/>
      <c r="ASW21" s="100"/>
      <c r="ATE21" s="100"/>
      <c r="ATM21" s="100"/>
      <c r="ATU21" s="100"/>
      <c r="AUC21" s="100"/>
      <c r="AUK21" s="100"/>
      <c r="AUS21" s="100"/>
      <c r="AVA21" s="100"/>
      <c r="AVI21" s="100"/>
      <c r="AVQ21" s="100"/>
      <c r="AVY21" s="100"/>
      <c r="AWG21" s="100"/>
      <c r="AWO21" s="100"/>
      <c r="AWW21" s="100"/>
      <c r="AXE21" s="100"/>
      <c r="AXM21" s="100"/>
      <c r="AXU21" s="100"/>
      <c r="AYC21" s="100"/>
      <c r="AYK21" s="100"/>
      <c r="AYS21" s="100"/>
      <c r="AZA21" s="100"/>
      <c r="AZI21" s="100"/>
      <c r="AZQ21" s="100"/>
      <c r="AZY21" s="100"/>
      <c r="BAG21" s="100"/>
      <c r="BAO21" s="100"/>
      <c r="BAW21" s="100"/>
      <c r="BBE21" s="100"/>
      <c r="BBM21" s="100"/>
      <c r="BBU21" s="100"/>
      <c r="BCC21" s="100"/>
      <c r="BCK21" s="100"/>
      <c r="BCS21" s="100"/>
      <c r="BDA21" s="100"/>
      <c r="BDI21" s="100"/>
      <c r="BDQ21" s="100"/>
      <c r="BDY21" s="100"/>
      <c r="BEG21" s="100"/>
      <c r="BEO21" s="100"/>
      <c r="BEW21" s="100"/>
      <c r="BFE21" s="100"/>
      <c r="BFM21" s="100"/>
      <c r="BFU21" s="100"/>
      <c r="BGC21" s="100"/>
      <c r="BGK21" s="100"/>
      <c r="BGS21" s="100"/>
      <c r="BHA21" s="100"/>
      <c r="BHI21" s="100"/>
      <c r="BHQ21" s="100"/>
      <c r="BHY21" s="100"/>
      <c r="BIG21" s="100"/>
      <c r="BIO21" s="100"/>
      <c r="BIW21" s="100"/>
      <c r="BJE21" s="100"/>
      <c r="BJM21" s="100"/>
      <c r="BJU21" s="100"/>
      <c r="BKC21" s="100"/>
      <c r="BKK21" s="100"/>
      <c r="BKS21" s="100"/>
      <c r="BLA21" s="100"/>
      <c r="BLI21" s="100"/>
      <c r="BLQ21" s="100"/>
      <c r="BLY21" s="100"/>
      <c r="BMG21" s="100"/>
      <c r="BMO21" s="100"/>
      <c r="BMW21" s="100"/>
      <c r="BNE21" s="100"/>
      <c r="BNM21" s="100"/>
      <c r="BNU21" s="100"/>
      <c r="BOC21" s="100"/>
      <c r="BOK21" s="100"/>
      <c r="BOS21" s="100"/>
      <c r="BPA21" s="100"/>
      <c r="BPI21" s="100"/>
      <c r="BPQ21" s="100"/>
      <c r="BPY21" s="100"/>
      <c r="BQG21" s="100"/>
      <c r="BQO21" s="100"/>
      <c r="BQW21" s="100"/>
      <c r="BRE21" s="100"/>
      <c r="BRM21" s="100"/>
      <c r="BRU21" s="100"/>
      <c r="BSC21" s="100"/>
      <c r="BSK21" s="100"/>
      <c r="BSS21" s="100"/>
      <c r="BTA21" s="100"/>
      <c r="BTI21" s="100"/>
      <c r="BTQ21" s="100"/>
      <c r="BTY21" s="100"/>
      <c r="BUG21" s="100"/>
      <c r="BUO21" s="100"/>
      <c r="BUW21" s="100"/>
      <c r="BVE21" s="100"/>
      <c r="BVM21" s="100"/>
      <c r="BVU21" s="100"/>
      <c r="BWC21" s="100"/>
      <c r="BWK21" s="100"/>
      <c r="BWS21" s="100"/>
      <c r="BXA21" s="100"/>
      <c r="BXI21" s="100"/>
      <c r="BXQ21" s="100"/>
      <c r="BXY21" s="100"/>
      <c r="BYG21" s="100"/>
      <c r="BYO21" s="100"/>
      <c r="BYW21" s="100"/>
      <c r="BZE21" s="100"/>
      <c r="BZM21" s="100"/>
      <c r="BZU21" s="100"/>
      <c r="CAC21" s="100"/>
      <c r="CAK21" s="100"/>
      <c r="CAS21" s="100"/>
      <c r="CBA21" s="100"/>
      <c r="CBI21" s="100"/>
      <c r="CBQ21" s="100"/>
      <c r="CBY21" s="100"/>
      <c r="CCG21" s="100"/>
      <c r="CCO21" s="100"/>
      <c r="CCW21" s="100"/>
      <c r="CDE21" s="100"/>
      <c r="CDM21" s="100"/>
      <c r="CDU21" s="100"/>
      <c r="CEC21" s="100"/>
      <c r="CEK21" s="100"/>
      <c r="CES21" s="100"/>
      <c r="CFA21" s="100"/>
      <c r="CFI21" s="100"/>
      <c r="CFQ21" s="100"/>
      <c r="CFY21" s="100"/>
      <c r="CGG21" s="100"/>
      <c r="CGO21" s="100"/>
      <c r="CGW21" s="100"/>
      <c r="CHE21" s="100"/>
      <c r="CHM21" s="100"/>
      <c r="CHU21" s="100"/>
      <c r="CIC21" s="100"/>
      <c r="CIK21" s="100"/>
      <c r="CIS21" s="100"/>
      <c r="CJA21" s="100"/>
      <c r="CJI21" s="100"/>
      <c r="CJQ21" s="100"/>
      <c r="CJY21" s="100"/>
      <c r="CKG21" s="100"/>
      <c r="CKO21" s="100"/>
      <c r="CKW21" s="100"/>
      <c r="CLE21" s="100"/>
      <c r="CLM21" s="100"/>
      <c r="CLU21" s="100"/>
      <c r="CMC21" s="100"/>
      <c r="CMK21" s="100"/>
      <c r="CMS21" s="100"/>
      <c r="CNA21" s="100"/>
      <c r="CNI21" s="100"/>
      <c r="CNQ21" s="100"/>
      <c r="CNY21" s="100"/>
      <c r="COG21" s="100"/>
      <c r="COO21" s="100"/>
      <c r="COW21" s="100"/>
      <c r="CPE21" s="100"/>
      <c r="CPM21" s="100"/>
      <c r="CPU21" s="100"/>
      <c r="CQC21" s="100"/>
      <c r="CQK21" s="100"/>
      <c r="CQS21" s="100"/>
      <c r="CRA21" s="100"/>
      <c r="CRI21" s="100"/>
      <c r="CRQ21" s="100"/>
      <c r="CRY21" s="100"/>
      <c r="CSG21" s="100"/>
      <c r="CSO21" s="100"/>
      <c r="CSW21" s="100"/>
      <c r="CTE21" s="100"/>
      <c r="CTM21" s="100"/>
      <c r="CTU21" s="100"/>
      <c r="CUC21" s="100"/>
      <c r="CUK21" s="100"/>
      <c r="CUS21" s="100"/>
      <c r="CVA21" s="100"/>
      <c r="CVI21" s="100"/>
      <c r="CVQ21" s="100"/>
      <c r="CVY21" s="100"/>
      <c r="CWG21" s="100"/>
      <c r="CWO21" s="100"/>
      <c r="CWW21" s="100"/>
      <c r="CXE21" s="100"/>
      <c r="CXM21" s="100"/>
      <c r="CXU21" s="100"/>
      <c r="CYC21" s="100"/>
      <c r="CYK21" s="100"/>
      <c r="CYS21" s="100"/>
      <c r="CZA21" s="100"/>
      <c r="CZI21" s="100"/>
      <c r="CZQ21" s="100"/>
      <c r="CZY21" s="100"/>
      <c r="DAG21" s="100"/>
      <c r="DAO21" s="100"/>
      <c r="DAW21" s="100"/>
      <c r="DBE21" s="100"/>
      <c r="DBM21" s="100"/>
      <c r="DBU21" s="100"/>
      <c r="DCC21" s="100"/>
      <c r="DCK21" s="100"/>
      <c r="DCS21" s="100"/>
      <c r="DDA21" s="100"/>
      <c r="DDI21" s="100"/>
      <c r="DDQ21" s="100"/>
      <c r="DDY21" s="100"/>
      <c r="DEG21" s="100"/>
      <c r="DEO21" s="100"/>
      <c r="DEW21" s="100"/>
      <c r="DFE21" s="100"/>
      <c r="DFM21" s="100"/>
      <c r="DFU21" s="100"/>
      <c r="DGC21" s="100"/>
      <c r="DGK21" s="100"/>
      <c r="DGS21" s="100"/>
      <c r="DHA21" s="100"/>
      <c r="DHI21" s="100"/>
      <c r="DHQ21" s="100"/>
      <c r="DHY21" s="100"/>
      <c r="DIG21" s="100"/>
      <c r="DIO21" s="100"/>
      <c r="DIW21" s="100"/>
      <c r="DJE21" s="100"/>
      <c r="DJM21" s="100"/>
      <c r="DJU21" s="100"/>
      <c r="DKC21" s="100"/>
      <c r="DKK21" s="100"/>
      <c r="DKS21" s="100"/>
      <c r="DLA21" s="100"/>
      <c r="DLI21" s="100"/>
      <c r="DLQ21" s="100"/>
      <c r="DLY21" s="100"/>
      <c r="DMG21" s="100"/>
      <c r="DMO21" s="100"/>
      <c r="DMW21" s="100"/>
      <c r="DNE21" s="100"/>
      <c r="DNM21" s="100"/>
      <c r="DNU21" s="100"/>
      <c r="DOC21" s="100"/>
      <c r="DOK21" s="100"/>
      <c r="DOS21" s="100"/>
      <c r="DPA21" s="100"/>
      <c r="DPI21" s="100"/>
      <c r="DPQ21" s="100"/>
      <c r="DPY21" s="100"/>
      <c r="DQG21" s="100"/>
      <c r="DQO21" s="100"/>
      <c r="DQW21" s="100"/>
      <c r="DRE21" s="100"/>
      <c r="DRM21" s="100"/>
      <c r="DRU21" s="100"/>
      <c r="DSC21" s="100"/>
      <c r="DSK21" s="100"/>
      <c r="DSS21" s="100"/>
      <c r="DTA21" s="100"/>
      <c r="DTI21" s="100"/>
      <c r="DTQ21" s="100"/>
      <c r="DTY21" s="100"/>
      <c r="DUG21" s="100"/>
      <c r="DUO21" s="100"/>
      <c r="DUW21" s="100"/>
      <c r="DVE21" s="100"/>
      <c r="DVM21" s="100"/>
      <c r="DVU21" s="100"/>
      <c r="DWC21" s="100"/>
      <c r="DWK21" s="100"/>
      <c r="DWS21" s="100"/>
      <c r="DXA21" s="100"/>
      <c r="DXI21" s="100"/>
      <c r="DXQ21" s="100"/>
      <c r="DXY21" s="100"/>
      <c r="DYG21" s="100"/>
      <c r="DYO21" s="100"/>
      <c r="DYW21" s="100"/>
      <c r="DZE21" s="100"/>
      <c r="DZM21" s="100"/>
      <c r="DZU21" s="100"/>
      <c r="EAC21" s="100"/>
      <c r="EAK21" s="100"/>
      <c r="EAS21" s="100"/>
      <c r="EBA21" s="100"/>
      <c r="EBI21" s="100"/>
      <c r="EBQ21" s="100"/>
      <c r="EBY21" s="100"/>
      <c r="ECG21" s="100"/>
      <c r="ECO21" s="100"/>
      <c r="ECW21" s="100"/>
      <c r="EDE21" s="100"/>
      <c r="EDM21" s="100"/>
      <c r="EDU21" s="100"/>
      <c r="EEC21" s="100"/>
      <c r="EEK21" s="100"/>
      <c r="EES21" s="100"/>
      <c r="EFA21" s="100"/>
      <c r="EFI21" s="100"/>
      <c r="EFQ21" s="100"/>
      <c r="EFY21" s="100"/>
      <c r="EGG21" s="100"/>
      <c r="EGO21" s="100"/>
      <c r="EGW21" s="100"/>
      <c r="EHE21" s="100"/>
      <c r="EHM21" s="100"/>
      <c r="EHU21" s="100"/>
      <c r="EIC21" s="100"/>
      <c r="EIK21" s="100"/>
      <c r="EIS21" s="100"/>
      <c r="EJA21" s="100"/>
      <c r="EJI21" s="100"/>
      <c r="EJQ21" s="100"/>
      <c r="EJY21" s="100"/>
      <c r="EKG21" s="100"/>
      <c r="EKO21" s="100"/>
      <c r="EKW21" s="100"/>
      <c r="ELE21" s="100"/>
      <c r="ELM21" s="100"/>
      <c r="ELU21" s="100"/>
      <c r="EMC21" s="100"/>
      <c r="EMK21" s="100"/>
      <c r="EMS21" s="100"/>
      <c r="ENA21" s="100"/>
      <c r="ENI21" s="100"/>
      <c r="ENQ21" s="100"/>
      <c r="ENY21" s="100"/>
      <c r="EOG21" s="100"/>
      <c r="EOO21" s="100"/>
      <c r="EOW21" s="100"/>
      <c r="EPE21" s="100"/>
      <c r="EPM21" s="100"/>
      <c r="EPU21" s="100"/>
      <c r="EQC21" s="100"/>
      <c r="EQK21" s="100"/>
      <c r="EQS21" s="100"/>
      <c r="ERA21" s="100"/>
      <c r="ERI21" s="100"/>
      <c r="ERQ21" s="100"/>
      <c r="ERY21" s="100"/>
      <c r="ESG21" s="100"/>
      <c r="ESO21" s="100"/>
      <c r="ESW21" s="100"/>
      <c r="ETE21" s="100"/>
      <c r="ETM21" s="100"/>
      <c r="ETU21" s="100"/>
      <c r="EUC21" s="100"/>
      <c r="EUK21" s="100"/>
      <c r="EUS21" s="100"/>
      <c r="EVA21" s="100"/>
      <c r="EVI21" s="100"/>
      <c r="EVQ21" s="100"/>
      <c r="EVY21" s="100"/>
      <c r="EWG21" s="100"/>
      <c r="EWO21" s="100"/>
      <c r="EWW21" s="100"/>
      <c r="EXE21" s="100"/>
      <c r="EXM21" s="100"/>
      <c r="EXU21" s="100"/>
      <c r="EYC21" s="100"/>
      <c r="EYK21" s="100"/>
      <c r="EYS21" s="100"/>
      <c r="EZA21" s="100"/>
      <c r="EZI21" s="100"/>
      <c r="EZQ21" s="100"/>
      <c r="EZY21" s="100"/>
      <c r="FAG21" s="100"/>
      <c r="FAO21" s="100"/>
      <c r="FAW21" s="100"/>
      <c r="FBE21" s="100"/>
      <c r="FBM21" s="100"/>
      <c r="FBU21" s="100"/>
      <c r="FCC21" s="100"/>
      <c r="FCK21" s="100"/>
      <c r="FCS21" s="100"/>
      <c r="FDA21" s="100"/>
      <c r="FDI21" s="100"/>
      <c r="FDQ21" s="100"/>
      <c r="FDY21" s="100"/>
      <c r="FEG21" s="100"/>
      <c r="FEO21" s="100"/>
      <c r="FEW21" s="100"/>
      <c r="FFE21" s="100"/>
      <c r="FFM21" s="100"/>
      <c r="FFU21" s="100"/>
      <c r="FGC21" s="100"/>
      <c r="FGK21" s="100"/>
      <c r="FGS21" s="100"/>
      <c r="FHA21" s="100"/>
      <c r="FHI21" s="100"/>
      <c r="FHQ21" s="100"/>
      <c r="FHY21" s="100"/>
      <c r="FIG21" s="100"/>
      <c r="FIO21" s="100"/>
      <c r="FIW21" s="100"/>
      <c r="FJE21" s="100"/>
      <c r="FJM21" s="100"/>
      <c r="FJU21" s="100"/>
      <c r="FKC21" s="100"/>
      <c r="FKK21" s="100"/>
      <c r="FKS21" s="100"/>
      <c r="FLA21" s="100"/>
      <c r="FLI21" s="100"/>
      <c r="FLQ21" s="100"/>
      <c r="FLY21" s="100"/>
      <c r="FMG21" s="100"/>
      <c r="FMO21" s="100"/>
      <c r="FMW21" s="100"/>
      <c r="FNE21" s="100"/>
      <c r="FNM21" s="100"/>
      <c r="FNU21" s="100"/>
      <c r="FOC21" s="100"/>
      <c r="FOK21" s="100"/>
      <c r="FOS21" s="100"/>
      <c r="FPA21" s="100"/>
      <c r="FPI21" s="100"/>
      <c r="FPQ21" s="100"/>
      <c r="FPY21" s="100"/>
      <c r="FQG21" s="100"/>
      <c r="FQO21" s="100"/>
      <c r="FQW21" s="100"/>
      <c r="FRE21" s="100"/>
      <c r="FRM21" s="100"/>
      <c r="FRU21" s="100"/>
      <c r="FSC21" s="100"/>
      <c r="FSK21" s="100"/>
      <c r="FSS21" s="100"/>
      <c r="FTA21" s="100"/>
      <c r="FTI21" s="100"/>
      <c r="FTQ21" s="100"/>
      <c r="FTY21" s="100"/>
      <c r="FUG21" s="100"/>
      <c r="FUO21" s="100"/>
      <c r="FUW21" s="100"/>
      <c r="FVE21" s="100"/>
      <c r="FVM21" s="100"/>
      <c r="FVU21" s="100"/>
      <c r="FWC21" s="100"/>
      <c r="FWK21" s="100"/>
      <c r="FWS21" s="100"/>
      <c r="FXA21" s="100"/>
      <c r="FXI21" s="100"/>
      <c r="FXQ21" s="100"/>
      <c r="FXY21" s="100"/>
      <c r="FYG21" s="100"/>
      <c r="FYO21" s="100"/>
      <c r="FYW21" s="100"/>
      <c r="FZE21" s="100"/>
      <c r="FZM21" s="100"/>
      <c r="FZU21" s="100"/>
      <c r="GAC21" s="100"/>
      <c r="GAK21" s="100"/>
      <c r="GAS21" s="100"/>
      <c r="GBA21" s="100"/>
      <c r="GBI21" s="100"/>
      <c r="GBQ21" s="100"/>
      <c r="GBY21" s="100"/>
      <c r="GCG21" s="100"/>
      <c r="GCO21" s="100"/>
      <c r="GCW21" s="100"/>
      <c r="GDE21" s="100"/>
      <c r="GDM21" s="100"/>
      <c r="GDU21" s="100"/>
      <c r="GEC21" s="100"/>
      <c r="GEK21" s="100"/>
      <c r="GES21" s="100"/>
      <c r="GFA21" s="100"/>
      <c r="GFI21" s="100"/>
      <c r="GFQ21" s="100"/>
      <c r="GFY21" s="100"/>
      <c r="GGG21" s="100"/>
      <c r="GGO21" s="100"/>
      <c r="GGW21" s="100"/>
      <c r="GHE21" s="100"/>
      <c r="GHM21" s="100"/>
      <c r="GHU21" s="100"/>
      <c r="GIC21" s="100"/>
      <c r="GIK21" s="100"/>
      <c r="GIS21" s="100"/>
      <c r="GJA21" s="100"/>
      <c r="GJI21" s="100"/>
      <c r="GJQ21" s="100"/>
      <c r="GJY21" s="100"/>
      <c r="GKG21" s="100"/>
      <c r="GKO21" s="100"/>
      <c r="GKW21" s="100"/>
      <c r="GLE21" s="100"/>
      <c r="GLM21" s="100"/>
      <c r="GLU21" s="100"/>
      <c r="GMC21" s="100"/>
      <c r="GMK21" s="100"/>
      <c r="GMS21" s="100"/>
      <c r="GNA21" s="100"/>
      <c r="GNI21" s="100"/>
      <c r="GNQ21" s="100"/>
      <c r="GNY21" s="100"/>
      <c r="GOG21" s="100"/>
      <c r="GOO21" s="100"/>
      <c r="GOW21" s="100"/>
      <c r="GPE21" s="100"/>
      <c r="GPM21" s="100"/>
      <c r="GPU21" s="100"/>
      <c r="GQC21" s="100"/>
      <c r="GQK21" s="100"/>
      <c r="GQS21" s="100"/>
      <c r="GRA21" s="100"/>
      <c r="GRI21" s="100"/>
      <c r="GRQ21" s="100"/>
      <c r="GRY21" s="100"/>
      <c r="GSG21" s="100"/>
      <c r="GSO21" s="100"/>
      <c r="GSW21" s="100"/>
      <c r="GTE21" s="100"/>
      <c r="GTM21" s="100"/>
      <c r="GTU21" s="100"/>
      <c r="GUC21" s="100"/>
      <c r="GUK21" s="100"/>
      <c r="GUS21" s="100"/>
      <c r="GVA21" s="100"/>
      <c r="GVI21" s="100"/>
      <c r="GVQ21" s="100"/>
      <c r="GVY21" s="100"/>
      <c r="GWG21" s="100"/>
      <c r="GWO21" s="100"/>
      <c r="GWW21" s="100"/>
      <c r="GXE21" s="100"/>
      <c r="GXM21" s="100"/>
      <c r="GXU21" s="100"/>
      <c r="GYC21" s="100"/>
      <c r="GYK21" s="100"/>
      <c r="GYS21" s="100"/>
      <c r="GZA21" s="100"/>
      <c r="GZI21" s="100"/>
      <c r="GZQ21" s="100"/>
      <c r="GZY21" s="100"/>
      <c r="HAG21" s="100"/>
      <c r="HAO21" s="100"/>
      <c r="HAW21" s="100"/>
      <c r="HBE21" s="100"/>
      <c r="HBM21" s="100"/>
      <c r="HBU21" s="100"/>
      <c r="HCC21" s="100"/>
      <c r="HCK21" s="100"/>
      <c r="HCS21" s="100"/>
      <c r="HDA21" s="100"/>
      <c r="HDI21" s="100"/>
      <c r="HDQ21" s="100"/>
      <c r="HDY21" s="100"/>
      <c r="HEG21" s="100"/>
      <c r="HEO21" s="100"/>
      <c r="HEW21" s="100"/>
      <c r="HFE21" s="100"/>
      <c r="HFM21" s="100"/>
      <c r="HFU21" s="100"/>
      <c r="HGC21" s="100"/>
      <c r="HGK21" s="100"/>
      <c r="HGS21" s="100"/>
      <c r="HHA21" s="100"/>
      <c r="HHI21" s="100"/>
      <c r="HHQ21" s="100"/>
      <c r="HHY21" s="100"/>
      <c r="HIG21" s="100"/>
      <c r="HIO21" s="100"/>
      <c r="HIW21" s="100"/>
      <c r="HJE21" s="100"/>
      <c r="HJM21" s="100"/>
      <c r="HJU21" s="100"/>
      <c r="HKC21" s="100"/>
      <c r="HKK21" s="100"/>
      <c r="HKS21" s="100"/>
      <c r="HLA21" s="100"/>
      <c r="HLI21" s="100"/>
      <c r="HLQ21" s="100"/>
      <c r="HLY21" s="100"/>
      <c r="HMG21" s="100"/>
      <c r="HMO21" s="100"/>
      <c r="HMW21" s="100"/>
      <c r="HNE21" s="100"/>
      <c r="HNM21" s="100"/>
      <c r="HNU21" s="100"/>
      <c r="HOC21" s="100"/>
      <c r="HOK21" s="100"/>
      <c r="HOS21" s="100"/>
      <c r="HPA21" s="100"/>
      <c r="HPI21" s="100"/>
      <c r="HPQ21" s="100"/>
      <c r="HPY21" s="100"/>
      <c r="HQG21" s="100"/>
      <c r="HQO21" s="100"/>
      <c r="HQW21" s="100"/>
      <c r="HRE21" s="100"/>
      <c r="HRM21" s="100"/>
      <c r="HRU21" s="100"/>
      <c r="HSC21" s="100"/>
      <c r="HSK21" s="100"/>
      <c r="HSS21" s="100"/>
      <c r="HTA21" s="100"/>
      <c r="HTI21" s="100"/>
      <c r="HTQ21" s="100"/>
      <c r="HTY21" s="100"/>
      <c r="HUG21" s="100"/>
      <c r="HUO21" s="100"/>
      <c r="HUW21" s="100"/>
      <c r="HVE21" s="100"/>
      <c r="HVM21" s="100"/>
      <c r="HVU21" s="100"/>
      <c r="HWC21" s="100"/>
      <c r="HWK21" s="100"/>
      <c r="HWS21" s="100"/>
      <c r="HXA21" s="100"/>
      <c r="HXI21" s="100"/>
      <c r="HXQ21" s="100"/>
      <c r="HXY21" s="100"/>
      <c r="HYG21" s="100"/>
      <c r="HYO21" s="100"/>
      <c r="HYW21" s="100"/>
      <c r="HZE21" s="100"/>
      <c r="HZM21" s="100"/>
      <c r="HZU21" s="100"/>
      <c r="IAC21" s="100"/>
      <c r="IAK21" s="100"/>
      <c r="IAS21" s="100"/>
      <c r="IBA21" s="100"/>
      <c r="IBI21" s="100"/>
      <c r="IBQ21" s="100"/>
      <c r="IBY21" s="100"/>
      <c r="ICG21" s="100"/>
      <c r="ICO21" s="100"/>
      <c r="ICW21" s="100"/>
      <c r="IDE21" s="100"/>
      <c r="IDM21" s="100"/>
      <c r="IDU21" s="100"/>
      <c r="IEC21" s="100"/>
      <c r="IEK21" s="100"/>
      <c r="IES21" s="100"/>
      <c r="IFA21" s="100"/>
      <c r="IFI21" s="100"/>
      <c r="IFQ21" s="100"/>
      <c r="IFY21" s="100"/>
      <c r="IGG21" s="100"/>
      <c r="IGO21" s="100"/>
      <c r="IGW21" s="100"/>
      <c r="IHE21" s="100"/>
      <c r="IHM21" s="100"/>
      <c r="IHU21" s="100"/>
      <c r="IIC21" s="100"/>
      <c r="IIK21" s="100"/>
      <c r="IIS21" s="100"/>
      <c r="IJA21" s="100"/>
      <c r="IJI21" s="100"/>
      <c r="IJQ21" s="100"/>
      <c r="IJY21" s="100"/>
      <c r="IKG21" s="100"/>
      <c r="IKO21" s="100"/>
      <c r="IKW21" s="100"/>
      <c r="ILE21" s="100"/>
      <c r="ILM21" s="100"/>
      <c r="ILU21" s="100"/>
      <c r="IMC21" s="100"/>
      <c r="IMK21" s="100"/>
      <c r="IMS21" s="100"/>
      <c r="INA21" s="100"/>
      <c r="INI21" s="100"/>
      <c r="INQ21" s="100"/>
      <c r="INY21" s="100"/>
      <c r="IOG21" s="100"/>
      <c r="IOO21" s="100"/>
      <c r="IOW21" s="100"/>
      <c r="IPE21" s="100"/>
      <c r="IPM21" s="100"/>
      <c r="IPU21" s="100"/>
      <c r="IQC21" s="100"/>
      <c r="IQK21" s="100"/>
      <c r="IQS21" s="100"/>
      <c r="IRA21" s="100"/>
      <c r="IRI21" s="100"/>
      <c r="IRQ21" s="100"/>
      <c r="IRY21" s="100"/>
      <c r="ISG21" s="100"/>
      <c r="ISO21" s="100"/>
      <c r="ISW21" s="100"/>
      <c r="ITE21" s="100"/>
      <c r="ITM21" s="100"/>
      <c r="ITU21" s="100"/>
      <c r="IUC21" s="100"/>
      <c r="IUK21" s="100"/>
      <c r="IUS21" s="100"/>
      <c r="IVA21" s="100"/>
      <c r="IVI21" s="100"/>
      <c r="IVQ21" s="100"/>
      <c r="IVY21" s="100"/>
      <c r="IWG21" s="100"/>
      <c r="IWO21" s="100"/>
      <c r="IWW21" s="100"/>
      <c r="IXE21" s="100"/>
      <c r="IXM21" s="100"/>
      <c r="IXU21" s="100"/>
      <c r="IYC21" s="100"/>
      <c r="IYK21" s="100"/>
      <c r="IYS21" s="100"/>
      <c r="IZA21" s="100"/>
      <c r="IZI21" s="100"/>
      <c r="IZQ21" s="100"/>
      <c r="IZY21" s="100"/>
      <c r="JAG21" s="100"/>
      <c r="JAO21" s="100"/>
      <c r="JAW21" s="100"/>
      <c r="JBE21" s="100"/>
      <c r="JBM21" s="100"/>
      <c r="JBU21" s="100"/>
      <c r="JCC21" s="100"/>
      <c r="JCK21" s="100"/>
      <c r="JCS21" s="100"/>
      <c r="JDA21" s="100"/>
      <c r="JDI21" s="100"/>
      <c r="JDQ21" s="100"/>
      <c r="JDY21" s="100"/>
      <c r="JEG21" s="100"/>
      <c r="JEO21" s="100"/>
      <c r="JEW21" s="100"/>
      <c r="JFE21" s="100"/>
      <c r="JFM21" s="100"/>
      <c r="JFU21" s="100"/>
      <c r="JGC21" s="100"/>
      <c r="JGK21" s="100"/>
      <c r="JGS21" s="100"/>
      <c r="JHA21" s="100"/>
      <c r="JHI21" s="100"/>
      <c r="JHQ21" s="100"/>
      <c r="JHY21" s="100"/>
      <c r="JIG21" s="100"/>
      <c r="JIO21" s="100"/>
      <c r="JIW21" s="100"/>
      <c r="JJE21" s="100"/>
      <c r="JJM21" s="100"/>
      <c r="JJU21" s="100"/>
      <c r="JKC21" s="100"/>
      <c r="JKK21" s="100"/>
      <c r="JKS21" s="100"/>
      <c r="JLA21" s="100"/>
      <c r="JLI21" s="100"/>
      <c r="JLQ21" s="100"/>
      <c r="JLY21" s="100"/>
      <c r="JMG21" s="100"/>
      <c r="JMO21" s="100"/>
      <c r="JMW21" s="100"/>
      <c r="JNE21" s="100"/>
      <c r="JNM21" s="100"/>
      <c r="JNU21" s="100"/>
      <c r="JOC21" s="100"/>
      <c r="JOK21" s="100"/>
      <c r="JOS21" s="100"/>
      <c r="JPA21" s="100"/>
      <c r="JPI21" s="100"/>
      <c r="JPQ21" s="100"/>
      <c r="JPY21" s="100"/>
      <c r="JQG21" s="100"/>
      <c r="JQO21" s="100"/>
      <c r="JQW21" s="100"/>
      <c r="JRE21" s="100"/>
      <c r="JRM21" s="100"/>
      <c r="JRU21" s="100"/>
      <c r="JSC21" s="100"/>
      <c r="JSK21" s="100"/>
      <c r="JSS21" s="100"/>
      <c r="JTA21" s="100"/>
      <c r="JTI21" s="100"/>
      <c r="JTQ21" s="100"/>
      <c r="JTY21" s="100"/>
      <c r="JUG21" s="100"/>
      <c r="JUO21" s="100"/>
      <c r="JUW21" s="100"/>
      <c r="JVE21" s="100"/>
      <c r="JVM21" s="100"/>
      <c r="JVU21" s="100"/>
      <c r="JWC21" s="100"/>
      <c r="JWK21" s="100"/>
      <c r="JWS21" s="100"/>
      <c r="JXA21" s="100"/>
      <c r="JXI21" s="100"/>
      <c r="JXQ21" s="100"/>
      <c r="JXY21" s="100"/>
      <c r="JYG21" s="100"/>
      <c r="JYO21" s="100"/>
      <c r="JYW21" s="100"/>
      <c r="JZE21" s="100"/>
      <c r="JZM21" s="100"/>
      <c r="JZU21" s="100"/>
      <c r="KAC21" s="100"/>
      <c r="KAK21" s="100"/>
      <c r="KAS21" s="100"/>
      <c r="KBA21" s="100"/>
      <c r="KBI21" s="100"/>
      <c r="KBQ21" s="100"/>
      <c r="KBY21" s="100"/>
      <c r="KCG21" s="100"/>
      <c r="KCO21" s="100"/>
      <c r="KCW21" s="100"/>
      <c r="KDE21" s="100"/>
      <c r="KDM21" s="100"/>
      <c r="KDU21" s="100"/>
      <c r="KEC21" s="100"/>
      <c r="KEK21" s="100"/>
      <c r="KES21" s="100"/>
      <c r="KFA21" s="100"/>
      <c r="KFI21" s="100"/>
      <c r="KFQ21" s="100"/>
      <c r="KFY21" s="100"/>
      <c r="KGG21" s="100"/>
      <c r="KGO21" s="100"/>
      <c r="KGW21" s="100"/>
      <c r="KHE21" s="100"/>
      <c r="KHM21" s="100"/>
      <c r="KHU21" s="100"/>
      <c r="KIC21" s="100"/>
      <c r="KIK21" s="100"/>
      <c r="KIS21" s="100"/>
      <c r="KJA21" s="100"/>
      <c r="KJI21" s="100"/>
      <c r="KJQ21" s="100"/>
      <c r="KJY21" s="100"/>
      <c r="KKG21" s="100"/>
      <c r="KKO21" s="100"/>
      <c r="KKW21" s="100"/>
      <c r="KLE21" s="100"/>
      <c r="KLM21" s="100"/>
      <c r="KLU21" s="100"/>
      <c r="KMC21" s="100"/>
      <c r="KMK21" s="100"/>
      <c r="KMS21" s="100"/>
      <c r="KNA21" s="100"/>
      <c r="KNI21" s="100"/>
      <c r="KNQ21" s="100"/>
      <c r="KNY21" s="100"/>
      <c r="KOG21" s="100"/>
      <c r="KOO21" s="100"/>
      <c r="KOW21" s="100"/>
      <c r="KPE21" s="100"/>
      <c r="KPM21" s="100"/>
      <c r="KPU21" s="100"/>
      <c r="KQC21" s="100"/>
      <c r="KQK21" s="100"/>
      <c r="KQS21" s="100"/>
      <c r="KRA21" s="100"/>
      <c r="KRI21" s="100"/>
      <c r="KRQ21" s="100"/>
      <c r="KRY21" s="100"/>
      <c r="KSG21" s="100"/>
      <c r="KSO21" s="100"/>
      <c r="KSW21" s="100"/>
      <c r="KTE21" s="100"/>
      <c r="KTM21" s="100"/>
      <c r="KTU21" s="100"/>
      <c r="KUC21" s="100"/>
      <c r="KUK21" s="100"/>
      <c r="KUS21" s="100"/>
      <c r="KVA21" s="100"/>
      <c r="KVI21" s="100"/>
      <c r="KVQ21" s="100"/>
      <c r="KVY21" s="100"/>
      <c r="KWG21" s="100"/>
      <c r="KWO21" s="100"/>
      <c r="KWW21" s="100"/>
      <c r="KXE21" s="100"/>
      <c r="KXM21" s="100"/>
      <c r="KXU21" s="100"/>
      <c r="KYC21" s="100"/>
      <c r="KYK21" s="100"/>
      <c r="KYS21" s="100"/>
      <c r="KZA21" s="100"/>
      <c r="KZI21" s="100"/>
      <c r="KZQ21" s="100"/>
      <c r="KZY21" s="100"/>
      <c r="LAG21" s="100"/>
      <c r="LAO21" s="100"/>
      <c r="LAW21" s="100"/>
      <c r="LBE21" s="100"/>
      <c r="LBM21" s="100"/>
      <c r="LBU21" s="100"/>
      <c r="LCC21" s="100"/>
      <c r="LCK21" s="100"/>
      <c r="LCS21" s="100"/>
      <c r="LDA21" s="100"/>
      <c r="LDI21" s="100"/>
      <c r="LDQ21" s="100"/>
      <c r="LDY21" s="100"/>
      <c r="LEG21" s="100"/>
      <c r="LEO21" s="100"/>
      <c r="LEW21" s="100"/>
      <c r="LFE21" s="100"/>
      <c r="LFM21" s="100"/>
      <c r="LFU21" s="100"/>
      <c r="LGC21" s="100"/>
      <c r="LGK21" s="100"/>
      <c r="LGS21" s="100"/>
      <c r="LHA21" s="100"/>
      <c r="LHI21" s="100"/>
      <c r="LHQ21" s="100"/>
      <c r="LHY21" s="100"/>
      <c r="LIG21" s="100"/>
      <c r="LIO21" s="100"/>
      <c r="LIW21" s="100"/>
      <c r="LJE21" s="100"/>
      <c r="LJM21" s="100"/>
      <c r="LJU21" s="100"/>
      <c r="LKC21" s="100"/>
      <c r="LKK21" s="100"/>
      <c r="LKS21" s="100"/>
      <c r="LLA21" s="100"/>
      <c r="LLI21" s="100"/>
      <c r="LLQ21" s="100"/>
      <c r="LLY21" s="100"/>
      <c r="LMG21" s="100"/>
      <c r="LMO21" s="100"/>
      <c r="LMW21" s="100"/>
      <c r="LNE21" s="100"/>
      <c r="LNM21" s="100"/>
      <c r="LNU21" s="100"/>
      <c r="LOC21" s="100"/>
      <c r="LOK21" s="100"/>
      <c r="LOS21" s="100"/>
      <c r="LPA21" s="100"/>
      <c r="LPI21" s="100"/>
      <c r="LPQ21" s="100"/>
      <c r="LPY21" s="100"/>
      <c r="LQG21" s="100"/>
      <c r="LQO21" s="100"/>
      <c r="LQW21" s="100"/>
      <c r="LRE21" s="100"/>
      <c r="LRM21" s="100"/>
      <c r="LRU21" s="100"/>
      <c r="LSC21" s="100"/>
      <c r="LSK21" s="100"/>
      <c r="LSS21" s="100"/>
      <c r="LTA21" s="100"/>
      <c r="LTI21" s="100"/>
      <c r="LTQ21" s="100"/>
      <c r="LTY21" s="100"/>
      <c r="LUG21" s="100"/>
      <c r="LUO21" s="100"/>
      <c r="LUW21" s="100"/>
      <c r="LVE21" s="100"/>
      <c r="LVM21" s="100"/>
      <c r="LVU21" s="100"/>
      <c r="LWC21" s="100"/>
      <c r="LWK21" s="100"/>
      <c r="LWS21" s="100"/>
      <c r="LXA21" s="100"/>
      <c r="LXI21" s="100"/>
      <c r="LXQ21" s="100"/>
      <c r="LXY21" s="100"/>
      <c r="LYG21" s="100"/>
      <c r="LYO21" s="100"/>
      <c r="LYW21" s="100"/>
      <c r="LZE21" s="100"/>
      <c r="LZM21" s="100"/>
      <c r="LZU21" s="100"/>
      <c r="MAC21" s="100"/>
      <c r="MAK21" s="100"/>
      <c r="MAS21" s="100"/>
      <c r="MBA21" s="100"/>
      <c r="MBI21" s="100"/>
      <c r="MBQ21" s="100"/>
      <c r="MBY21" s="100"/>
      <c r="MCG21" s="100"/>
      <c r="MCO21" s="100"/>
      <c r="MCW21" s="100"/>
      <c r="MDE21" s="100"/>
      <c r="MDM21" s="100"/>
      <c r="MDU21" s="100"/>
      <c r="MEC21" s="100"/>
      <c r="MEK21" s="100"/>
      <c r="MES21" s="100"/>
      <c r="MFA21" s="100"/>
      <c r="MFI21" s="100"/>
      <c r="MFQ21" s="100"/>
      <c r="MFY21" s="100"/>
      <c r="MGG21" s="100"/>
      <c r="MGO21" s="100"/>
      <c r="MGW21" s="100"/>
      <c r="MHE21" s="100"/>
      <c r="MHM21" s="100"/>
      <c r="MHU21" s="100"/>
      <c r="MIC21" s="100"/>
      <c r="MIK21" s="100"/>
      <c r="MIS21" s="100"/>
      <c r="MJA21" s="100"/>
      <c r="MJI21" s="100"/>
      <c r="MJQ21" s="100"/>
      <c r="MJY21" s="100"/>
      <c r="MKG21" s="100"/>
      <c r="MKO21" s="100"/>
      <c r="MKW21" s="100"/>
      <c r="MLE21" s="100"/>
      <c r="MLM21" s="100"/>
      <c r="MLU21" s="100"/>
      <c r="MMC21" s="100"/>
      <c r="MMK21" s="100"/>
      <c r="MMS21" s="100"/>
      <c r="MNA21" s="100"/>
      <c r="MNI21" s="100"/>
      <c r="MNQ21" s="100"/>
      <c r="MNY21" s="100"/>
      <c r="MOG21" s="100"/>
      <c r="MOO21" s="100"/>
      <c r="MOW21" s="100"/>
      <c r="MPE21" s="100"/>
      <c r="MPM21" s="100"/>
      <c r="MPU21" s="100"/>
      <c r="MQC21" s="100"/>
      <c r="MQK21" s="100"/>
      <c r="MQS21" s="100"/>
      <c r="MRA21" s="100"/>
      <c r="MRI21" s="100"/>
      <c r="MRQ21" s="100"/>
      <c r="MRY21" s="100"/>
      <c r="MSG21" s="100"/>
      <c r="MSO21" s="100"/>
      <c r="MSW21" s="100"/>
      <c r="MTE21" s="100"/>
      <c r="MTM21" s="100"/>
      <c r="MTU21" s="100"/>
      <c r="MUC21" s="100"/>
      <c r="MUK21" s="100"/>
      <c r="MUS21" s="100"/>
      <c r="MVA21" s="100"/>
      <c r="MVI21" s="100"/>
      <c r="MVQ21" s="100"/>
      <c r="MVY21" s="100"/>
      <c r="MWG21" s="100"/>
      <c r="MWO21" s="100"/>
      <c r="MWW21" s="100"/>
      <c r="MXE21" s="100"/>
      <c r="MXM21" s="100"/>
      <c r="MXU21" s="100"/>
      <c r="MYC21" s="100"/>
      <c r="MYK21" s="100"/>
      <c r="MYS21" s="100"/>
      <c r="MZA21" s="100"/>
      <c r="MZI21" s="100"/>
      <c r="MZQ21" s="100"/>
      <c r="MZY21" s="100"/>
      <c r="NAG21" s="100"/>
      <c r="NAO21" s="100"/>
      <c r="NAW21" s="100"/>
      <c r="NBE21" s="100"/>
      <c r="NBM21" s="100"/>
      <c r="NBU21" s="100"/>
      <c r="NCC21" s="100"/>
      <c r="NCK21" s="100"/>
      <c r="NCS21" s="100"/>
      <c r="NDA21" s="100"/>
      <c r="NDI21" s="100"/>
      <c r="NDQ21" s="100"/>
      <c r="NDY21" s="100"/>
      <c r="NEG21" s="100"/>
      <c r="NEO21" s="100"/>
      <c r="NEW21" s="100"/>
      <c r="NFE21" s="100"/>
      <c r="NFM21" s="100"/>
      <c r="NFU21" s="100"/>
      <c r="NGC21" s="100"/>
      <c r="NGK21" s="100"/>
      <c r="NGS21" s="100"/>
      <c r="NHA21" s="100"/>
      <c r="NHI21" s="100"/>
      <c r="NHQ21" s="100"/>
      <c r="NHY21" s="100"/>
      <c r="NIG21" s="100"/>
      <c r="NIO21" s="100"/>
      <c r="NIW21" s="100"/>
      <c r="NJE21" s="100"/>
      <c r="NJM21" s="100"/>
      <c r="NJU21" s="100"/>
      <c r="NKC21" s="100"/>
      <c r="NKK21" s="100"/>
      <c r="NKS21" s="100"/>
      <c r="NLA21" s="100"/>
      <c r="NLI21" s="100"/>
      <c r="NLQ21" s="100"/>
      <c r="NLY21" s="100"/>
      <c r="NMG21" s="100"/>
      <c r="NMO21" s="100"/>
      <c r="NMW21" s="100"/>
      <c r="NNE21" s="100"/>
      <c r="NNM21" s="100"/>
      <c r="NNU21" s="100"/>
      <c r="NOC21" s="100"/>
      <c r="NOK21" s="100"/>
      <c r="NOS21" s="100"/>
      <c r="NPA21" s="100"/>
      <c r="NPI21" s="100"/>
      <c r="NPQ21" s="100"/>
      <c r="NPY21" s="100"/>
      <c r="NQG21" s="100"/>
      <c r="NQO21" s="100"/>
      <c r="NQW21" s="100"/>
      <c r="NRE21" s="100"/>
      <c r="NRM21" s="100"/>
      <c r="NRU21" s="100"/>
      <c r="NSC21" s="100"/>
      <c r="NSK21" s="100"/>
      <c r="NSS21" s="100"/>
      <c r="NTA21" s="100"/>
      <c r="NTI21" s="100"/>
      <c r="NTQ21" s="100"/>
      <c r="NTY21" s="100"/>
      <c r="NUG21" s="100"/>
      <c r="NUO21" s="100"/>
      <c r="NUW21" s="100"/>
      <c r="NVE21" s="100"/>
      <c r="NVM21" s="100"/>
      <c r="NVU21" s="100"/>
      <c r="NWC21" s="100"/>
      <c r="NWK21" s="100"/>
      <c r="NWS21" s="100"/>
      <c r="NXA21" s="100"/>
      <c r="NXI21" s="100"/>
      <c r="NXQ21" s="100"/>
      <c r="NXY21" s="100"/>
      <c r="NYG21" s="100"/>
      <c r="NYO21" s="100"/>
      <c r="NYW21" s="100"/>
      <c r="NZE21" s="100"/>
      <c r="NZM21" s="100"/>
      <c r="NZU21" s="100"/>
      <c r="OAC21" s="100"/>
      <c r="OAK21" s="100"/>
      <c r="OAS21" s="100"/>
      <c r="OBA21" s="100"/>
      <c r="OBI21" s="100"/>
      <c r="OBQ21" s="100"/>
      <c r="OBY21" s="100"/>
      <c r="OCG21" s="100"/>
      <c r="OCO21" s="100"/>
      <c r="OCW21" s="100"/>
      <c r="ODE21" s="100"/>
      <c r="ODM21" s="100"/>
      <c r="ODU21" s="100"/>
      <c r="OEC21" s="100"/>
      <c r="OEK21" s="100"/>
      <c r="OES21" s="100"/>
      <c r="OFA21" s="100"/>
      <c r="OFI21" s="100"/>
      <c r="OFQ21" s="100"/>
      <c r="OFY21" s="100"/>
      <c r="OGG21" s="100"/>
      <c r="OGO21" s="100"/>
      <c r="OGW21" s="100"/>
      <c r="OHE21" s="100"/>
      <c r="OHM21" s="100"/>
      <c r="OHU21" s="100"/>
      <c r="OIC21" s="100"/>
      <c r="OIK21" s="100"/>
      <c r="OIS21" s="100"/>
      <c r="OJA21" s="100"/>
      <c r="OJI21" s="100"/>
      <c r="OJQ21" s="100"/>
      <c r="OJY21" s="100"/>
      <c r="OKG21" s="100"/>
      <c r="OKO21" s="100"/>
      <c r="OKW21" s="100"/>
      <c r="OLE21" s="100"/>
      <c r="OLM21" s="100"/>
      <c r="OLU21" s="100"/>
      <c r="OMC21" s="100"/>
      <c r="OMK21" s="100"/>
      <c r="OMS21" s="100"/>
      <c r="ONA21" s="100"/>
      <c r="ONI21" s="100"/>
      <c r="ONQ21" s="100"/>
      <c r="ONY21" s="100"/>
      <c r="OOG21" s="100"/>
      <c r="OOO21" s="100"/>
      <c r="OOW21" s="100"/>
      <c r="OPE21" s="100"/>
      <c r="OPM21" s="100"/>
      <c r="OPU21" s="100"/>
      <c r="OQC21" s="100"/>
      <c r="OQK21" s="100"/>
      <c r="OQS21" s="100"/>
      <c r="ORA21" s="100"/>
      <c r="ORI21" s="100"/>
      <c r="ORQ21" s="100"/>
      <c r="ORY21" s="100"/>
      <c r="OSG21" s="100"/>
      <c r="OSO21" s="100"/>
      <c r="OSW21" s="100"/>
      <c r="OTE21" s="100"/>
      <c r="OTM21" s="100"/>
      <c r="OTU21" s="100"/>
      <c r="OUC21" s="100"/>
      <c r="OUK21" s="100"/>
      <c r="OUS21" s="100"/>
      <c r="OVA21" s="100"/>
      <c r="OVI21" s="100"/>
      <c r="OVQ21" s="100"/>
      <c r="OVY21" s="100"/>
      <c r="OWG21" s="100"/>
      <c r="OWO21" s="100"/>
      <c r="OWW21" s="100"/>
      <c r="OXE21" s="100"/>
      <c r="OXM21" s="100"/>
      <c r="OXU21" s="100"/>
      <c r="OYC21" s="100"/>
      <c r="OYK21" s="100"/>
      <c r="OYS21" s="100"/>
      <c r="OZA21" s="100"/>
      <c r="OZI21" s="100"/>
      <c r="OZQ21" s="100"/>
      <c r="OZY21" s="100"/>
      <c r="PAG21" s="100"/>
      <c r="PAO21" s="100"/>
      <c r="PAW21" s="100"/>
      <c r="PBE21" s="100"/>
      <c r="PBM21" s="100"/>
      <c r="PBU21" s="100"/>
      <c r="PCC21" s="100"/>
      <c r="PCK21" s="100"/>
      <c r="PCS21" s="100"/>
      <c r="PDA21" s="100"/>
      <c r="PDI21" s="100"/>
      <c r="PDQ21" s="100"/>
      <c r="PDY21" s="100"/>
      <c r="PEG21" s="100"/>
      <c r="PEO21" s="100"/>
      <c r="PEW21" s="100"/>
      <c r="PFE21" s="100"/>
      <c r="PFM21" s="100"/>
      <c r="PFU21" s="100"/>
      <c r="PGC21" s="100"/>
      <c r="PGK21" s="100"/>
      <c r="PGS21" s="100"/>
      <c r="PHA21" s="100"/>
      <c r="PHI21" s="100"/>
      <c r="PHQ21" s="100"/>
      <c r="PHY21" s="100"/>
      <c r="PIG21" s="100"/>
      <c r="PIO21" s="100"/>
      <c r="PIW21" s="100"/>
      <c r="PJE21" s="100"/>
      <c r="PJM21" s="100"/>
      <c r="PJU21" s="100"/>
      <c r="PKC21" s="100"/>
      <c r="PKK21" s="100"/>
      <c r="PKS21" s="100"/>
      <c r="PLA21" s="100"/>
      <c r="PLI21" s="100"/>
      <c r="PLQ21" s="100"/>
      <c r="PLY21" s="100"/>
      <c r="PMG21" s="100"/>
      <c r="PMO21" s="100"/>
      <c r="PMW21" s="100"/>
      <c r="PNE21" s="100"/>
      <c r="PNM21" s="100"/>
      <c r="PNU21" s="100"/>
      <c r="POC21" s="100"/>
      <c r="POK21" s="100"/>
      <c r="POS21" s="100"/>
      <c r="PPA21" s="100"/>
      <c r="PPI21" s="100"/>
      <c r="PPQ21" s="100"/>
      <c r="PPY21" s="100"/>
      <c r="PQG21" s="100"/>
      <c r="PQO21" s="100"/>
      <c r="PQW21" s="100"/>
      <c r="PRE21" s="100"/>
      <c r="PRM21" s="100"/>
      <c r="PRU21" s="100"/>
      <c r="PSC21" s="100"/>
      <c r="PSK21" s="100"/>
      <c r="PSS21" s="100"/>
      <c r="PTA21" s="100"/>
      <c r="PTI21" s="100"/>
      <c r="PTQ21" s="100"/>
      <c r="PTY21" s="100"/>
      <c r="PUG21" s="100"/>
      <c r="PUO21" s="100"/>
      <c r="PUW21" s="100"/>
      <c r="PVE21" s="100"/>
      <c r="PVM21" s="100"/>
      <c r="PVU21" s="100"/>
      <c r="PWC21" s="100"/>
      <c r="PWK21" s="100"/>
      <c r="PWS21" s="100"/>
      <c r="PXA21" s="100"/>
      <c r="PXI21" s="100"/>
      <c r="PXQ21" s="100"/>
      <c r="PXY21" s="100"/>
      <c r="PYG21" s="100"/>
      <c r="PYO21" s="100"/>
      <c r="PYW21" s="100"/>
      <c r="PZE21" s="100"/>
      <c r="PZM21" s="100"/>
      <c r="PZU21" s="100"/>
      <c r="QAC21" s="100"/>
      <c r="QAK21" s="100"/>
      <c r="QAS21" s="100"/>
      <c r="QBA21" s="100"/>
      <c r="QBI21" s="100"/>
      <c r="QBQ21" s="100"/>
      <c r="QBY21" s="100"/>
      <c r="QCG21" s="100"/>
      <c r="QCO21" s="100"/>
      <c r="QCW21" s="100"/>
      <c r="QDE21" s="100"/>
      <c r="QDM21" s="100"/>
      <c r="QDU21" s="100"/>
      <c r="QEC21" s="100"/>
      <c r="QEK21" s="100"/>
      <c r="QES21" s="100"/>
      <c r="QFA21" s="100"/>
      <c r="QFI21" s="100"/>
      <c r="QFQ21" s="100"/>
      <c r="QFY21" s="100"/>
      <c r="QGG21" s="100"/>
      <c r="QGO21" s="100"/>
      <c r="QGW21" s="100"/>
      <c r="QHE21" s="100"/>
      <c r="QHM21" s="100"/>
      <c r="QHU21" s="100"/>
      <c r="QIC21" s="100"/>
      <c r="QIK21" s="100"/>
      <c r="QIS21" s="100"/>
      <c r="QJA21" s="100"/>
      <c r="QJI21" s="100"/>
      <c r="QJQ21" s="100"/>
      <c r="QJY21" s="100"/>
      <c r="QKG21" s="100"/>
      <c r="QKO21" s="100"/>
      <c r="QKW21" s="100"/>
      <c r="QLE21" s="100"/>
      <c r="QLM21" s="100"/>
      <c r="QLU21" s="100"/>
      <c r="QMC21" s="100"/>
      <c r="QMK21" s="100"/>
      <c r="QMS21" s="100"/>
      <c r="QNA21" s="100"/>
      <c r="QNI21" s="100"/>
      <c r="QNQ21" s="100"/>
      <c r="QNY21" s="100"/>
      <c r="QOG21" s="100"/>
      <c r="QOO21" s="100"/>
      <c r="QOW21" s="100"/>
      <c r="QPE21" s="100"/>
      <c r="QPM21" s="100"/>
      <c r="QPU21" s="100"/>
      <c r="QQC21" s="100"/>
      <c r="QQK21" s="100"/>
      <c r="QQS21" s="100"/>
      <c r="QRA21" s="100"/>
      <c r="QRI21" s="100"/>
      <c r="QRQ21" s="100"/>
      <c r="QRY21" s="100"/>
      <c r="QSG21" s="100"/>
      <c r="QSO21" s="100"/>
      <c r="QSW21" s="100"/>
      <c r="QTE21" s="100"/>
      <c r="QTM21" s="100"/>
      <c r="QTU21" s="100"/>
      <c r="QUC21" s="100"/>
      <c r="QUK21" s="100"/>
      <c r="QUS21" s="100"/>
      <c r="QVA21" s="100"/>
      <c r="QVI21" s="100"/>
      <c r="QVQ21" s="100"/>
      <c r="QVY21" s="100"/>
      <c r="QWG21" s="100"/>
      <c r="QWO21" s="100"/>
      <c r="QWW21" s="100"/>
      <c r="QXE21" s="100"/>
      <c r="QXM21" s="100"/>
      <c r="QXU21" s="100"/>
      <c r="QYC21" s="100"/>
      <c r="QYK21" s="100"/>
      <c r="QYS21" s="100"/>
      <c r="QZA21" s="100"/>
      <c r="QZI21" s="100"/>
      <c r="QZQ21" s="100"/>
      <c r="QZY21" s="100"/>
      <c r="RAG21" s="100"/>
      <c r="RAO21" s="100"/>
      <c r="RAW21" s="100"/>
      <c r="RBE21" s="100"/>
      <c r="RBM21" s="100"/>
      <c r="RBU21" s="100"/>
      <c r="RCC21" s="100"/>
      <c r="RCK21" s="100"/>
      <c r="RCS21" s="100"/>
      <c r="RDA21" s="100"/>
      <c r="RDI21" s="100"/>
      <c r="RDQ21" s="100"/>
      <c r="RDY21" s="100"/>
      <c r="REG21" s="100"/>
      <c r="REO21" s="100"/>
      <c r="REW21" s="100"/>
      <c r="RFE21" s="100"/>
      <c r="RFM21" s="100"/>
      <c r="RFU21" s="100"/>
      <c r="RGC21" s="100"/>
      <c r="RGK21" s="100"/>
      <c r="RGS21" s="100"/>
      <c r="RHA21" s="100"/>
      <c r="RHI21" s="100"/>
      <c r="RHQ21" s="100"/>
      <c r="RHY21" s="100"/>
      <c r="RIG21" s="100"/>
      <c r="RIO21" s="100"/>
      <c r="RIW21" s="100"/>
      <c r="RJE21" s="100"/>
      <c r="RJM21" s="100"/>
      <c r="RJU21" s="100"/>
      <c r="RKC21" s="100"/>
      <c r="RKK21" s="100"/>
      <c r="RKS21" s="100"/>
      <c r="RLA21" s="100"/>
      <c r="RLI21" s="100"/>
      <c r="RLQ21" s="100"/>
      <c r="RLY21" s="100"/>
      <c r="RMG21" s="100"/>
      <c r="RMO21" s="100"/>
      <c r="RMW21" s="100"/>
      <c r="RNE21" s="100"/>
      <c r="RNM21" s="100"/>
      <c r="RNU21" s="100"/>
      <c r="ROC21" s="100"/>
      <c r="ROK21" s="100"/>
      <c r="ROS21" s="100"/>
      <c r="RPA21" s="100"/>
      <c r="RPI21" s="100"/>
      <c r="RPQ21" s="100"/>
      <c r="RPY21" s="100"/>
      <c r="RQG21" s="100"/>
      <c r="RQO21" s="100"/>
      <c r="RQW21" s="100"/>
      <c r="RRE21" s="100"/>
      <c r="RRM21" s="100"/>
      <c r="RRU21" s="100"/>
      <c r="RSC21" s="100"/>
      <c r="RSK21" s="100"/>
      <c r="RSS21" s="100"/>
      <c r="RTA21" s="100"/>
      <c r="RTI21" s="100"/>
      <c r="RTQ21" s="100"/>
      <c r="RTY21" s="100"/>
      <c r="RUG21" s="100"/>
      <c r="RUO21" s="100"/>
      <c r="RUW21" s="100"/>
      <c r="RVE21" s="100"/>
      <c r="RVM21" s="100"/>
      <c r="RVU21" s="100"/>
      <c r="RWC21" s="100"/>
      <c r="RWK21" s="100"/>
      <c r="RWS21" s="100"/>
      <c r="RXA21" s="100"/>
      <c r="RXI21" s="100"/>
      <c r="RXQ21" s="100"/>
      <c r="RXY21" s="100"/>
      <c r="RYG21" s="100"/>
      <c r="RYO21" s="100"/>
      <c r="RYW21" s="100"/>
      <c r="RZE21" s="100"/>
      <c r="RZM21" s="100"/>
      <c r="RZU21" s="100"/>
      <c r="SAC21" s="100"/>
      <c r="SAK21" s="100"/>
      <c r="SAS21" s="100"/>
      <c r="SBA21" s="100"/>
      <c r="SBI21" s="100"/>
      <c r="SBQ21" s="100"/>
      <c r="SBY21" s="100"/>
      <c r="SCG21" s="100"/>
      <c r="SCO21" s="100"/>
      <c r="SCW21" s="100"/>
      <c r="SDE21" s="100"/>
      <c r="SDM21" s="100"/>
      <c r="SDU21" s="100"/>
      <c r="SEC21" s="100"/>
      <c r="SEK21" s="100"/>
      <c r="SES21" s="100"/>
      <c r="SFA21" s="100"/>
      <c r="SFI21" s="100"/>
      <c r="SFQ21" s="100"/>
      <c r="SFY21" s="100"/>
      <c r="SGG21" s="100"/>
      <c r="SGO21" s="100"/>
      <c r="SGW21" s="100"/>
      <c r="SHE21" s="100"/>
      <c r="SHM21" s="100"/>
      <c r="SHU21" s="100"/>
      <c r="SIC21" s="100"/>
      <c r="SIK21" s="100"/>
      <c r="SIS21" s="100"/>
      <c r="SJA21" s="100"/>
      <c r="SJI21" s="100"/>
      <c r="SJQ21" s="100"/>
      <c r="SJY21" s="100"/>
      <c r="SKG21" s="100"/>
      <c r="SKO21" s="100"/>
      <c r="SKW21" s="100"/>
      <c r="SLE21" s="100"/>
      <c r="SLM21" s="100"/>
      <c r="SLU21" s="100"/>
      <c r="SMC21" s="100"/>
      <c r="SMK21" s="100"/>
      <c r="SMS21" s="100"/>
      <c r="SNA21" s="100"/>
      <c r="SNI21" s="100"/>
      <c r="SNQ21" s="100"/>
      <c r="SNY21" s="100"/>
      <c r="SOG21" s="100"/>
      <c r="SOO21" s="100"/>
      <c r="SOW21" s="100"/>
      <c r="SPE21" s="100"/>
      <c r="SPM21" s="100"/>
      <c r="SPU21" s="100"/>
      <c r="SQC21" s="100"/>
      <c r="SQK21" s="100"/>
      <c r="SQS21" s="100"/>
      <c r="SRA21" s="100"/>
      <c r="SRI21" s="100"/>
      <c r="SRQ21" s="100"/>
      <c r="SRY21" s="100"/>
      <c r="SSG21" s="100"/>
      <c r="SSO21" s="100"/>
      <c r="SSW21" s="100"/>
      <c r="STE21" s="100"/>
      <c r="STM21" s="100"/>
      <c r="STU21" s="100"/>
      <c r="SUC21" s="100"/>
      <c r="SUK21" s="100"/>
      <c r="SUS21" s="100"/>
      <c r="SVA21" s="100"/>
      <c r="SVI21" s="100"/>
      <c r="SVQ21" s="100"/>
      <c r="SVY21" s="100"/>
      <c r="SWG21" s="100"/>
      <c r="SWO21" s="100"/>
      <c r="SWW21" s="100"/>
      <c r="SXE21" s="100"/>
      <c r="SXM21" s="100"/>
      <c r="SXU21" s="100"/>
      <c r="SYC21" s="100"/>
      <c r="SYK21" s="100"/>
      <c r="SYS21" s="100"/>
      <c r="SZA21" s="100"/>
      <c r="SZI21" s="100"/>
      <c r="SZQ21" s="100"/>
      <c r="SZY21" s="100"/>
      <c r="TAG21" s="100"/>
      <c r="TAO21" s="100"/>
      <c r="TAW21" s="100"/>
      <c r="TBE21" s="100"/>
      <c r="TBM21" s="100"/>
      <c r="TBU21" s="100"/>
      <c r="TCC21" s="100"/>
      <c r="TCK21" s="100"/>
      <c r="TCS21" s="100"/>
      <c r="TDA21" s="100"/>
      <c r="TDI21" s="100"/>
      <c r="TDQ21" s="100"/>
      <c r="TDY21" s="100"/>
      <c r="TEG21" s="100"/>
      <c r="TEO21" s="100"/>
      <c r="TEW21" s="100"/>
      <c r="TFE21" s="100"/>
      <c r="TFM21" s="100"/>
      <c r="TFU21" s="100"/>
      <c r="TGC21" s="100"/>
      <c r="TGK21" s="100"/>
      <c r="TGS21" s="100"/>
      <c r="THA21" s="100"/>
      <c r="THI21" s="100"/>
      <c r="THQ21" s="100"/>
      <c r="THY21" s="100"/>
      <c r="TIG21" s="100"/>
      <c r="TIO21" s="100"/>
      <c r="TIW21" s="100"/>
      <c r="TJE21" s="100"/>
      <c r="TJM21" s="100"/>
      <c r="TJU21" s="100"/>
      <c r="TKC21" s="100"/>
      <c r="TKK21" s="100"/>
      <c r="TKS21" s="100"/>
      <c r="TLA21" s="100"/>
      <c r="TLI21" s="100"/>
      <c r="TLQ21" s="100"/>
      <c r="TLY21" s="100"/>
      <c r="TMG21" s="100"/>
      <c r="TMO21" s="100"/>
      <c r="TMW21" s="100"/>
      <c r="TNE21" s="100"/>
      <c r="TNM21" s="100"/>
      <c r="TNU21" s="100"/>
      <c r="TOC21" s="100"/>
      <c r="TOK21" s="100"/>
      <c r="TOS21" s="100"/>
      <c r="TPA21" s="100"/>
      <c r="TPI21" s="100"/>
      <c r="TPQ21" s="100"/>
      <c r="TPY21" s="100"/>
      <c r="TQG21" s="100"/>
      <c r="TQO21" s="100"/>
      <c r="TQW21" s="100"/>
      <c r="TRE21" s="100"/>
      <c r="TRM21" s="100"/>
      <c r="TRU21" s="100"/>
      <c r="TSC21" s="100"/>
      <c r="TSK21" s="100"/>
      <c r="TSS21" s="100"/>
      <c r="TTA21" s="100"/>
      <c r="TTI21" s="100"/>
      <c r="TTQ21" s="100"/>
      <c r="TTY21" s="100"/>
      <c r="TUG21" s="100"/>
      <c r="TUO21" s="100"/>
      <c r="TUW21" s="100"/>
      <c r="TVE21" s="100"/>
      <c r="TVM21" s="100"/>
      <c r="TVU21" s="100"/>
      <c r="TWC21" s="100"/>
      <c r="TWK21" s="100"/>
      <c r="TWS21" s="100"/>
      <c r="TXA21" s="100"/>
      <c r="TXI21" s="100"/>
      <c r="TXQ21" s="100"/>
      <c r="TXY21" s="100"/>
      <c r="TYG21" s="100"/>
      <c r="TYO21" s="100"/>
      <c r="TYW21" s="100"/>
      <c r="TZE21" s="100"/>
      <c r="TZM21" s="100"/>
      <c r="TZU21" s="100"/>
      <c r="UAC21" s="100"/>
      <c r="UAK21" s="100"/>
      <c r="UAS21" s="100"/>
      <c r="UBA21" s="100"/>
      <c r="UBI21" s="100"/>
      <c r="UBQ21" s="100"/>
      <c r="UBY21" s="100"/>
      <c r="UCG21" s="100"/>
      <c r="UCO21" s="100"/>
      <c r="UCW21" s="100"/>
      <c r="UDE21" s="100"/>
      <c r="UDM21" s="100"/>
      <c r="UDU21" s="100"/>
      <c r="UEC21" s="100"/>
      <c r="UEK21" s="100"/>
      <c r="UES21" s="100"/>
      <c r="UFA21" s="100"/>
      <c r="UFI21" s="100"/>
      <c r="UFQ21" s="100"/>
      <c r="UFY21" s="100"/>
      <c r="UGG21" s="100"/>
      <c r="UGO21" s="100"/>
      <c r="UGW21" s="100"/>
      <c r="UHE21" s="100"/>
      <c r="UHM21" s="100"/>
      <c r="UHU21" s="100"/>
      <c r="UIC21" s="100"/>
      <c r="UIK21" s="100"/>
      <c r="UIS21" s="100"/>
      <c r="UJA21" s="100"/>
      <c r="UJI21" s="100"/>
      <c r="UJQ21" s="100"/>
      <c r="UJY21" s="100"/>
      <c r="UKG21" s="100"/>
      <c r="UKO21" s="100"/>
      <c r="UKW21" s="100"/>
      <c r="ULE21" s="100"/>
      <c r="ULM21" s="100"/>
      <c r="ULU21" s="100"/>
      <c r="UMC21" s="100"/>
      <c r="UMK21" s="100"/>
      <c r="UMS21" s="100"/>
      <c r="UNA21" s="100"/>
      <c r="UNI21" s="100"/>
      <c r="UNQ21" s="100"/>
      <c r="UNY21" s="100"/>
      <c r="UOG21" s="100"/>
      <c r="UOO21" s="100"/>
      <c r="UOW21" s="100"/>
      <c r="UPE21" s="100"/>
      <c r="UPM21" s="100"/>
      <c r="UPU21" s="100"/>
      <c r="UQC21" s="100"/>
      <c r="UQK21" s="100"/>
      <c r="UQS21" s="100"/>
      <c r="URA21" s="100"/>
      <c r="URI21" s="100"/>
      <c r="URQ21" s="100"/>
      <c r="URY21" s="100"/>
      <c r="USG21" s="100"/>
      <c r="USO21" s="100"/>
      <c r="USW21" s="100"/>
      <c r="UTE21" s="100"/>
      <c r="UTM21" s="100"/>
      <c r="UTU21" s="100"/>
      <c r="UUC21" s="100"/>
      <c r="UUK21" s="100"/>
      <c r="UUS21" s="100"/>
      <c r="UVA21" s="100"/>
      <c r="UVI21" s="100"/>
      <c r="UVQ21" s="100"/>
      <c r="UVY21" s="100"/>
      <c r="UWG21" s="100"/>
      <c r="UWO21" s="100"/>
      <c r="UWW21" s="100"/>
      <c r="UXE21" s="100"/>
      <c r="UXM21" s="100"/>
      <c r="UXU21" s="100"/>
      <c r="UYC21" s="100"/>
      <c r="UYK21" s="100"/>
      <c r="UYS21" s="100"/>
      <c r="UZA21" s="100"/>
      <c r="UZI21" s="100"/>
      <c r="UZQ21" s="100"/>
      <c r="UZY21" s="100"/>
      <c r="VAG21" s="100"/>
      <c r="VAO21" s="100"/>
      <c r="VAW21" s="100"/>
      <c r="VBE21" s="100"/>
      <c r="VBM21" s="100"/>
      <c r="VBU21" s="100"/>
      <c r="VCC21" s="100"/>
      <c r="VCK21" s="100"/>
      <c r="VCS21" s="100"/>
      <c r="VDA21" s="100"/>
      <c r="VDI21" s="100"/>
      <c r="VDQ21" s="100"/>
      <c r="VDY21" s="100"/>
      <c r="VEG21" s="100"/>
      <c r="VEO21" s="100"/>
      <c r="VEW21" s="100"/>
      <c r="VFE21" s="100"/>
      <c r="VFM21" s="100"/>
      <c r="VFU21" s="100"/>
      <c r="VGC21" s="100"/>
      <c r="VGK21" s="100"/>
      <c r="VGS21" s="100"/>
      <c r="VHA21" s="100"/>
      <c r="VHI21" s="100"/>
      <c r="VHQ21" s="100"/>
      <c r="VHY21" s="100"/>
      <c r="VIG21" s="100"/>
      <c r="VIO21" s="100"/>
      <c r="VIW21" s="100"/>
      <c r="VJE21" s="100"/>
      <c r="VJM21" s="100"/>
      <c r="VJU21" s="100"/>
      <c r="VKC21" s="100"/>
      <c r="VKK21" s="100"/>
      <c r="VKS21" s="100"/>
      <c r="VLA21" s="100"/>
      <c r="VLI21" s="100"/>
      <c r="VLQ21" s="100"/>
      <c r="VLY21" s="100"/>
      <c r="VMG21" s="100"/>
      <c r="VMO21" s="100"/>
      <c r="VMW21" s="100"/>
      <c r="VNE21" s="100"/>
      <c r="VNM21" s="100"/>
      <c r="VNU21" s="100"/>
      <c r="VOC21" s="100"/>
      <c r="VOK21" s="100"/>
      <c r="VOS21" s="100"/>
      <c r="VPA21" s="100"/>
      <c r="VPI21" s="100"/>
      <c r="VPQ21" s="100"/>
      <c r="VPY21" s="100"/>
      <c r="VQG21" s="100"/>
      <c r="VQO21" s="100"/>
      <c r="VQW21" s="100"/>
      <c r="VRE21" s="100"/>
      <c r="VRM21" s="100"/>
      <c r="VRU21" s="100"/>
      <c r="VSC21" s="100"/>
      <c r="VSK21" s="100"/>
      <c r="VSS21" s="100"/>
      <c r="VTA21" s="100"/>
      <c r="VTI21" s="100"/>
      <c r="VTQ21" s="100"/>
      <c r="VTY21" s="100"/>
      <c r="VUG21" s="100"/>
      <c r="VUO21" s="100"/>
      <c r="VUW21" s="100"/>
      <c r="VVE21" s="100"/>
      <c r="VVM21" s="100"/>
      <c r="VVU21" s="100"/>
      <c r="VWC21" s="100"/>
      <c r="VWK21" s="100"/>
      <c r="VWS21" s="100"/>
      <c r="VXA21" s="100"/>
      <c r="VXI21" s="100"/>
      <c r="VXQ21" s="100"/>
      <c r="VXY21" s="100"/>
      <c r="VYG21" s="100"/>
      <c r="VYO21" s="100"/>
      <c r="VYW21" s="100"/>
      <c r="VZE21" s="100"/>
      <c r="VZM21" s="100"/>
      <c r="VZU21" s="100"/>
      <c r="WAC21" s="100"/>
      <c r="WAK21" s="100"/>
      <c r="WAS21" s="100"/>
      <c r="WBA21" s="100"/>
      <c r="WBI21" s="100"/>
      <c r="WBQ21" s="100"/>
      <c r="WBY21" s="100"/>
      <c r="WCG21" s="100"/>
      <c r="WCO21" s="100"/>
      <c r="WCW21" s="100"/>
      <c r="WDE21" s="100"/>
      <c r="WDM21" s="100"/>
      <c r="WDU21" s="100"/>
      <c r="WEC21" s="100"/>
      <c r="WEK21" s="100"/>
      <c r="WES21" s="100"/>
      <c r="WFA21" s="100"/>
      <c r="WFI21" s="100"/>
      <c r="WFQ21" s="100"/>
      <c r="WFY21" s="100"/>
      <c r="WGG21" s="100"/>
      <c r="WGO21" s="100"/>
      <c r="WGW21" s="100"/>
      <c r="WHE21" s="100"/>
      <c r="WHM21" s="100"/>
      <c r="WHU21" s="100"/>
      <c r="WIC21" s="100"/>
      <c r="WIK21" s="100"/>
      <c r="WIS21" s="100"/>
      <c r="WJA21" s="100"/>
      <c r="WJI21" s="100"/>
      <c r="WJQ21" s="100"/>
      <c r="WJY21" s="100"/>
      <c r="WKG21" s="100"/>
      <c r="WKO21" s="100"/>
      <c r="WKW21" s="100"/>
      <c r="WLE21" s="100"/>
      <c r="WLM21" s="100"/>
      <c r="WLU21" s="100"/>
      <c r="WMC21" s="100"/>
      <c r="WMK21" s="100"/>
      <c r="WMS21" s="100"/>
      <c r="WNA21" s="100"/>
      <c r="WNI21" s="100"/>
      <c r="WNQ21" s="100"/>
      <c r="WNY21" s="100"/>
      <c r="WOG21" s="100"/>
      <c r="WOO21" s="100"/>
      <c r="WOW21" s="100"/>
      <c r="WPE21" s="100"/>
      <c r="WPM21" s="100"/>
      <c r="WPU21" s="100"/>
      <c r="WQC21" s="100"/>
      <c r="WQK21" s="100"/>
      <c r="WQS21" s="100"/>
      <c r="WRA21" s="100"/>
      <c r="WRI21" s="100"/>
      <c r="WRQ21" s="100"/>
      <c r="WRY21" s="100"/>
      <c r="WSG21" s="100"/>
      <c r="WSO21" s="100"/>
      <c r="WSW21" s="100"/>
      <c r="WTE21" s="100"/>
      <c r="WTM21" s="100"/>
      <c r="WTU21" s="100"/>
      <c r="WUC21" s="100"/>
      <c r="WUK21" s="100"/>
      <c r="WUS21" s="100"/>
      <c r="WVA21" s="100"/>
      <c r="WVI21" s="100"/>
      <c r="WVQ21" s="100"/>
      <c r="WVY21" s="100"/>
      <c r="WWG21" s="100"/>
      <c r="WWO21" s="100"/>
      <c r="WWW21" s="100"/>
      <c r="WXE21" s="100"/>
      <c r="WXM21" s="100"/>
      <c r="WXU21" s="100"/>
      <c r="WYC21" s="100"/>
      <c r="WYK21" s="100"/>
      <c r="WYS21" s="100"/>
      <c r="WZA21" s="100"/>
      <c r="WZI21" s="100"/>
      <c r="WZQ21" s="100"/>
      <c r="WZY21" s="100"/>
      <c r="XAG21" s="100"/>
      <c r="XAO21" s="100"/>
      <c r="XAW21" s="100"/>
      <c r="XBE21" s="100"/>
      <c r="XBM21" s="100"/>
      <c r="XBU21" s="100"/>
      <c r="XCC21" s="100"/>
      <c r="XCK21" s="100"/>
      <c r="XCS21" s="100"/>
      <c r="XDA21" s="100"/>
      <c r="XDI21" s="100"/>
      <c r="XDQ21" s="100"/>
      <c r="XDY21" s="100"/>
      <c r="XEG21" s="100"/>
      <c r="XEO21" s="100"/>
      <c r="XEW21" s="100"/>
    </row>
    <row r="22" spans="1:1017 1025:2041 2049:3065 3073:4089 4097:5113 5121:6137 6145:7161 7169:8185 8193:9209 9217:10233 10241:11257 11265:12281 12289:13305 13313:14329 14337:15353 15361:16377" customFormat="1" x14ac:dyDescent="0.2">
      <c r="A22" s="100" t="s">
        <v>154</v>
      </c>
    </row>
    <row r="23" spans="1:1017 1025:2041 2049:3065 3073:4089 4097:5113 5121:6137 6145:7161 7169:8185 8193:9209 9217:10233 10241:11257 11265:12281 12289:13305 13313:14329 14337:15353 15361:16377" customFormat="1" ht="14.25" x14ac:dyDescent="0.2">
      <c r="A23" s="97"/>
      <c r="B23" s="135"/>
      <c r="C23" s="135"/>
      <c r="D23" s="135"/>
      <c r="E23" s="135"/>
      <c r="F23" s="135"/>
      <c r="G23" s="135"/>
      <c r="H23" s="135"/>
      <c r="I23" s="135"/>
      <c r="J23" s="66"/>
      <c r="K23" s="100"/>
      <c r="L23" s="100"/>
      <c r="M23" s="100"/>
    </row>
    <row r="24" spans="1:1017 1025:2041 2049:3065 3073:4089 4097:5113 5121:6137 6145:7161 7169:8185 8193:9209 9217:10233 10241:11257 11265:12281 12289:13305 13313:14329 14337:15353 15361:16377" customFormat="1" ht="15" x14ac:dyDescent="0.25">
      <c r="A24" s="128"/>
      <c r="B24" s="128"/>
      <c r="C24" s="128"/>
      <c r="D24" s="128"/>
      <c r="E24" s="128"/>
      <c r="F24" s="128"/>
      <c r="G24" s="128"/>
      <c r="H24" s="128"/>
      <c r="I24" s="128"/>
      <c r="J24" s="128"/>
      <c r="K24" s="100"/>
      <c r="L24" s="100"/>
      <c r="M24" s="100"/>
    </row>
    <row r="25" spans="1:1017 1025:2041 2049:3065 3073:4089 4097:5113 5121:6137 6145:7161 7169:8185 8193:9209 9217:10233 10241:11257 11265:12281 12289:13305 13313:14329 14337:15353 15361:16377" customFormat="1" ht="15" x14ac:dyDescent="0.25">
      <c r="A25" s="106"/>
      <c r="B25" s="106"/>
      <c r="C25" s="106"/>
      <c r="D25" s="106"/>
      <c r="E25" s="106"/>
      <c r="F25" s="106"/>
      <c r="G25" s="106"/>
      <c r="H25" s="106"/>
      <c r="I25" s="106"/>
      <c r="J25" s="106"/>
    </row>
    <row r="26" spans="1:1017 1025:2041 2049:3065 3073:4089 4097:5113 5121:6137 6145:7161 7169:8185 8193:9209 9217:10233 10241:11257 11265:12281 12289:13305 13313:14329 14337:15353 15361:16377" customFormat="1" ht="15" x14ac:dyDescent="0.25">
      <c r="A26" s="106"/>
      <c r="B26" s="106"/>
      <c r="C26" s="106"/>
      <c r="D26" s="106"/>
      <c r="E26" s="106"/>
      <c r="F26" s="106"/>
      <c r="G26" s="106"/>
      <c r="H26" s="106"/>
      <c r="I26" s="106"/>
      <c r="J26" s="106"/>
    </row>
    <row r="27" spans="1:1017 1025:2041 2049:3065 3073:4089 4097:5113 5121:6137 6145:7161 7169:8185 8193:9209 9217:10233 10241:11257 11265:12281 12289:13305 13313:14329 14337:15353 15361:16377" customFormat="1" ht="15" x14ac:dyDescent="0.25">
      <c r="A27" s="106"/>
      <c r="B27" s="106"/>
      <c r="C27" s="106"/>
      <c r="D27" s="106"/>
      <c r="E27" s="106"/>
      <c r="F27" s="106"/>
      <c r="G27" s="106"/>
      <c r="H27" s="106"/>
      <c r="I27" s="106"/>
      <c r="J27" s="106"/>
    </row>
    <row r="28" spans="1:1017 1025:2041 2049:3065 3073:4089 4097:5113 5121:6137 6145:7161 7169:8185 8193:9209 9217:10233 10241:11257 11265:12281 12289:13305 13313:14329 14337:15353 15361:16377" customFormat="1" ht="15" x14ac:dyDescent="0.25">
      <c r="A28" s="106"/>
      <c r="B28" s="106"/>
      <c r="C28" s="106"/>
      <c r="D28" s="106"/>
      <c r="E28" s="106"/>
      <c r="F28" s="106"/>
      <c r="G28" s="106"/>
      <c r="H28" s="106"/>
      <c r="I28" s="106"/>
      <c r="J28" s="106"/>
    </row>
    <row r="29" spans="1:1017 1025:2041 2049:3065 3073:4089 4097:5113 5121:6137 6145:7161 7169:8185 8193:9209 9217:10233 10241:11257 11265:12281 12289:13305 13313:14329 14337:15353 15361:16377" customFormat="1" x14ac:dyDescent="0.2"/>
    <row r="30" spans="1:1017 1025:2041 2049:3065 3073:4089 4097:5113 5121:6137 6145:7161 7169:8185 8193:9209 9217:10233 10241:11257 11265:12281 12289:13305 13313:14329 14337:15353 15361:16377" customFormat="1" ht="15" x14ac:dyDescent="0.25">
      <c r="A30" s="105"/>
    </row>
    <row r="31" spans="1:1017 1025:2041 2049:3065 3073:4089 4097:5113 5121:6137 6145:7161 7169:8185 8193:9209 9217:10233 10241:11257 11265:12281 12289:13305 13313:14329 14337:15353 15361:16377" customFormat="1" x14ac:dyDescent="0.2">
      <c r="A31" s="100"/>
      <c r="B31" s="100"/>
      <c r="C31" s="100"/>
      <c r="D31" s="100"/>
      <c r="E31" s="100"/>
      <c r="F31" s="100"/>
      <c r="G31" s="100"/>
    </row>
    <row r="32" spans="1:1017 1025:2041 2049:3065 3073:4089 4097:5113 5121:6137 6145:7161 7169:8185 8193:9209 9217:10233 10241:11257 11265:12281 12289:13305 13313:14329 14337:15353 15361:16377" customFormat="1" x14ac:dyDescent="0.2">
      <c r="A32" s="100"/>
      <c r="B32" s="100"/>
      <c r="C32" s="100"/>
      <c r="D32" s="100"/>
      <c r="E32" s="100"/>
      <c r="F32" s="100"/>
      <c r="G32" s="100"/>
    </row>
    <row r="33" spans="1:15" customFormat="1" x14ac:dyDescent="0.2"/>
    <row r="34" spans="1:15" customFormat="1" x14ac:dyDescent="0.2"/>
    <row r="35" spans="1:15" customFormat="1" x14ac:dyDescent="0.2"/>
    <row r="36" spans="1:15" customFormat="1" x14ac:dyDescent="0.2"/>
    <row r="37" spans="1:15" customFormat="1" x14ac:dyDescent="0.2"/>
    <row r="38" spans="1:15" customFormat="1" x14ac:dyDescent="0.2">
      <c r="A38" s="66"/>
      <c r="B38" s="66"/>
      <c r="C38" s="66"/>
      <c r="D38" s="66"/>
      <c r="E38" s="66"/>
      <c r="F38" s="66"/>
      <c r="G38" s="66"/>
    </row>
    <row r="39" spans="1:15" customFormat="1" x14ac:dyDescent="0.2">
      <c r="A39" s="66"/>
      <c r="B39" s="66"/>
      <c r="C39" s="66"/>
      <c r="D39" s="66"/>
      <c r="E39" s="66"/>
      <c r="F39" s="66"/>
      <c r="G39" s="66"/>
    </row>
    <row r="40" spans="1:15" x14ac:dyDescent="0.2">
      <c r="A40" s="120"/>
      <c r="B40" s="120"/>
      <c r="C40" s="120"/>
      <c r="D40" s="120"/>
      <c r="E40" s="120"/>
      <c r="F40" s="120"/>
      <c r="G40" s="120"/>
      <c r="H40" s="120"/>
      <c r="I40" s="120"/>
      <c r="J40"/>
      <c r="K40"/>
      <c r="L40"/>
      <c r="M40"/>
      <c r="N40"/>
      <c r="O40"/>
    </row>
    <row r="41" spans="1:15" x14ac:dyDescent="0.2">
      <c r="A41" s="120"/>
      <c r="B41" s="120"/>
      <c r="C41" s="120"/>
      <c r="D41" s="120"/>
      <c r="E41" s="120"/>
      <c r="F41" s="120"/>
      <c r="G41" s="120"/>
      <c r="H41" s="120"/>
      <c r="I41" s="120"/>
      <c r="J41"/>
      <c r="K41"/>
      <c r="L41"/>
      <c r="M41"/>
      <c r="N41"/>
      <c r="O41"/>
    </row>
    <row r="42" spans="1:15" x14ac:dyDescent="0.2">
      <c r="A42" s="100"/>
      <c r="B42"/>
      <c r="C42"/>
      <c r="D42"/>
      <c r="E42"/>
      <c r="F42"/>
      <c r="G42"/>
      <c r="H42"/>
      <c r="I42"/>
      <c r="J42"/>
      <c r="K42"/>
      <c r="L42"/>
      <c r="M42"/>
      <c r="N42"/>
      <c r="O42"/>
    </row>
    <row r="43" spans="1:15" x14ac:dyDescent="0.2">
      <c r="J43"/>
      <c r="K43"/>
      <c r="L43"/>
      <c r="M43"/>
      <c r="N43"/>
      <c r="O43"/>
    </row>
    <row r="44" spans="1:15" x14ac:dyDescent="0.2">
      <c r="J44"/>
      <c r="K44"/>
      <c r="L44"/>
      <c r="M44"/>
      <c r="N44"/>
      <c r="O44"/>
    </row>
    <row r="45" spans="1:15" x14ac:dyDescent="0.2">
      <c r="J45"/>
      <c r="K45"/>
      <c r="L45"/>
      <c r="M45"/>
      <c r="N45"/>
      <c r="O45"/>
    </row>
    <row r="46" spans="1:15" x14ac:dyDescent="0.2">
      <c r="J46"/>
      <c r="K46"/>
      <c r="L46"/>
      <c r="M46"/>
      <c r="N46"/>
      <c r="O46"/>
    </row>
    <row r="47" spans="1:15" x14ac:dyDescent="0.2">
      <c r="J47"/>
      <c r="K47"/>
      <c r="L47"/>
      <c r="M47"/>
      <c r="N47"/>
      <c r="O47"/>
    </row>
    <row r="48" spans="1:15" x14ac:dyDescent="0.2">
      <c r="J48"/>
      <c r="K48"/>
      <c r="L48"/>
      <c r="M48"/>
      <c r="N48"/>
      <c r="O48"/>
    </row>
    <row r="49" spans="10:15" x14ac:dyDescent="0.2">
      <c r="J49"/>
      <c r="K49"/>
      <c r="L49"/>
      <c r="M49"/>
      <c r="N49"/>
      <c r="O49"/>
    </row>
    <row r="50" spans="10:15" x14ac:dyDescent="0.2">
      <c r="J50"/>
      <c r="K50"/>
      <c r="L50"/>
      <c r="M50"/>
      <c r="N50"/>
      <c r="O50"/>
    </row>
    <row r="51" spans="10:15" x14ac:dyDescent="0.2">
      <c r="J51"/>
      <c r="K51"/>
      <c r="L51"/>
      <c r="M51"/>
      <c r="N51"/>
      <c r="O51"/>
    </row>
    <row r="52" spans="10:15" x14ac:dyDescent="0.2">
      <c r="J52"/>
      <c r="K52"/>
      <c r="L52"/>
      <c r="M52"/>
      <c r="N52"/>
      <c r="O52"/>
    </row>
    <row r="53" spans="10:15" x14ac:dyDescent="0.2">
      <c r="J53"/>
      <c r="K53"/>
      <c r="L53"/>
      <c r="M53"/>
      <c r="N53"/>
      <c r="O53"/>
    </row>
    <row r="54" spans="10:15" x14ac:dyDescent="0.2">
      <c r="J54"/>
      <c r="K54"/>
      <c r="L54"/>
      <c r="M54"/>
      <c r="N54"/>
      <c r="O54"/>
    </row>
  </sheetData>
  <sheetProtection algorithmName="SHA-512" hashValue="Nc5u7FSLzB5+sWdDOcFriCDkLOHq3uXJbFcOWul32W+9nCT4mdNuilf59eG8jOY7bBXemddNfI3yQq3Xl4/fNg==" saltValue="dS4E1bMSxhz7pzqDRN45sg=="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sqref="A1:K1"/>
    </sheetView>
  </sheetViews>
  <sheetFormatPr defaultRowHeight="12.75" x14ac:dyDescent="0.2"/>
  <sheetData>
    <row r="1" spans="1:11" s="66" customFormat="1" ht="32.25" customHeight="1" x14ac:dyDescent="0.2">
      <c r="A1" s="181" t="s">
        <v>144</v>
      </c>
      <c r="B1" s="182"/>
      <c r="C1" s="182"/>
      <c r="D1" s="182"/>
      <c r="E1" s="182"/>
      <c r="F1" s="182"/>
      <c r="G1" s="189"/>
      <c r="H1" s="189"/>
      <c r="I1" s="189"/>
      <c r="J1" s="189"/>
      <c r="K1" s="189"/>
    </row>
    <row r="3" spans="1:11" ht="66" customHeight="1" x14ac:dyDescent="0.2">
      <c r="A3" s="186" t="s">
        <v>124</v>
      </c>
      <c r="B3" s="187"/>
      <c r="C3" s="187"/>
      <c r="D3" s="187"/>
      <c r="E3" s="187"/>
      <c r="F3" s="187"/>
      <c r="G3" s="187"/>
      <c r="H3" s="187"/>
      <c r="I3" s="188"/>
    </row>
    <row r="4" spans="1:11" x14ac:dyDescent="0.2">
      <c r="A4" s="161" t="s">
        <v>60</v>
      </c>
      <c r="B4" s="162" t="s">
        <v>125</v>
      </c>
      <c r="C4" s="162" t="s">
        <v>126</v>
      </c>
      <c r="D4" s="162" t="s">
        <v>127</v>
      </c>
      <c r="E4" s="162" t="s">
        <v>128</v>
      </c>
      <c r="F4" s="162" t="s">
        <v>129</v>
      </c>
      <c r="G4" s="162" t="s">
        <v>130</v>
      </c>
      <c r="H4" s="162" t="s">
        <v>131</v>
      </c>
      <c r="I4" s="162" t="s">
        <v>132</v>
      </c>
    </row>
    <row r="5" spans="1:11" x14ac:dyDescent="0.2">
      <c r="A5" s="163" t="s">
        <v>61</v>
      </c>
      <c r="B5" s="164"/>
      <c r="C5" s="165"/>
      <c r="D5" s="165"/>
      <c r="E5" s="165"/>
      <c r="F5" s="165"/>
      <c r="G5" s="165"/>
      <c r="H5" s="165"/>
      <c r="I5" s="170"/>
    </row>
    <row r="6" spans="1:11" x14ac:dyDescent="0.2">
      <c r="A6" s="167">
        <v>0</v>
      </c>
      <c r="B6" s="166"/>
      <c r="C6" s="168">
        <v>12.02</v>
      </c>
      <c r="D6" s="168">
        <v>12.58</v>
      </c>
      <c r="E6" s="168">
        <v>12.83</v>
      </c>
      <c r="F6" s="168">
        <v>13.74</v>
      </c>
      <c r="G6" s="168">
        <v>14.78</v>
      </c>
      <c r="H6" s="168">
        <v>16.010000000000002</v>
      </c>
      <c r="I6" s="168">
        <v>17.47</v>
      </c>
    </row>
    <row r="7" spans="1:11" x14ac:dyDescent="0.2">
      <c r="A7" s="167">
        <v>1</v>
      </c>
      <c r="B7" s="166"/>
      <c r="C7" s="168">
        <v>12.51</v>
      </c>
      <c r="D7" s="168">
        <v>13.06</v>
      </c>
      <c r="E7" s="168">
        <v>13.33</v>
      </c>
      <c r="F7" s="168">
        <v>14.27</v>
      </c>
      <c r="G7" s="168">
        <v>15.38</v>
      </c>
      <c r="H7" s="168">
        <v>16.63</v>
      </c>
      <c r="I7" s="168">
        <v>18.170000000000002</v>
      </c>
    </row>
    <row r="8" spans="1:11" x14ac:dyDescent="0.2">
      <c r="A8" s="167">
        <v>2</v>
      </c>
      <c r="B8" s="166"/>
      <c r="C8" s="168">
        <v>12.98</v>
      </c>
      <c r="D8" s="168">
        <v>13.54</v>
      </c>
      <c r="E8" s="168">
        <v>13.85</v>
      </c>
      <c r="F8" s="168">
        <v>14.83</v>
      </c>
      <c r="G8" s="168">
        <v>15.96</v>
      </c>
      <c r="H8" s="168">
        <v>17.29</v>
      </c>
      <c r="I8" s="168">
        <v>18.89</v>
      </c>
    </row>
    <row r="9" spans="1:11" x14ac:dyDescent="0.2">
      <c r="A9" s="167">
        <v>3</v>
      </c>
      <c r="B9" s="166"/>
      <c r="C9" s="168">
        <v>13.44</v>
      </c>
      <c r="D9" s="168">
        <v>14.03</v>
      </c>
      <c r="E9" s="168">
        <v>14.35</v>
      </c>
      <c r="F9" s="168">
        <v>15.41</v>
      </c>
      <c r="G9" s="168">
        <v>16.579999999999998</v>
      </c>
      <c r="H9" s="168">
        <v>17.95</v>
      </c>
      <c r="I9" s="168">
        <v>19.600000000000001</v>
      </c>
    </row>
    <row r="10" spans="1:11" x14ac:dyDescent="0.2">
      <c r="A10" s="167">
        <v>4</v>
      </c>
      <c r="B10" s="166"/>
      <c r="C10" s="168">
        <v>13.9</v>
      </c>
      <c r="D10" s="168">
        <v>14.53</v>
      </c>
      <c r="E10" s="168">
        <v>14.85</v>
      </c>
      <c r="F10" s="168">
        <v>15.93</v>
      </c>
      <c r="G10" s="168">
        <v>17.170000000000002</v>
      </c>
      <c r="H10" s="168">
        <v>18.579999999999998</v>
      </c>
      <c r="I10" s="168">
        <v>20.3</v>
      </c>
    </row>
    <row r="11" spans="1:11" x14ac:dyDescent="0.2">
      <c r="A11" s="167">
        <v>5</v>
      </c>
      <c r="B11" s="166"/>
      <c r="C11" s="168">
        <v>14.35</v>
      </c>
      <c r="D11" s="168">
        <v>14.99</v>
      </c>
      <c r="E11" s="168">
        <v>15.39</v>
      </c>
      <c r="F11" s="168">
        <v>16.510000000000002</v>
      </c>
      <c r="G11" s="168">
        <v>17.760000000000002</v>
      </c>
      <c r="H11" s="168">
        <v>19.25</v>
      </c>
      <c r="I11" s="168">
        <v>21.01</v>
      </c>
    </row>
    <row r="12" spans="1:11" x14ac:dyDescent="0.2">
      <c r="A12" s="167">
        <v>6</v>
      </c>
      <c r="B12" s="166"/>
      <c r="C12" s="168">
        <v>14.81</v>
      </c>
      <c r="D12" s="168">
        <v>15.48</v>
      </c>
      <c r="E12" s="168">
        <v>15.9</v>
      </c>
      <c r="F12" s="168">
        <v>17.04</v>
      </c>
      <c r="G12" s="168">
        <v>18.36</v>
      </c>
      <c r="H12" s="168">
        <v>19.89</v>
      </c>
      <c r="I12" s="168">
        <v>21.74</v>
      </c>
    </row>
    <row r="13" spans="1:11" x14ac:dyDescent="0.2">
      <c r="A13" s="167">
        <v>7</v>
      </c>
      <c r="B13" s="166"/>
      <c r="C13" s="168">
        <v>15.27</v>
      </c>
      <c r="D13" s="168">
        <v>15.97</v>
      </c>
      <c r="E13" s="168">
        <v>16.420000000000002</v>
      </c>
      <c r="F13" s="168">
        <v>17.61</v>
      </c>
      <c r="G13" s="168">
        <v>18.96</v>
      </c>
      <c r="H13" s="168">
        <v>20.54</v>
      </c>
      <c r="I13" s="168">
        <v>22.42</v>
      </c>
    </row>
    <row r="14" spans="1:11" x14ac:dyDescent="0.2">
      <c r="A14" s="167">
        <v>8</v>
      </c>
      <c r="B14" s="166"/>
      <c r="C14" s="168">
        <v>15.75</v>
      </c>
      <c r="D14" s="168">
        <v>16.47</v>
      </c>
      <c r="E14" s="168">
        <v>16.95</v>
      </c>
      <c r="F14" s="168">
        <v>18.18</v>
      </c>
      <c r="G14" s="168">
        <v>19.579999999999998</v>
      </c>
      <c r="H14" s="168">
        <v>21.19</v>
      </c>
      <c r="I14" s="168">
        <v>23.16</v>
      </c>
    </row>
    <row r="15" spans="1:11" x14ac:dyDescent="0.2">
      <c r="A15" s="167">
        <v>9</v>
      </c>
      <c r="B15" s="166"/>
      <c r="C15" s="166"/>
      <c r="D15" s="166"/>
      <c r="E15" s="168">
        <v>17.47</v>
      </c>
      <c r="F15" s="168">
        <v>18.72</v>
      </c>
      <c r="G15" s="168">
        <v>20.170000000000002</v>
      </c>
      <c r="H15" s="168">
        <v>21.85</v>
      </c>
      <c r="I15" s="168">
        <v>23.86</v>
      </c>
    </row>
    <row r="16" spans="1:11" x14ac:dyDescent="0.2">
      <c r="A16" s="167">
        <v>10</v>
      </c>
      <c r="B16" s="166"/>
      <c r="C16" s="166"/>
      <c r="D16" s="166"/>
      <c r="E16" s="166"/>
      <c r="F16" s="166"/>
      <c r="G16" s="166"/>
      <c r="H16" s="166"/>
      <c r="I16" s="171"/>
    </row>
    <row r="17" spans="1:9" x14ac:dyDescent="0.2">
      <c r="A17" s="167">
        <v>11</v>
      </c>
      <c r="B17" s="166"/>
      <c r="C17" s="166"/>
      <c r="D17" s="166"/>
      <c r="E17" s="166"/>
      <c r="F17" s="166"/>
      <c r="G17" s="166"/>
      <c r="H17" s="166"/>
      <c r="I17" s="171"/>
    </row>
    <row r="18" spans="1:9" x14ac:dyDescent="0.2">
      <c r="A18" s="167">
        <v>12</v>
      </c>
      <c r="B18" s="166"/>
      <c r="C18" s="166"/>
      <c r="D18" s="166"/>
      <c r="E18" s="166"/>
      <c r="F18" s="166"/>
      <c r="G18" s="166"/>
      <c r="H18" s="166"/>
      <c r="I18" s="171"/>
    </row>
    <row r="19" spans="1:9" x14ac:dyDescent="0.2">
      <c r="A19" s="167">
        <v>13</v>
      </c>
      <c r="B19" s="169"/>
      <c r="C19" s="169"/>
      <c r="D19" s="169"/>
      <c r="E19" s="169"/>
      <c r="F19" s="169"/>
      <c r="G19" s="169"/>
      <c r="H19" s="169"/>
      <c r="I19" s="172"/>
    </row>
  </sheetData>
  <sheetProtection algorithmName="SHA-512" hashValue="Ezaea9iEpa/D1b7fi6UPtQbN4SAo7S4LIKbvF7e+uZkAJAU2JrISOWQG5f5pzTG4BD4ZZ2hAPY29r47PF2iBJQ==" saltValue="FVI7R9a6B7GyYKGhI23DlA==" spinCount="100000" sheet="1" objects="1" scenarios="1"/>
  <mergeCells count="2">
    <mergeCell ref="A3:I3"/>
    <mergeCell ref="A1:K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90" zoomScaleNormal="90" workbookViewId="0">
      <selection activeCell="B28" sqref="B28:B35"/>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9.75" customHeight="1" x14ac:dyDescent="0.2">
      <c r="A1" s="181" t="s">
        <v>145</v>
      </c>
      <c r="B1" s="193"/>
      <c r="C1" s="193"/>
      <c r="D1" s="193"/>
      <c r="E1" s="193"/>
      <c r="F1" s="193"/>
      <c r="G1" s="194"/>
      <c r="H1" s="194"/>
      <c r="I1" s="194"/>
    </row>
    <row r="2" spans="1:11" s="14" customFormat="1" ht="19.5" customHeight="1" x14ac:dyDescent="0.2">
      <c r="A2" s="121" t="s">
        <v>108</v>
      </c>
      <c r="B2" s="94" t="s">
        <v>134</v>
      </c>
      <c r="C2" s="90"/>
      <c r="D2" s="93"/>
      <c r="E2" s="93"/>
      <c r="F2" s="93"/>
    </row>
    <row r="3" spans="1:11" s="14" customFormat="1" ht="24.75" customHeight="1" x14ac:dyDescent="0.2">
      <c r="A3" s="90"/>
      <c r="B3" s="94" t="s">
        <v>112</v>
      </c>
      <c r="D3" s="93"/>
      <c r="E3" s="93"/>
      <c r="F3" s="93"/>
    </row>
    <row r="4" spans="1:11" s="69" customFormat="1" ht="18.75" customHeight="1" x14ac:dyDescent="0.2">
      <c r="A4" s="200" t="s">
        <v>133</v>
      </c>
      <c r="B4" s="201"/>
      <c r="C4" s="201"/>
      <c r="D4" s="201"/>
      <c r="E4" s="201"/>
      <c r="F4" s="201"/>
      <c r="G4" s="95"/>
      <c r="H4" s="95"/>
    </row>
    <row r="5" spans="1:11" ht="20.25" customHeight="1" x14ac:dyDescent="0.25">
      <c r="A5" s="195"/>
      <c r="B5" s="196"/>
      <c r="C5" s="196"/>
      <c r="D5" s="196"/>
      <c r="E5" s="196"/>
      <c r="F5" s="196"/>
      <c r="G5" s="196"/>
      <c r="H5" s="196"/>
      <c r="I5" s="196"/>
    </row>
    <row r="6" spans="1:11" ht="38.25" customHeight="1" x14ac:dyDescent="0.2">
      <c r="B6" s="127" t="s">
        <v>43</v>
      </c>
      <c r="C6" s="16"/>
      <c r="I6" s="197" t="s">
        <v>121</v>
      </c>
      <c r="J6" s="198"/>
      <c r="K6" s="199"/>
    </row>
    <row r="7" spans="1:11" ht="33" customHeight="1" x14ac:dyDescent="0.2">
      <c r="A7" s="190" t="s">
        <v>113</v>
      </c>
      <c r="B7" s="191"/>
      <c r="C7" s="191"/>
      <c r="D7" s="191"/>
      <c r="E7" s="191"/>
      <c r="F7" s="191"/>
      <c r="G7" s="191"/>
      <c r="H7" s="191"/>
      <c r="I7" s="191"/>
      <c r="J7" s="191"/>
      <c r="K7" s="192"/>
    </row>
    <row r="8" spans="1:11" ht="42" customHeight="1" x14ac:dyDescent="0.2">
      <c r="A8" s="17" t="s">
        <v>24</v>
      </c>
      <c r="B8" s="17" t="s">
        <v>6</v>
      </c>
      <c r="C8" s="17"/>
      <c r="D8" s="17" t="s">
        <v>7</v>
      </c>
      <c r="E8" s="17"/>
      <c r="F8" s="17" t="s">
        <v>36</v>
      </c>
      <c r="G8" s="18" t="s">
        <v>37</v>
      </c>
      <c r="H8" s="18" t="s">
        <v>38</v>
      </c>
      <c r="I8" s="18" t="s">
        <v>40</v>
      </c>
      <c r="J8" s="202"/>
      <c r="K8" s="203"/>
    </row>
    <row r="9" spans="1:11" ht="25.5" x14ac:dyDescent="0.2">
      <c r="A9" s="19" t="s">
        <v>9</v>
      </c>
      <c r="B9" s="20" t="s">
        <v>51</v>
      </c>
      <c r="C9" s="21"/>
      <c r="D9" s="22">
        <v>1</v>
      </c>
      <c r="E9" s="23">
        <v>100</v>
      </c>
      <c r="F9" s="21" t="s">
        <v>10</v>
      </c>
      <c r="G9" s="23">
        <v>100</v>
      </c>
      <c r="H9" s="23">
        <v>100</v>
      </c>
      <c r="I9" s="24" t="s">
        <v>39</v>
      </c>
      <c r="J9" s="204" t="s">
        <v>52</v>
      </c>
      <c r="K9" s="203"/>
    </row>
    <row r="10" spans="1:11" ht="39.75" customHeight="1" x14ac:dyDescent="0.2">
      <c r="A10" s="21"/>
      <c r="B10" s="20" t="s">
        <v>78</v>
      </c>
      <c r="C10" s="156" t="s">
        <v>114</v>
      </c>
      <c r="D10" s="55">
        <v>0</v>
      </c>
      <c r="E10" s="51">
        <v>100</v>
      </c>
      <c r="F10" s="157" t="s">
        <v>12</v>
      </c>
      <c r="G10" s="51">
        <f>D10*E10</f>
        <v>0</v>
      </c>
      <c r="H10" s="51">
        <f>H9+G10</f>
        <v>100</v>
      </c>
      <c r="I10" s="151" t="s">
        <v>115</v>
      </c>
      <c r="J10" s="203"/>
      <c r="K10" s="203"/>
    </row>
    <row r="11" spans="1:11" ht="111.75" customHeight="1" x14ac:dyDescent="0.2">
      <c r="A11" s="19" t="s">
        <v>13</v>
      </c>
      <c r="B11" s="19" t="s">
        <v>14</v>
      </c>
      <c r="C11" s="32" t="s">
        <v>95</v>
      </c>
      <c r="D11" s="25">
        <v>0.1087</v>
      </c>
      <c r="E11" s="26">
        <f>H10</f>
        <v>100</v>
      </c>
      <c r="F11" s="77" t="s">
        <v>12</v>
      </c>
      <c r="G11" s="26">
        <f>D11*E11</f>
        <v>10.870000000000001</v>
      </c>
      <c r="H11" s="26"/>
      <c r="I11" s="205" t="s">
        <v>96</v>
      </c>
      <c r="J11" s="203"/>
      <c r="K11" s="203"/>
    </row>
    <row r="12" spans="1:11" ht="204.75" customHeight="1" x14ac:dyDescent="0.2">
      <c r="A12" s="21"/>
      <c r="B12" s="21"/>
      <c r="C12" s="32" t="s">
        <v>97</v>
      </c>
      <c r="D12" s="25">
        <v>2.6100000000000002E-2</v>
      </c>
      <c r="E12" s="26">
        <f>H10</f>
        <v>100</v>
      </c>
      <c r="F12" s="77" t="s">
        <v>12</v>
      </c>
      <c r="G12" s="26">
        <f>D12*E12</f>
        <v>2.6100000000000003</v>
      </c>
      <c r="H12" s="26"/>
      <c r="I12" s="205"/>
      <c r="J12" s="203"/>
      <c r="K12" s="203"/>
    </row>
    <row r="13" spans="1:11" ht="84.75" customHeight="1" x14ac:dyDescent="0.2">
      <c r="A13" s="21"/>
      <c r="B13" s="21"/>
      <c r="C13" s="32" t="s">
        <v>62</v>
      </c>
      <c r="D13" s="25">
        <v>6.0000000000000001E-3</v>
      </c>
      <c r="E13" s="26">
        <f>H10</f>
        <v>100</v>
      </c>
      <c r="F13" s="77" t="s">
        <v>12</v>
      </c>
      <c r="G13" s="26">
        <f>D13*E13</f>
        <v>0.6</v>
      </c>
      <c r="H13" s="26"/>
      <c r="I13" s="205"/>
      <c r="J13" s="203"/>
      <c r="K13" s="203"/>
    </row>
    <row r="14" spans="1:11" ht="24.75" customHeight="1" x14ac:dyDescent="0.2">
      <c r="A14" s="21"/>
      <c r="B14" s="21"/>
      <c r="C14" s="18" t="s">
        <v>8</v>
      </c>
      <c r="D14" s="27">
        <f>SUM(D11:D13)</f>
        <v>0.14080000000000001</v>
      </c>
      <c r="E14" s="28">
        <f>H10</f>
        <v>100</v>
      </c>
      <c r="F14" s="17" t="s">
        <v>12</v>
      </c>
      <c r="G14" s="28">
        <f>SUM(G11:G13)</f>
        <v>14.08</v>
      </c>
      <c r="H14" s="28">
        <f>H10+G14</f>
        <v>114.08</v>
      </c>
      <c r="I14" s="23"/>
      <c r="J14" s="203"/>
      <c r="K14" s="203"/>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98</v>
      </c>
      <c r="J15" s="203"/>
      <c r="K15" s="203"/>
    </row>
    <row r="16" spans="1:11" ht="72" customHeight="1" x14ac:dyDescent="0.2">
      <c r="A16" s="19" t="s">
        <v>18</v>
      </c>
      <c r="B16" s="20" t="s">
        <v>79</v>
      </c>
      <c r="C16" s="49" t="s">
        <v>116</v>
      </c>
      <c r="D16" s="55">
        <v>0</v>
      </c>
      <c r="E16" s="51">
        <f>H15</f>
        <v>123.532884</v>
      </c>
      <c r="F16" s="52" t="s">
        <v>19</v>
      </c>
      <c r="G16" s="51">
        <f t="shared" si="0"/>
        <v>0</v>
      </c>
      <c r="H16" s="155"/>
      <c r="I16" s="151" t="s">
        <v>46</v>
      </c>
      <c r="J16" s="203"/>
      <c r="K16" s="203"/>
    </row>
    <row r="17" spans="1:13" ht="138.75" customHeight="1" x14ac:dyDescent="0.2">
      <c r="A17" s="21"/>
      <c r="B17" s="21"/>
      <c r="C17" s="30" t="s">
        <v>41</v>
      </c>
      <c r="D17" s="13">
        <v>0</v>
      </c>
      <c r="E17" s="31">
        <f>H15</f>
        <v>123.532884</v>
      </c>
      <c r="F17" s="30" t="s">
        <v>19</v>
      </c>
      <c r="G17" s="31">
        <f t="shared" si="0"/>
        <v>0</v>
      </c>
      <c r="H17" s="31"/>
      <c r="I17" s="118" t="s">
        <v>157</v>
      </c>
      <c r="J17" s="203"/>
      <c r="K17" s="203"/>
    </row>
    <row r="18" spans="1:13" ht="105" customHeight="1" x14ac:dyDescent="0.2">
      <c r="A18" s="21"/>
      <c r="B18" s="21"/>
      <c r="C18" s="30" t="s">
        <v>100</v>
      </c>
      <c r="D18" s="33">
        <v>5.0000000000000001E-4</v>
      </c>
      <c r="E18" s="31">
        <f>H15</f>
        <v>123.532884</v>
      </c>
      <c r="F18" s="30" t="s">
        <v>19</v>
      </c>
      <c r="G18" s="31">
        <f t="shared" si="0"/>
        <v>6.1766441999999998E-2</v>
      </c>
      <c r="H18" s="31"/>
      <c r="I18" s="144" t="s">
        <v>99</v>
      </c>
      <c r="J18" s="203"/>
      <c r="K18" s="203"/>
    </row>
    <row r="19" spans="1:13" ht="73.5" customHeight="1" x14ac:dyDescent="0.2">
      <c r="A19" s="21"/>
      <c r="B19" s="21"/>
      <c r="C19" s="30" t="s">
        <v>58</v>
      </c>
      <c r="D19" s="33">
        <v>1.0200000000000001E-2</v>
      </c>
      <c r="E19" s="31">
        <f>H15</f>
        <v>123.532884</v>
      </c>
      <c r="F19" s="30" t="s">
        <v>19</v>
      </c>
      <c r="G19" s="31">
        <f t="shared" si="0"/>
        <v>1.2600354168000001</v>
      </c>
      <c r="H19" s="31"/>
      <c r="I19" s="84" t="s">
        <v>101</v>
      </c>
      <c r="J19" s="203"/>
      <c r="K19" s="203"/>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203"/>
      <c r="K20" s="203"/>
    </row>
    <row r="21" spans="1:13" ht="51.75" customHeight="1" x14ac:dyDescent="0.2">
      <c r="A21" s="21"/>
      <c r="B21" s="20" t="s">
        <v>26</v>
      </c>
      <c r="C21" s="30" t="s">
        <v>65</v>
      </c>
      <c r="D21" s="33">
        <v>7.5300000000000006E-2</v>
      </c>
      <c r="E21" s="31">
        <f>H15</f>
        <v>123.532884</v>
      </c>
      <c r="F21" s="30" t="s">
        <v>19</v>
      </c>
      <c r="G21" s="31">
        <f t="shared" ref="G21:G26" si="1">D21*E21</f>
        <v>9.3020261652000009</v>
      </c>
      <c r="H21" s="31"/>
      <c r="I21" s="205" t="s">
        <v>102</v>
      </c>
      <c r="J21" s="203"/>
      <c r="K21" s="203"/>
    </row>
    <row r="22" spans="1:13" ht="42.75" customHeight="1" x14ac:dyDescent="0.2">
      <c r="A22" s="21"/>
      <c r="B22" s="32"/>
      <c r="C22" s="30" t="s">
        <v>66</v>
      </c>
      <c r="D22" s="33">
        <v>7.0000000000000007E-2</v>
      </c>
      <c r="E22" s="31">
        <f>H15</f>
        <v>123.532884</v>
      </c>
      <c r="F22" s="30" t="s">
        <v>19</v>
      </c>
      <c r="G22" s="31">
        <f t="shared" si="1"/>
        <v>8.6473018800000006</v>
      </c>
      <c r="H22" s="31"/>
      <c r="I22" s="205"/>
      <c r="J22" s="203"/>
      <c r="K22" s="203"/>
    </row>
    <row r="23" spans="1:13" ht="42" customHeight="1" x14ac:dyDescent="0.2">
      <c r="A23" s="21"/>
      <c r="B23" s="32"/>
      <c r="C23" s="30" t="s">
        <v>67</v>
      </c>
      <c r="D23" s="33">
        <v>7.6999999999999999E-2</v>
      </c>
      <c r="E23" s="31">
        <f>H15</f>
        <v>123.532884</v>
      </c>
      <c r="F23" s="30" t="s">
        <v>19</v>
      </c>
      <c r="G23" s="31">
        <f t="shared" si="1"/>
        <v>9.5120320679999999</v>
      </c>
      <c r="H23" s="31"/>
      <c r="I23" s="205"/>
      <c r="J23" s="203"/>
      <c r="K23" s="203"/>
    </row>
    <row r="24" spans="1:13" ht="184.5" customHeight="1" x14ac:dyDescent="0.2">
      <c r="A24" s="21"/>
      <c r="B24" s="32"/>
      <c r="C24" s="34" t="s">
        <v>85</v>
      </c>
      <c r="D24" s="13">
        <v>0</v>
      </c>
      <c r="E24" s="31">
        <f>H15</f>
        <v>123.532884</v>
      </c>
      <c r="F24" s="30" t="s">
        <v>19</v>
      </c>
      <c r="G24" s="31">
        <f t="shared" si="1"/>
        <v>0</v>
      </c>
      <c r="H24" s="31"/>
      <c r="I24" s="205" t="s">
        <v>63</v>
      </c>
      <c r="J24" s="206" t="s">
        <v>138</v>
      </c>
      <c r="K24" s="207"/>
    </row>
    <row r="25" spans="1:13" ht="181.5" customHeight="1" x14ac:dyDescent="0.2">
      <c r="A25" s="21"/>
      <c r="B25" s="32"/>
      <c r="C25" s="32" t="s">
        <v>86</v>
      </c>
      <c r="D25" s="13">
        <v>0</v>
      </c>
      <c r="E25" s="31">
        <f>H15</f>
        <v>123.532884</v>
      </c>
      <c r="F25" s="30" t="s">
        <v>19</v>
      </c>
      <c r="G25" s="31">
        <f t="shared" si="1"/>
        <v>0</v>
      </c>
      <c r="H25" s="31"/>
      <c r="I25" s="205"/>
      <c r="J25" s="208" t="s">
        <v>117</v>
      </c>
      <c r="K25" s="208"/>
    </row>
    <row r="26" spans="1:13" ht="141" customHeight="1" x14ac:dyDescent="0.2">
      <c r="A26" s="21"/>
      <c r="B26" s="129"/>
      <c r="C26" s="34" t="s">
        <v>103</v>
      </c>
      <c r="D26" s="13">
        <v>0</v>
      </c>
      <c r="E26" s="31">
        <f>H15</f>
        <v>123.532884</v>
      </c>
      <c r="F26" s="30" t="s">
        <v>19</v>
      </c>
      <c r="G26" s="31">
        <f t="shared" si="1"/>
        <v>0</v>
      </c>
      <c r="H26" s="31"/>
      <c r="I26" s="130" t="s">
        <v>139</v>
      </c>
      <c r="J26" s="222"/>
      <c r="K26" s="223"/>
      <c r="L26" s="71"/>
      <c r="M26" s="71"/>
    </row>
    <row r="27" spans="1:13" ht="26.25" customHeight="1" x14ac:dyDescent="0.2">
      <c r="A27" s="21"/>
      <c r="B27" s="21"/>
      <c r="C27" s="18" t="s">
        <v>8</v>
      </c>
      <c r="D27" s="27">
        <f>SUM(D21:D26)</f>
        <v>0.2223</v>
      </c>
      <c r="E27" s="28">
        <f>H15</f>
        <v>123.532884</v>
      </c>
      <c r="F27" s="18" t="s">
        <v>19</v>
      </c>
      <c r="G27" s="28">
        <f>SUM(G21:G26)</f>
        <v>27.461360113200001</v>
      </c>
      <c r="H27" s="28">
        <f>H20+G27</f>
        <v>152.31604597199998</v>
      </c>
      <c r="I27" s="23"/>
      <c r="J27" s="224"/>
      <c r="K27" s="225"/>
      <c r="L27" s="71"/>
    </row>
    <row r="28" spans="1:13" ht="50.25" customHeight="1" x14ac:dyDescent="0.2">
      <c r="A28" s="209" t="s">
        <v>22</v>
      </c>
      <c r="B28" s="212" t="s">
        <v>148</v>
      </c>
      <c r="C28" s="152" t="s">
        <v>106</v>
      </c>
      <c r="D28" s="173">
        <v>0</v>
      </c>
      <c r="E28" s="23">
        <f>H27</f>
        <v>152.31604597199998</v>
      </c>
      <c r="F28" s="36" t="s">
        <v>23</v>
      </c>
      <c r="G28" s="23">
        <f t="shared" ref="G28:G34" si="2">D28*E28</f>
        <v>0</v>
      </c>
      <c r="H28" s="23"/>
      <c r="I28" s="205" t="s">
        <v>155</v>
      </c>
      <c r="J28" s="224"/>
      <c r="K28" s="225"/>
    </row>
    <row r="29" spans="1:13" x14ac:dyDescent="0.2">
      <c r="A29" s="210"/>
      <c r="B29" s="210"/>
      <c r="C29" s="136" t="s">
        <v>72</v>
      </c>
      <c r="D29" s="137">
        <v>0</v>
      </c>
      <c r="E29" s="23">
        <f>H27</f>
        <v>152.31604597199998</v>
      </c>
      <c r="F29" s="36" t="s">
        <v>23</v>
      </c>
      <c r="G29" s="23">
        <f t="shared" si="2"/>
        <v>0</v>
      </c>
      <c r="H29" s="23"/>
      <c r="I29" s="205"/>
      <c r="J29" s="224"/>
      <c r="K29" s="225"/>
    </row>
    <row r="30" spans="1:13" x14ac:dyDescent="0.2">
      <c r="A30" s="210"/>
      <c r="B30" s="210"/>
      <c r="C30" s="136" t="s">
        <v>73</v>
      </c>
      <c r="D30" s="137">
        <v>0</v>
      </c>
      <c r="E30" s="23">
        <f>H27</f>
        <v>152.31604597199998</v>
      </c>
      <c r="F30" s="36" t="s">
        <v>23</v>
      </c>
      <c r="G30" s="23">
        <f t="shared" si="2"/>
        <v>0</v>
      </c>
      <c r="H30" s="23"/>
      <c r="I30" s="205"/>
      <c r="J30" s="224"/>
      <c r="K30" s="225"/>
    </row>
    <row r="31" spans="1:13" x14ac:dyDescent="0.2">
      <c r="A31" s="210"/>
      <c r="B31" s="210"/>
      <c r="C31" s="136" t="s">
        <v>0</v>
      </c>
      <c r="D31" s="137">
        <v>0</v>
      </c>
      <c r="E31" s="23">
        <f>H27</f>
        <v>152.31604597199998</v>
      </c>
      <c r="F31" s="36" t="s">
        <v>23</v>
      </c>
      <c r="G31" s="23">
        <f t="shared" si="2"/>
        <v>0</v>
      </c>
      <c r="H31" s="23"/>
      <c r="I31" s="205"/>
      <c r="J31" s="224"/>
      <c r="K31" s="225"/>
    </row>
    <row r="32" spans="1:13" x14ac:dyDescent="0.2">
      <c r="A32" s="210"/>
      <c r="B32" s="210"/>
      <c r="C32" s="136" t="s">
        <v>74</v>
      </c>
      <c r="D32" s="137">
        <v>0</v>
      </c>
      <c r="E32" s="23">
        <f>H27</f>
        <v>152.31604597199998</v>
      </c>
      <c r="F32" s="36" t="s">
        <v>23</v>
      </c>
      <c r="G32" s="23">
        <f t="shared" si="2"/>
        <v>0</v>
      </c>
      <c r="H32" s="23"/>
      <c r="I32" s="205"/>
      <c r="J32" s="224"/>
      <c r="K32" s="225"/>
    </row>
    <row r="33" spans="1:12" x14ac:dyDescent="0.2">
      <c r="A33" s="210"/>
      <c r="B33" s="210"/>
      <c r="C33" s="136" t="s">
        <v>0</v>
      </c>
      <c r="D33" s="137">
        <v>0</v>
      </c>
      <c r="E33" s="23">
        <f>H27</f>
        <v>152.31604597199998</v>
      </c>
      <c r="F33" s="36" t="s">
        <v>23</v>
      </c>
      <c r="G33" s="23">
        <f t="shared" si="2"/>
        <v>0</v>
      </c>
      <c r="H33" s="23"/>
      <c r="I33" s="205"/>
      <c r="J33" s="224"/>
      <c r="K33" s="225"/>
    </row>
    <row r="34" spans="1:12" ht="147" customHeight="1" x14ac:dyDescent="0.2">
      <c r="A34" s="210"/>
      <c r="B34" s="210"/>
      <c r="C34" s="136" t="s">
        <v>0</v>
      </c>
      <c r="D34" s="137">
        <v>0</v>
      </c>
      <c r="E34" s="26">
        <f>H27</f>
        <v>152.31604597199998</v>
      </c>
      <c r="F34" s="29" t="s">
        <v>23</v>
      </c>
      <c r="G34" s="26">
        <f t="shared" si="2"/>
        <v>0</v>
      </c>
      <c r="H34" s="23"/>
      <c r="I34" s="205"/>
      <c r="J34" s="226"/>
      <c r="K34" s="227"/>
      <c r="L34" s="70"/>
    </row>
    <row r="35" spans="1:12" ht="35.25" customHeight="1" x14ac:dyDescent="0.2">
      <c r="A35" s="211"/>
      <c r="B35" s="211"/>
      <c r="C35" s="18" t="s">
        <v>42</v>
      </c>
      <c r="D35" s="27">
        <f>SUM(D28:D34)</f>
        <v>0</v>
      </c>
      <c r="E35" s="28">
        <f>H27</f>
        <v>152.31604597199998</v>
      </c>
      <c r="F35" s="18" t="s">
        <v>23</v>
      </c>
      <c r="G35" s="28">
        <f>SUM(G28:G34)</f>
        <v>0</v>
      </c>
      <c r="H35" s="28">
        <f>H27+G35</f>
        <v>152.31604597199998</v>
      </c>
      <c r="I35" s="23"/>
      <c r="J35" s="140"/>
      <c r="K35" s="141"/>
    </row>
    <row r="36" spans="1:12" ht="91.5" customHeight="1" x14ac:dyDescent="0.2">
      <c r="A36" s="37"/>
      <c r="B36" s="37"/>
      <c r="C36" s="37"/>
      <c r="D36" s="37"/>
      <c r="E36" s="37"/>
      <c r="F36" s="85" t="s">
        <v>118</v>
      </c>
      <c r="G36" s="37"/>
      <c r="H36" s="38">
        <f>H35</f>
        <v>152.31604597199998</v>
      </c>
      <c r="I36" s="38" t="s">
        <v>44</v>
      </c>
      <c r="J36" s="158">
        <f>ROUND(H36/100,4)</f>
        <v>1.5232000000000001</v>
      </c>
      <c r="K36" s="142"/>
    </row>
    <row r="37" spans="1:12" ht="72" customHeight="1" x14ac:dyDescent="0.2">
      <c r="A37" s="37"/>
      <c r="B37" s="34" t="s">
        <v>93</v>
      </c>
      <c r="C37" s="37"/>
      <c r="D37" s="37"/>
      <c r="E37" s="37"/>
      <c r="F37" s="37" t="s">
        <v>119</v>
      </c>
      <c r="G37" s="37"/>
      <c r="H37" s="12">
        <v>1</v>
      </c>
      <c r="I37" s="38" t="s">
        <v>156</v>
      </c>
      <c r="J37" s="21"/>
      <c r="K37" s="21"/>
    </row>
    <row r="38" spans="1:12" ht="87.75" customHeight="1" x14ac:dyDescent="0.2">
      <c r="A38" s="37"/>
      <c r="B38" s="37"/>
      <c r="C38" s="37"/>
      <c r="D38" s="37"/>
      <c r="E38" s="37"/>
      <c r="F38" s="37" t="s">
        <v>120</v>
      </c>
      <c r="G38" s="37"/>
      <c r="H38" s="38">
        <f>J36*H37</f>
        <v>1.5232000000000001</v>
      </c>
      <c r="I38" s="40" t="s">
        <v>45</v>
      </c>
      <c r="J38" s="41">
        <f>ROUND(J36*H37,4)</f>
        <v>1.5232000000000001</v>
      </c>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213" t="s">
        <v>82</v>
      </c>
      <c r="B42" s="214"/>
      <c r="C42" s="214"/>
      <c r="D42" s="214"/>
      <c r="E42" s="214"/>
      <c r="F42" s="214"/>
      <c r="G42" s="214"/>
      <c r="H42" s="214"/>
      <c r="I42" s="214"/>
      <c r="J42" s="215"/>
    </row>
    <row r="43" spans="1:12" ht="91.5" customHeight="1" x14ac:dyDescent="0.2">
      <c r="A43" s="216"/>
      <c r="B43" s="217"/>
      <c r="C43" s="217"/>
      <c r="D43" s="217"/>
      <c r="E43" s="217"/>
      <c r="F43" s="217"/>
      <c r="G43" s="217"/>
      <c r="H43" s="217"/>
      <c r="I43" s="217"/>
      <c r="J43" s="218"/>
    </row>
    <row r="44" spans="1:12" x14ac:dyDescent="0.2">
      <c r="A44" s="216"/>
      <c r="B44" s="217"/>
      <c r="C44" s="217"/>
      <c r="D44" s="217"/>
      <c r="E44" s="217"/>
      <c r="F44" s="217"/>
      <c r="G44" s="217"/>
      <c r="H44" s="217"/>
      <c r="I44" s="217"/>
      <c r="J44" s="218"/>
    </row>
    <row r="45" spans="1:12" ht="7.5" customHeight="1" x14ac:dyDescent="0.2">
      <c r="A45" s="219"/>
      <c r="B45" s="220"/>
      <c r="C45" s="220"/>
      <c r="D45" s="220"/>
      <c r="E45" s="220"/>
      <c r="F45" s="220"/>
      <c r="G45" s="220"/>
      <c r="H45" s="220"/>
      <c r="I45" s="220"/>
      <c r="J45" s="221"/>
    </row>
  </sheetData>
  <sheetProtection algorithmName="SHA-512" hashValue="9Lh/jXMNTOI3/F6pf3LvVJVVlDBM0rHuH5ij51WYgN4Np+NlfrXKErh6uqqGmcL9hClxD+DXQocrbF2u2fWQJQ==" saltValue="YgB5xRRL3JZcKamcM0V3SQ==" spinCount="100000" sheet="1" objects="1" scenarios="1"/>
  <mergeCells count="17">
    <mergeCell ref="A28:A35"/>
    <mergeCell ref="B28:B35"/>
    <mergeCell ref="I28:I34"/>
    <mergeCell ref="A42:J45"/>
    <mergeCell ref="J26:K34"/>
    <mergeCell ref="J8:K8"/>
    <mergeCell ref="J9:K23"/>
    <mergeCell ref="I11:I13"/>
    <mergeCell ref="I21:I23"/>
    <mergeCell ref="I24:I25"/>
    <mergeCell ref="J24:K24"/>
    <mergeCell ref="J25:K25"/>
    <mergeCell ref="A7:K7"/>
    <mergeCell ref="A1:I1"/>
    <mergeCell ref="A5:I5"/>
    <mergeCell ref="I6:K6"/>
    <mergeCell ref="A4:F4"/>
  </mergeCells>
  <pageMargins left="0.70866141732283472" right="0.70866141732283472" top="0.74803149606299213" bottom="0.74803149606299213" header="0.31496062992125984" footer="0.31496062992125984"/>
  <pageSetup paperSize="8"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I12" sqref="I12:I14"/>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81" t="s">
        <v>146</v>
      </c>
      <c r="B1" s="193"/>
      <c r="C1" s="193"/>
      <c r="D1" s="193"/>
      <c r="E1" s="193"/>
      <c r="F1" s="193"/>
      <c r="G1" s="194"/>
      <c r="H1" s="194"/>
      <c r="I1" s="194"/>
    </row>
    <row r="2" spans="1:11" s="14" customFormat="1" ht="19.5" customHeight="1" x14ac:dyDescent="0.2">
      <c r="A2" s="121" t="s">
        <v>108</v>
      </c>
      <c r="B2" s="94" t="s">
        <v>135</v>
      </c>
      <c r="C2" s="90"/>
      <c r="D2" s="93"/>
      <c r="E2" s="93"/>
      <c r="F2" s="93"/>
    </row>
    <row r="3" spans="1:11" s="14" customFormat="1" ht="24.75" customHeight="1" x14ac:dyDescent="0.2">
      <c r="A3" s="90"/>
      <c r="B3" s="94" t="s">
        <v>112</v>
      </c>
      <c r="D3" s="93"/>
      <c r="E3" s="93"/>
      <c r="F3" s="93"/>
    </row>
    <row r="4" spans="1:11" s="69" customFormat="1" ht="19.5" customHeight="1" x14ac:dyDescent="0.2">
      <c r="A4" s="147"/>
      <c r="B4" s="148"/>
      <c r="C4" s="148"/>
      <c r="D4" s="119"/>
      <c r="E4" s="119"/>
      <c r="F4" s="119"/>
      <c r="G4" s="119"/>
      <c r="H4" s="119"/>
    </row>
    <row r="5" spans="1:11" s="69" customFormat="1" ht="18.75" customHeight="1" x14ac:dyDescent="0.2">
      <c r="A5" s="200" t="s">
        <v>133</v>
      </c>
      <c r="B5" s="201"/>
      <c r="C5" s="201"/>
      <c r="D5" s="201"/>
      <c r="E5" s="201"/>
      <c r="F5" s="201"/>
      <c r="G5" s="95"/>
      <c r="H5" s="95"/>
    </row>
    <row r="6" spans="1:11" ht="15.75" customHeight="1" x14ac:dyDescent="0.2">
      <c r="A6" s="185"/>
      <c r="B6" s="189"/>
      <c r="C6" s="189"/>
      <c r="D6" s="189"/>
      <c r="E6" s="189"/>
      <c r="F6" s="189"/>
      <c r="G6" s="189"/>
      <c r="H6" s="189"/>
      <c r="I6" s="189"/>
      <c r="J6" s="189"/>
    </row>
    <row r="7" spans="1:11" ht="29.25" customHeight="1" x14ac:dyDescent="0.2">
      <c r="B7" s="48" t="s">
        <v>43</v>
      </c>
      <c r="C7" s="35"/>
      <c r="I7" s="197" t="s">
        <v>121</v>
      </c>
      <c r="J7" s="198"/>
      <c r="K7" s="199"/>
    </row>
    <row r="8" spans="1:11" ht="18.75" customHeight="1" x14ac:dyDescent="0.2">
      <c r="A8" s="228" t="s">
        <v>84</v>
      </c>
      <c r="B8" s="229"/>
      <c r="C8" s="229"/>
      <c r="D8" s="229"/>
      <c r="E8" s="229"/>
      <c r="F8" s="229"/>
      <c r="G8" s="229"/>
      <c r="H8" s="229"/>
      <c r="I8" s="203"/>
      <c r="J8" s="203"/>
      <c r="K8" s="203"/>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51</v>
      </c>
      <c r="C10" s="21"/>
      <c r="D10" s="22">
        <v>1</v>
      </c>
      <c r="E10" s="23">
        <v>100</v>
      </c>
      <c r="F10" s="21" t="s">
        <v>10</v>
      </c>
      <c r="G10" s="23">
        <v>100</v>
      </c>
      <c r="H10" s="23">
        <v>100</v>
      </c>
      <c r="I10" s="24" t="s">
        <v>39</v>
      </c>
      <c r="J10" s="204" t="s">
        <v>52</v>
      </c>
      <c r="K10" s="203"/>
    </row>
    <row r="11" spans="1:11" ht="51.75" customHeight="1" x14ac:dyDescent="0.2">
      <c r="A11" s="21"/>
      <c r="B11" s="138" t="s">
        <v>11</v>
      </c>
      <c r="C11" s="139"/>
      <c r="D11" s="50">
        <v>0</v>
      </c>
      <c r="E11" s="26">
        <v>100</v>
      </c>
      <c r="F11" s="89" t="s">
        <v>12</v>
      </c>
      <c r="G11" s="26">
        <f>D11*E11</f>
        <v>0</v>
      </c>
      <c r="H11" s="26">
        <f>H10+G11</f>
        <v>100</v>
      </c>
      <c r="I11" s="123" t="s">
        <v>70</v>
      </c>
      <c r="J11" s="203"/>
      <c r="K11" s="203"/>
    </row>
    <row r="12" spans="1:11" ht="105.75" customHeight="1" x14ac:dyDescent="0.2">
      <c r="A12" s="19" t="s">
        <v>13</v>
      </c>
      <c r="B12" s="19" t="s">
        <v>14</v>
      </c>
      <c r="C12" s="32" t="s">
        <v>95</v>
      </c>
      <c r="D12" s="25">
        <v>0.1087</v>
      </c>
      <c r="E12" s="26">
        <f>H11</f>
        <v>100</v>
      </c>
      <c r="F12" s="89" t="s">
        <v>12</v>
      </c>
      <c r="G12" s="26">
        <f>D12*E12</f>
        <v>10.870000000000001</v>
      </c>
      <c r="H12" s="26"/>
      <c r="I12" s="205" t="s">
        <v>158</v>
      </c>
      <c r="J12" s="203"/>
      <c r="K12" s="203"/>
    </row>
    <row r="13" spans="1:11" ht="90.75" customHeight="1" x14ac:dyDescent="0.2">
      <c r="A13" s="21"/>
      <c r="B13" s="21"/>
      <c r="C13" s="32" t="s">
        <v>97</v>
      </c>
      <c r="D13" s="25">
        <v>2.6100000000000002E-2</v>
      </c>
      <c r="E13" s="26">
        <f>H11</f>
        <v>100</v>
      </c>
      <c r="F13" s="89" t="s">
        <v>12</v>
      </c>
      <c r="G13" s="26">
        <f>D13*E13</f>
        <v>2.6100000000000003</v>
      </c>
      <c r="H13" s="26"/>
      <c r="I13" s="205"/>
      <c r="J13" s="203"/>
      <c r="K13" s="203"/>
    </row>
    <row r="14" spans="1:11" ht="305.25" customHeight="1" x14ac:dyDescent="0.2">
      <c r="A14" s="21"/>
      <c r="B14" s="21"/>
      <c r="C14" s="32" t="s">
        <v>62</v>
      </c>
      <c r="D14" s="25">
        <v>6.0000000000000001E-3</v>
      </c>
      <c r="E14" s="26">
        <f>H11</f>
        <v>100</v>
      </c>
      <c r="F14" s="89" t="s">
        <v>12</v>
      </c>
      <c r="G14" s="26">
        <f>D14*E14</f>
        <v>0.6</v>
      </c>
      <c r="H14" s="26"/>
      <c r="I14" s="205"/>
      <c r="J14" s="203"/>
      <c r="K14" s="203"/>
    </row>
    <row r="15" spans="1:11" ht="34.5" customHeight="1" x14ac:dyDescent="0.2">
      <c r="A15" s="21"/>
      <c r="B15" s="21"/>
      <c r="C15" s="18" t="s">
        <v>8</v>
      </c>
      <c r="D15" s="27">
        <f>SUM(D12:D14)</f>
        <v>0.14080000000000001</v>
      </c>
      <c r="E15" s="28">
        <f>H11</f>
        <v>100</v>
      </c>
      <c r="F15" s="17" t="s">
        <v>12</v>
      </c>
      <c r="G15" s="28">
        <f>SUM(G12:G14)</f>
        <v>14.08</v>
      </c>
      <c r="H15" s="28">
        <f>H11+G15</f>
        <v>114.08</v>
      </c>
      <c r="I15" s="23"/>
      <c r="J15" s="203"/>
      <c r="K15" s="203"/>
    </row>
    <row r="16" spans="1:11" ht="31.5" x14ac:dyDescent="0.2">
      <c r="A16" s="19" t="s">
        <v>15</v>
      </c>
      <c r="B16" s="19" t="s">
        <v>16</v>
      </c>
      <c r="C16" s="89"/>
      <c r="D16" s="25">
        <v>8.3299999999999999E-2</v>
      </c>
      <c r="E16" s="26">
        <f>H11+G12+G13</f>
        <v>113.48</v>
      </c>
      <c r="F16" s="29" t="s">
        <v>17</v>
      </c>
      <c r="G16" s="26">
        <f t="shared" ref="G16:G20" si="0">D16*E16</f>
        <v>9.452884000000001</v>
      </c>
      <c r="H16" s="26">
        <f>H15+G16</f>
        <v>123.532884</v>
      </c>
      <c r="I16" s="88" t="s">
        <v>98</v>
      </c>
      <c r="J16" s="203"/>
      <c r="K16" s="203"/>
    </row>
    <row r="17" spans="1:12" ht="39.75" customHeight="1" x14ac:dyDescent="0.2">
      <c r="A17" s="19" t="s">
        <v>18</v>
      </c>
      <c r="B17" s="20" t="s">
        <v>25</v>
      </c>
      <c r="C17" s="49" t="s">
        <v>48</v>
      </c>
      <c r="D17" s="50">
        <v>0</v>
      </c>
      <c r="E17" s="51">
        <f>H16</f>
        <v>123.532884</v>
      </c>
      <c r="F17" s="52" t="s">
        <v>19</v>
      </c>
      <c r="G17" s="51">
        <f t="shared" si="0"/>
        <v>0</v>
      </c>
      <c r="H17" s="26"/>
      <c r="I17" s="88" t="s">
        <v>46</v>
      </c>
      <c r="J17" s="203"/>
      <c r="K17" s="203"/>
    </row>
    <row r="18" spans="1:12" ht="136.5" customHeight="1" x14ac:dyDescent="0.2">
      <c r="A18" s="21"/>
      <c r="B18" s="21"/>
      <c r="C18" s="30" t="s">
        <v>41</v>
      </c>
      <c r="D18" s="13">
        <v>0</v>
      </c>
      <c r="E18" s="31">
        <f>H16</f>
        <v>123.532884</v>
      </c>
      <c r="F18" s="30" t="s">
        <v>19</v>
      </c>
      <c r="G18" s="31">
        <f t="shared" si="0"/>
        <v>0</v>
      </c>
      <c r="H18" s="31"/>
      <c r="I18" s="117" t="s">
        <v>49</v>
      </c>
      <c r="J18" s="203"/>
      <c r="K18" s="203"/>
    </row>
    <row r="19" spans="1:12" ht="28.5" customHeight="1" x14ac:dyDescent="0.2">
      <c r="A19" s="21"/>
      <c r="B19" s="21"/>
      <c r="C19" s="49" t="s">
        <v>20</v>
      </c>
      <c r="D19" s="55">
        <v>0</v>
      </c>
      <c r="E19" s="56">
        <f>H16</f>
        <v>123.532884</v>
      </c>
      <c r="F19" s="57" t="s">
        <v>19</v>
      </c>
      <c r="G19" s="56">
        <f t="shared" si="0"/>
        <v>0</v>
      </c>
      <c r="H19" s="56"/>
      <c r="I19" s="88" t="s">
        <v>87</v>
      </c>
      <c r="J19" s="203"/>
      <c r="K19" s="203"/>
    </row>
    <row r="20" spans="1:12" ht="28.5" customHeight="1" x14ac:dyDescent="0.2">
      <c r="A20" s="21"/>
      <c r="B20" s="21"/>
      <c r="C20" s="49" t="s">
        <v>21</v>
      </c>
      <c r="D20" s="55">
        <v>0</v>
      </c>
      <c r="E20" s="56">
        <f>H16</f>
        <v>123.532884</v>
      </c>
      <c r="F20" s="57" t="s">
        <v>19</v>
      </c>
      <c r="G20" s="56">
        <f t="shared" si="0"/>
        <v>0</v>
      </c>
      <c r="H20" s="56"/>
      <c r="I20" s="130" t="s">
        <v>87</v>
      </c>
      <c r="J20" s="203"/>
      <c r="K20" s="203"/>
    </row>
    <row r="21" spans="1:12" x14ac:dyDescent="0.2">
      <c r="A21" s="21"/>
      <c r="B21" s="21"/>
      <c r="C21" s="18" t="s">
        <v>8</v>
      </c>
      <c r="D21" s="27">
        <f>SUM(D17:D20)</f>
        <v>0</v>
      </c>
      <c r="E21" s="28">
        <f>H16</f>
        <v>123.532884</v>
      </c>
      <c r="F21" s="18" t="s">
        <v>19</v>
      </c>
      <c r="G21" s="28">
        <f>SUM(G17:G20)</f>
        <v>0</v>
      </c>
      <c r="H21" s="28">
        <f>H16+G21</f>
        <v>123.532884</v>
      </c>
      <c r="I21" s="23"/>
      <c r="J21" s="203"/>
      <c r="K21" s="203"/>
    </row>
    <row r="22" spans="1:12" ht="65.25" customHeight="1" x14ac:dyDescent="0.2">
      <c r="A22" s="21"/>
      <c r="B22" s="20" t="s">
        <v>26</v>
      </c>
      <c r="C22" s="30" t="s">
        <v>65</v>
      </c>
      <c r="D22" s="33">
        <v>7.5300000000000006E-2</v>
      </c>
      <c r="E22" s="31">
        <f>H16</f>
        <v>123.532884</v>
      </c>
      <c r="F22" s="30" t="s">
        <v>19</v>
      </c>
      <c r="G22" s="31">
        <f t="shared" ref="G22:G27" si="1">D22*E22</f>
        <v>9.3020261652000009</v>
      </c>
      <c r="H22" s="31"/>
      <c r="I22" s="205" t="s">
        <v>102</v>
      </c>
      <c r="J22" s="203"/>
      <c r="K22" s="203"/>
    </row>
    <row r="23" spans="1:12" ht="48" customHeight="1" x14ac:dyDescent="0.2">
      <c r="A23" s="21"/>
      <c r="B23" s="32"/>
      <c r="C23" s="30" t="s">
        <v>68</v>
      </c>
      <c r="D23" s="33">
        <v>7.0000000000000007E-2</v>
      </c>
      <c r="E23" s="31">
        <f>H16</f>
        <v>123.532884</v>
      </c>
      <c r="F23" s="30" t="s">
        <v>19</v>
      </c>
      <c r="G23" s="31">
        <f t="shared" si="1"/>
        <v>8.6473018800000006</v>
      </c>
      <c r="H23" s="31"/>
      <c r="I23" s="205"/>
      <c r="J23" s="203"/>
      <c r="K23" s="203"/>
    </row>
    <row r="24" spans="1:12" ht="48" customHeight="1" x14ac:dyDescent="0.2">
      <c r="A24" s="21"/>
      <c r="B24" s="32"/>
      <c r="C24" s="30" t="s">
        <v>69</v>
      </c>
      <c r="D24" s="33">
        <v>7.6999999999999999E-2</v>
      </c>
      <c r="E24" s="31">
        <f>H16</f>
        <v>123.532884</v>
      </c>
      <c r="F24" s="30" t="s">
        <v>19</v>
      </c>
      <c r="G24" s="31">
        <f t="shared" si="1"/>
        <v>9.5120320679999999</v>
      </c>
      <c r="H24" s="31"/>
      <c r="I24" s="205"/>
      <c r="J24" s="203"/>
      <c r="K24" s="203"/>
    </row>
    <row r="25" spans="1:12" ht="173.25" customHeight="1" x14ac:dyDescent="0.2">
      <c r="A25" s="21"/>
      <c r="B25" s="32"/>
      <c r="C25" s="34" t="s">
        <v>85</v>
      </c>
      <c r="D25" s="13">
        <v>0</v>
      </c>
      <c r="E25" s="31">
        <f>H16</f>
        <v>123.532884</v>
      </c>
      <c r="F25" s="30" t="s">
        <v>19</v>
      </c>
      <c r="G25" s="31">
        <f t="shared" si="1"/>
        <v>0</v>
      </c>
      <c r="H25" s="31"/>
      <c r="I25" s="205" t="s">
        <v>83</v>
      </c>
      <c r="J25" s="206" t="s">
        <v>138</v>
      </c>
      <c r="K25" s="207"/>
    </row>
    <row r="26" spans="1:12" ht="183" customHeight="1" x14ac:dyDescent="0.2">
      <c r="A26" s="21"/>
      <c r="B26" s="32"/>
      <c r="C26" s="32" t="s">
        <v>86</v>
      </c>
      <c r="D26" s="13">
        <v>0</v>
      </c>
      <c r="E26" s="31">
        <f>H16</f>
        <v>123.532884</v>
      </c>
      <c r="F26" s="30" t="s">
        <v>19</v>
      </c>
      <c r="G26" s="31">
        <f t="shared" si="1"/>
        <v>0</v>
      </c>
      <c r="H26" s="31"/>
      <c r="I26" s="205"/>
      <c r="J26" s="208" t="s">
        <v>122</v>
      </c>
      <c r="K26" s="208"/>
    </row>
    <row r="27" spans="1:12" ht="136.5" x14ac:dyDescent="0.2">
      <c r="A27" s="21"/>
      <c r="B27" s="129"/>
      <c r="C27" s="34" t="s">
        <v>104</v>
      </c>
      <c r="D27" s="13">
        <v>0</v>
      </c>
      <c r="E27" s="31">
        <f>H16</f>
        <v>123.532884</v>
      </c>
      <c r="F27" s="30" t="s">
        <v>19</v>
      </c>
      <c r="G27" s="31">
        <f t="shared" si="1"/>
        <v>0</v>
      </c>
      <c r="H27" s="31"/>
      <c r="I27" s="130" t="s">
        <v>140</v>
      </c>
      <c r="J27" s="222"/>
      <c r="K27" s="239"/>
    </row>
    <row r="28" spans="1:12" x14ac:dyDescent="0.2">
      <c r="A28" s="21"/>
      <c r="B28" s="21"/>
      <c r="C28" s="18" t="s">
        <v>8</v>
      </c>
      <c r="D28" s="27">
        <f>SUM(D22:D27)</f>
        <v>0.2223</v>
      </c>
      <c r="E28" s="28">
        <f>H16</f>
        <v>123.532884</v>
      </c>
      <c r="F28" s="18" t="s">
        <v>19</v>
      </c>
      <c r="G28" s="28">
        <f>SUM(G22:G27)</f>
        <v>27.461360113200001</v>
      </c>
      <c r="H28" s="28">
        <f>H21+G28</f>
        <v>150.99424411320001</v>
      </c>
      <c r="I28" s="23"/>
      <c r="J28" s="240"/>
      <c r="K28" s="241"/>
    </row>
    <row r="29" spans="1:12" ht="25.5" customHeight="1" x14ac:dyDescent="0.2">
      <c r="A29" s="209" t="s">
        <v>22</v>
      </c>
      <c r="B29" s="212" t="s">
        <v>148</v>
      </c>
      <c r="C29" s="153" t="s">
        <v>107</v>
      </c>
      <c r="D29" s="173">
        <v>0</v>
      </c>
      <c r="E29" s="23">
        <f>H28</f>
        <v>150.99424411320001</v>
      </c>
      <c r="F29" s="36" t="s">
        <v>23</v>
      </c>
      <c r="G29" s="23">
        <f t="shared" ref="G29:G35" si="2">D29*E29</f>
        <v>0</v>
      </c>
      <c r="H29" s="23"/>
      <c r="I29" s="205" t="s">
        <v>141</v>
      </c>
      <c r="J29" s="240"/>
      <c r="K29" s="241"/>
      <c r="L29" s="71"/>
    </row>
    <row r="30" spans="1:12" ht="12.75" customHeight="1" x14ac:dyDescent="0.2">
      <c r="A30" s="210"/>
      <c r="B30" s="210"/>
      <c r="C30" s="136" t="s">
        <v>72</v>
      </c>
      <c r="D30" s="137">
        <v>0</v>
      </c>
      <c r="E30" s="23">
        <f>H28</f>
        <v>150.99424411320001</v>
      </c>
      <c r="F30" s="36" t="s">
        <v>23</v>
      </c>
      <c r="G30" s="23">
        <f t="shared" si="2"/>
        <v>0</v>
      </c>
      <c r="H30" s="23"/>
      <c r="I30" s="205"/>
      <c r="J30" s="240"/>
      <c r="K30" s="241"/>
    </row>
    <row r="31" spans="1:12" ht="12.75" customHeight="1" x14ac:dyDescent="0.2">
      <c r="A31" s="210"/>
      <c r="B31" s="210"/>
      <c r="C31" s="136" t="s">
        <v>73</v>
      </c>
      <c r="D31" s="137">
        <v>0</v>
      </c>
      <c r="E31" s="23">
        <f>H28</f>
        <v>150.99424411320001</v>
      </c>
      <c r="F31" s="36" t="s">
        <v>23</v>
      </c>
      <c r="G31" s="23">
        <f t="shared" si="2"/>
        <v>0</v>
      </c>
      <c r="H31" s="23"/>
      <c r="I31" s="205"/>
      <c r="J31" s="240"/>
      <c r="K31" s="241"/>
    </row>
    <row r="32" spans="1:12" x14ac:dyDescent="0.2">
      <c r="A32" s="210"/>
      <c r="B32" s="210"/>
      <c r="C32" s="136" t="s">
        <v>0</v>
      </c>
      <c r="D32" s="137">
        <v>0</v>
      </c>
      <c r="E32" s="23">
        <f>H28</f>
        <v>150.99424411320001</v>
      </c>
      <c r="F32" s="36" t="s">
        <v>23</v>
      </c>
      <c r="G32" s="23">
        <f t="shared" si="2"/>
        <v>0</v>
      </c>
      <c r="H32" s="23"/>
      <c r="I32" s="205"/>
      <c r="J32" s="240"/>
      <c r="K32" s="241"/>
    </row>
    <row r="33" spans="1:11" x14ac:dyDescent="0.2">
      <c r="A33" s="210"/>
      <c r="B33" s="210"/>
      <c r="C33" s="136" t="s">
        <v>74</v>
      </c>
      <c r="D33" s="137">
        <v>0</v>
      </c>
      <c r="E33" s="23">
        <f>H28</f>
        <v>150.99424411320001</v>
      </c>
      <c r="F33" s="36" t="s">
        <v>23</v>
      </c>
      <c r="G33" s="23">
        <f t="shared" si="2"/>
        <v>0</v>
      </c>
      <c r="H33" s="23"/>
      <c r="I33" s="205"/>
      <c r="J33" s="240"/>
      <c r="K33" s="241"/>
    </row>
    <row r="34" spans="1:11" x14ac:dyDescent="0.2">
      <c r="A34" s="210"/>
      <c r="B34" s="210"/>
      <c r="C34" s="136" t="s">
        <v>0</v>
      </c>
      <c r="D34" s="137">
        <v>0</v>
      </c>
      <c r="E34" s="23">
        <f>H28</f>
        <v>150.99424411320001</v>
      </c>
      <c r="F34" s="36" t="s">
        <v>23</v>
      </c>
      <c r="G34" s="23">
        <f t="shared" si="2"/>
        <v>0</v>
      </c>
      <c r="H34" s="23"/>
      <c r="I34" s="205"/>
      <c r="J34" s="240"/>
      <c r="K34" s="241"/>
    </row>
    <row r="35" spans="1:11" ht="164.25" customHeight="1" x14ac:dyDescent="0.2">
      <c r="A35" s="210"/>
      <c r="B35" s="210"/>
      <c r="C35" s="136" t="s">
        <v>0</v>
      </c>
      <c r="D35" s="137">
        <v>0</v>
      </c>
      <c r="E35" s="26">
        <f>H28</f>
        <v>150.99424411320001</v>
      </c>
      <c r="F35" s="29" t="s">
        <v>23</v>
      </c>
      <c r="G35" s="26">
        <f t="shared" si="2"/>
        <v>0</v>
      </c>
      <c r="H35" s="23"/>
      <c r="I35" s="205"/>
      <c r="J35" s="242"/>
      <c r="K35" s="243"/>
    </row>
    <row r="36" spans="1:11" ht="37.5" customHeight="1" x14ac:dyDescent="0.2">
      <c r="A36" s="211"/>
      <c r="B36" s="211"/>
      <c r="C36" s="18" t="s">
        <v>42</v>
      </c>
      <c r="D36" s="27">
        <f>SUM(D29:D35)</f>
        <v>0</v>
      </c>
      <c r="E36" s="28">
        <f>H28</f>
        <v>150.99424411320001</v>
      </c>
      <c r="F36" s="18" t="s">
        <v>23</v>
      </c>
      <c r="G36" s="28">
        <f>SUM(G29:G35)</f>
        <v>0</v>
      </c>
      <c r="H36" s="28">
        <f>H28+G36</f>
        <v>150.99424411320001</v>
      </c>
      <c r="I36" s="23"/>
      <c r="J36" s="140"/>
      <c r="K36" s="141"/>
    </row>
    <row r="37" spans="1:11" ht="104.25" customHeight="1" x14ac:dyDescent="0.2">
      <c r="A37" s="37"/>
      <c r="B37" s="37"/>
      <c r="C37" s="37"/>
      <c r="D37" s="37"/>
      <c r="E37" s="37"/>
      <c r="F37" s="37" t="s">
        <v>80</v>
      </c>
      <c r="G37" s="37"/>
      <c r="H37" s="38">
        <f>H36</f>
        <v>150.99424411320001</v>
      </c>
      <c r="I37" s="38" t="s">
        <v>44</v>
      </c>
      <c r="J37" s="158">
        <f>ROUND(H37/100,4)</f>
        <v>1.5099</v>
      </c>
      <c r="K37" s="143"/>
    </row>
    <row r="38" spans="1:11" ht="72" customHeight="1" x14ac:dyDescent="0.2">
      <c r="A38" s="37"/>
      <c r="B38" s="34" t="s">
        <v>93</v>
      </c>
      <c r="C38" s="37"/>
      <c r="D38" s="37"/>
      <c r="E38" s="37"/>
      <c r="F38" s="37" t="s">
        <v>91</v>
      </c>
      <c r="G38" s="37"/>
      <c r="H38" s="12">
        <v>1</v>
      </c>
      <c r="I38" s="38" t="s">
        <v>156</v>
      </c>
      <c r="J38" s="53"/>
      <c r="K38" s="21"/>
    </row>
    <row r="39" spans="1:11" ht="109.5" customHeight="1" x14ac:dyDescent="0.2">
      <c r="A39" s="37"/>
      <c r="B39" s="37"/>
      <c r="C39" s="37"/>
      <c r="D39" s="37"/>
      <c r="E39" s="37"/>
      <c r="F39" s="37" t="s">
        <v>92</v>
      </c>
      <c r="G39" s="37"/>
      <c r="H39" s="38">
        <f>J37*H38</f>
        <v>1.5099</v>
      </c>
      <c r="I39" s="40" t="s">
        <v>45</v>
      </c>
      <c r="J39" s="41">
        <f>ROUND(J37*H38,4)</f>
        <v>1.5099</v>
      </c>
      <c r="K39" s="72"/>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213" t="s">
        <v>81</v>
      </c>
      <c r="B43" s="230"/>
      <c r="C43" s="230"/>
      <c r="D43" s="230"/>
      <c r="E43" s="231"/>
      <c r="F43" s="231"/>
      <c r="G43" s="231"/>
      <c r="H43" s="231"/>
      <c r="I43" s="232"/>
    </row>
    <row r="44" spans="1:11" ht="33" customHeight="1" x14ac:dyDescent="0.2">
      <c r="A44" s="233"/>
      <c r="B44" s="234"/>
      <c r="C44" s="234"/>
      <c r="D44" s="234"/>
      <c r="E44" s="234"/>
      <c r="F44" s="234"/>
      <c r="G44" s="234"/>
      <c r="H44" s="234"/>
      <c r="I44" s="235"/>
    </row>
    <row r="45" spans="1:11" ht="11.25" customHeight="1" x14ac:dyDescent="0.2">
      <c r="A45" s="233"/>
      <c r="B45" s="234"/>
      <c r="C45" s="234"/>
      <c r="D45" s="234"/>
      <c r="E45" s="234"/>
      <c r="F45" s="234"/>
      <c r="G45" s="234"/>
      <c r="H45" s="234"/>
      <c r="I45" s="235"/>
    </row>
    <row r="46" spans="1:11" ht="23.25" hidden="1" customHeight="1" x14ac:dyDescent="0.2">
      <c r="A46" s="236"/>
      <c r="B46" s="237"/>
      <c r="C46" s="237"/>
      <c r="D46" s="237"/>
      <c r="E46" s="237"/>
      <c r="F46" s="237"/>
      <c r="G46" s="237"/>
      <c r="H46" s="237"/>
      <c r="I46" s="238"/>
    </row>
  </sheetData>
  <sheetProtection algorithmName="SHA-512" hashValue="Wfbzh4h4Ff9dkcO9J84iaj4bq8thP2VmNRZ4ofcTeRCMdjoyx9y1Mk88RPt2ZL89+W5NTs+GkpLAyIxu8okgEA==" saltValue="5jOhr7Y9ZH21I5bQCzJpbQ==" spinCount="100000" sheet="1" objects="1" scenarios="1"/>
  <mergeCells count="16">
    <mergeCell ref="A29:A36"/>
    <mergeCell ref="B29:B36"/>
    <mergeCell ref="I29:I35"/>
    <mergeCell ref="A43:I46"/>
    <mergeCell ref="J27:K35"/>
    <mergeCell ref="J10:K24"/>
    <mergeCell ref="I12:I14"/>
    <mergeCell ref="I22:I24"/>
    <mergeCell ref="I25:I26"/>
    <mergeCell ref="J25:K25"/>
    <mergeCell ref="J26:K26"/>
    <mergeCell ref="A1:I1"/>
    <mergeCell ref="I7:K7"/>
    <mergeCell ref="A5:F5"/>
    <mergeCell ref="A6:J6"/>
    <mergeCell ref="A8:K8"/>
  </mergeCells>
  <pageMargins left="0.70866141732283472" right="0.70866141732283472" top="0.74803149606299213" bottom="0.74803149606299213" header="0.31496062992125984" footer="0.31496062992125984"/>
  <pageSetup paperSize="8"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zoomScale="90" zoomScaleNormal="90" workbookViewId="0">
      <selection activeCell="B10" sqref="B10"/>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3.42578125" style="15" customWidth="1"/>
    <col min="6" max="6" width="25.42578125" style="15" customWidth="1"/>
    <col min="7" max="7" width="13.85546875" style="15" customWidth="1"/>
    <col min="8" max="8" width="11.7109375" style="15" customWidth="1"/>
    <col min="9" max="10" width="9.140625" style="15"/>
    <col min="11" max="11" width="5.5703125" style="15" customWidth="1"/>
    <col min="12" max="16384" width="9.140625" style="15"/>
  </cols>
  <sheetData>
    <row r="1" spans="1:15" ht="28.5" customHeight="1" x14ac:dyDescent="0.2">
      <c r="A1" s="125" t="s">
        <v>147</v>
      </c>
      <c r="B1" s="58"/>
      <c r="C1" s="104"/>
    </row>
    <row r="2" spans="1:15" ht="15" x14ac:dyDescent="0.2">
      <c r="A2" s="78"/>
      <c r="B2" s="58"/>
      <c r="C2" s="15"/>
    </row>
    <row r="3" spans="1:15" s="14" customFormat="1" ht="19.5" customHeight="1" x14ac:dyDescent="0.2">
      <c r="A3" s="121" t="s">
        <v>108</v>
      </c>
      <c r="B3" s="94" t="s">
        <v>123</v>
      </c>
      <c r="C3" s="90"/>
      <c r="D3" s="93"/>
      <c r="E3" s="93"/>
      <c r="F3" s="93"/>
    </row>
    <row r="4" spans="1:15" s="14" customFormat="1" ht="24.75" customHeight="1" x14ac:dyDescent="0.2">
      <c r="A4" s="90"/>
      <c r="B4" s="94" t="s">
        <v>112</v>
      </c>
      <c r="D4" s="93"/>
      <c r="E4" s="93"/>
      <c r="F4" s="93"/>
    </row>
    <row r="5" spans="1:15" s="69" customFormat="1" ht="18.75" customHeight="1" x14ac:dyDescent="0.25">
      <c r="A5" s="149"/>
      <c r="B5" s="150"/>
      <c r="C5" s="150"/>
      <c r="D5" s="119"/>
      <c r="E5" s="119"/>
      <c r="F5" s="119"/>
      <c r="G5" s="119"/>
      <c r="H5" s="119"/>
    </row>
    <row r="6" spans="1:15" s="69" customFormat="1" ht="18.75" customHeight="1" x14ac:dyDescent="0.2">
      <c r="A6" s="200" t="s">
        <v>152</v>
      </c>
      <c r="B6" s="201"/>
      <c r="C6" s="201"/>
      <c r="D6" s="201"/>
      <c r="E6" s="201"/>
      <c r="F6" s="201"/>
      <c r="G6" s="95"/>
      <c r="H6" s="95"/>
    </row>
    <row r="7" spans="1:15" ht="22.5" customHeight="1" x14ac:dyDescent="0.2">
      <c r="A7" s="45"/>
      <c r="B7" s="45"/>
      <c r="C7" s="45"/>
      <c r="D7" s="45"/>
      <c r="E7" s="45"/>
      <c r="F7" s="45"/>
      <c r="G7" s="101"/>
      <c r="H7" s="101"/>
      <c r="I7" s="45"/>
      <c r="J7" s="45"/>
    </row>
    <row r="8" spans="1:15" ht="26.25" customHeight="1" x14ac:dyDescent="0.2">
      <c r="A8" s="185" t="s">
        <v>105</v>
      </c>
      <c r="B8" s="189"/>
      <c r="C8" s="189"/>
      <c r="D8" s="189"/>
      <c r="E8" s="189"/>
      <c r="F8" s="189"/>
      <c r="G8" s="189"/>
      <c r="H8" s="189"/>
      <c r="I8" s="189"/>
      <c r="J8" s="189"/>
      <c r="K8" s="59"/>
      <c r="L8" s="59"/>
      <c r="M8" s="59"/>
      <c r="N8" s="59"/>
      <c r="O8" s="59"/>
    </row>
    <row r="9" spans="1:15" ht="83.25" customHeight="1" x14ac:dyDescent="0.2">
      <c r="A9" s="112" t="s">
        <v>56</v>
      </c>
      <c r="B9" s="113" t="s">
        <v>54</v>
      </c>
      <c r="C9" s="113" t="s">
        <v>153</v>
      </c>
      <c r="D9" s="114" t="s">
        <v>53</v>
      </c>
      <c r="E9" s="61"/>
      <c r="G9" s="59"/>
      <c r="H9" s="59"/>
      <c r="I9" s="59"/>
      <c r="J9" s="59"/>
      <c r="K9" s="59"/>
      <c r="L9" s="59"/>
    </row>
    <row r="10" spans="1:15" ht="70.5" customHeight="1" x14ac:dyDescent="0.2">
      <c r="A10" s="102" t="s">
        <v>76</v>
      </c>
      <c r="B10" s="103">
        <f>'2a Fase A Perceel 2'!J38</f>
        <v>1.5232000000000001</v>
      </c>
      <c r="C10" s="174">
        <v>0.8</v>
      </c>
      <c r="D10" s="28">
        <f>B10*C10</f>
        <v>1.2185600000000001</v>
      </c>
      <c r="E10" s="74"/>
      <c r="F10" s="59"/>
      <c r="G10" s="59"/>
      <c r="H10" s="59"/>
    </row>
    <row r="11" spans="1:15" ht="58.5" customHeight="1" x14ac:dyDescent="0.2">
      <c r="A11" s="102" t="s">
        <v>77</v>
      </c>
      <c r="B11" s="103">
        <f>'2b Fase B en C Perceel 2'!J39</f>
        <v>1.5099</v>
      </c>
      <c r="C11" s="174">
        <v>0.2</v>
      </c>
      <c r="D11" s="28">
        <f>B11*C11</f>
        <v>0.30198000000000003</v>
      </c>
      <c r="E11" s="59"/>
      <c r="F11" s="59"/>
      <c r="G11" s="59"/>
      <c r="H11" s="59"/>
    </row>
    <row r="12" spans="1:15" ht="115.5" customHeight="1" x14ac:dyDescent="0.2">
      <c r="A12" s="160"/>
      <c r="C12" s="159"/>
      <c r="D12" s="80">
        <f>ROUND(D10+D11,4)</f>
        <v>1.5205</v>
      </c>
      <c r="E12" s="79" t="s">
        <v>59</v>
      </c>
      <c r="F12" s="59"/>
      <c r="G12" s="59"/>
      <c r="H12" s="59"/>
    </row>
    <row r="13" spans="1:15" ht="34.5" customHeight="1" x14ac:dyDescent="0.2">
      <c r="A13" s="59"/>
      <c r="B13" s="81" t="s">
        <v>28</v>
      </c>
      <c r="C13" s="258"/>
      <c r="D13" s="258"/>
      <c r="E13" s="258"/>
      <c r="F13" s="258"/>
      <c r="G13" s="258"/>
    </row>
    <row r="14" spans="1:15" ht="33" customHeight="1" x14ac:dyDescent="0.2">
      <c r="B14" s="131" t="s">
        <v>150</v>
      </c>
      <c r="C14" s="132"/>
      <c r="D14" s="132"/>
      <c r="E14" s="39"/>
      <c r="F14" s="39"/>
      <c r="G14" s="62"/>
    </row>
    <row r="15" spans="1:15" ht="18" customHeight="1" x14ac:dyDescent="0.2">
      <c r="B15" s="131" t="s">
        <v>151</v>
      </c>
      <c r="C15" s="133"/>
      <c r="D15" s="45"/>
      <c r="E15" s="65"/>
      <c r="F15" s="39"/>
      <c r="G15" s="62"/>
    </row>
    <row r="16" spans="1:15" ht="18" customHeight="1" x14ac:dyDescent="0.2">
      <c r="B16" s="124"/>
      <c r="C16" s="60"/>
      <c r="D16" s="59"/>
      <c r="E16" s="65"/>
      <c r="F16" s="39"/>
      <c r="G16" s="62"/>
    </row>
    <row r="17" spans="1:8" ht="32.25" customHeight="1" x14ac:dyDescent="0.2">
      <c r="B17" s="59"/>
      <c r="C17" s="60"/>
      <c r="D17" s="122"/>
      <c r="E17" s="65"/>
      <c r="F17" s="39"/>
      <c r="G17" s="62"/>
    </row>
    <row r="18" spans="1:8" ht="45" customHeight="1" x14ac:dyDescent="0.2">
      <c r="B18" s="82" t="s">
        <v>29</v>
      </c>
      <c r="C18" s="61" t="s">
        <v>57</v>
      </c>
      <c r="F18" s="39"/>
    </row>
    <row r="19" spans="1:8" ht="39.75" customHeight="1" x14ac:dyDescent="0.2">
      <c r="B19" s="82">
        <f>1.94-D12</f>
        <v>0.41949999999999998</v>
      </c>
      <c r="C19" s="83">
        <f>IF(C20&lt;0,"knock out",IF(C20&gt;=300,300,C20))</f>
        <v>300</v>
      </c>
      <c r="D19" s="175" t="s">
        <v>71</v>
      </c>
      <c r="E19" s="59"/>
      <c r="F19" s="176"/>
      <c r="G19" s="176"/>
      <c r="H19" s="176"/>
    </row>
    <row r="20" spans="1:8" s="86" customFormat="1" ht="23.25" hidden="1" customHeight="1" x14ac:dyDescent="0.2">
      <c r="B20" s="87"/>
      <c r="C20" s="180">
        <f>B19*1764.7059</f>
        <v>740.29412504999993</v>
      </c>
      <c r="D20" s="177" t="s">
        <v>149</v>
      </c>
      <c r="E20" s="178"/>
      <c r="F20" s="179"/>
      <c r="G20" s="179"/>
      <c r="H20" s="179"/>
    </row>
    <row r="21" spans="1:8" s="110" customFormat="1" ht="29.25" customHeight="1" x14ac:dyDescent="0.2">
      <c r="A21" s="107"/>
      <c r="B21" s="108"/>
      <c r="C21" s="107"/>
      <c r="D21" s="108"/>
      <c r="E21" s="109"/>
    </row>
    <row r="22" spans="1:8" s="134" customFormat="1" ht="38.25" customHeight="1" x14ac:dyDescent="0.2">
      <c r="A22" s="246" t="s">
        <v>75</v>
      </c>
      <c r="B22" s="247"/>
      <c r="C22" s="248"/>
      <c r="D22" s="115"/>
      <c r="E22" s="115"/>
    </row>
    <row r="23" spans="1:8" ht="30" customHeight="1" x14ac:dyDescent="0.2">
      <c r="A23" s="249" t="s">
        <v>31</v>
      </c>
      <c r="B23" s="251"/>
      <c r="C23" s="252"/>
      <c r="D23" s="59"/>
    </row>
    <row r="24" spans="1:8" ht="33" customHeight="1" thickBot="1" x14ac:dyDescent="0.25">
      <c r="A24" s="250"/>
      <c r="B24" s="253"/>
      <c r="C24" s="254"/>
      <c r="D24" s="63"/>
    </row>
    <row r="25" spans="1:8" ht="20.25" customHeight="1" x14ac:dyDescent="0.2">
      <c r="A25" s="255" t="s">
        <v>32</v>
      </c>
      <c r="B25" s="256"/>
      <c r="C25" s="257"/>
    </row>
    <row r="26" spans="1:8" ht="66" customHeight="1" thickBot="1" x14ac:dyDescent="0.25">
      <c r="A26" s="250"/>
      <c r="B26" s="253"/>
      <c r="C26" s="254"/>
    </row>
    <row r="27" spans="1:8" ht="69.75" customHeight="1" x14ac:dyDescent="0.2">
      <c r="A27" s="255" t="s">
        <v>33</v>
      </c>
      <c r="B27" s="256"/>
      <c r="C27" s="257"/>
    </row>
    <row r="28" spans="1:8" ht="72" customHeight="1" thickBot="1" x14ac:dyDescent="0.25">
      <c r="A28" s="250"/>
      <c r="B28" s="253"/>
      <c r="C28" s="254"/>
    </row>
    <row r="29" spans="1:8" ht="91.5" customHeight="1" thickBot="1" x14ac:dyDescent="0.25">
      <c r="A29" s="116" t="s">
        <v>34</v>
      </c>
      <c r="B29" s="244"/>
      <c r="C29" s="245"/>
    </row>
    <row r="30" spans="1:8" s="110" customFormat="1" x14ac:dyDescent="0.2">
      <c r="C30" s="111"/>
    </row>
    <row r="31" spans="1:8" s="110" customFormat="1" x14ac:dyDescent="0.2">
      <c r="C31" s="111"/>
    </row>
    <row r="32" spans="1:8" s="110" customFormat="1" x14ac:dyDescent="0.2">
      <c r="C32" s="111"/>
    </row>
    <row r="33" spans="3:3" s="110" customFormat="1" x14ac:dyDescent="0.2">
      <c r="C33" s="111"/>
    </row>
    <row r="34" spans="3:3" s="110" customFormat="1" x14ac:dyDescent="0.2">
      <c r="C34" s="111"/>
    </row>
    <row r="35" spans="3:3" s="110" customFormat="1" x14ac:dyDescent="0.2">
      <c r="C35" s="111"/>
    </row>
    <row r="36" spans="3:3" s="110" customFormat="1" x14ac:dyDescent="0.2">
      <c r="C36" s="111"/>
    </row>
    <row r="37" spans="3:3" s="110" customFormat="1" x14ac:dyDescent="0.2">
      <c r="C37" s="111"/>
    </row>
    <row r="38" spans="3:3" s="110" customFormat="1" x14ac:dyDescent="0.2">
      <c r="C38" s="111"/>
    </row>
    <row r="39" spans="3:3" s="110" customFormat="1" x14ac:dyDescent="0.2">
      <c r="C39" s="111"/>
    </row>
    <row r="40" spans="3:3" s="110" customFormat="1" x14ac:dyDescent="0.2">
      <c r="C40" s="111"/>
    </row>
    <row r="41" spans="3:3" s="110" customFormat="1" x14ac:dyDescent="0.2">
      <c r="C41" s="111"/>
    </row>
    <row r="42" spans="3:3" s="110" customFormat="1" x14ac:dyDescent="0.2">
      <c r="C42" s="111"/>
    </row>
    <row r="43" spans="3:3" s="110" customFormat="1" x14ac:dyDescent="0.2">
      <c r="C43" s="111"/>
    </row>
  </sheetData>
  <sheetProtection algorithmName="SHA-512" hashValue="ROuc7OQQcMTjBUkkdCTRFeFGJQtwu0NiVZZ2rLm8SV/+tvEDeNOm/7KqyEcTb1X6B1LLz9ducdqkj+w6wdDutA==" saltValue="oVsWXbnRXHF2gAkxunl9DQ==" spinCount="100000" sheet="1" formatRows="0"/>
  <mergeCells count="11">
    <mergeCell ref="A6:F6"/>
    <mergeCell ref="A8:J8"/>
    <mergeCell ref="B29:C29"/>
    <mergeCell ref="A22:C22"/>
    <mergeCell ref="A23:A24"/>
    <mergeCell ref="B23:C24"/>
    <mergeCell ref="A25:A26"/>
    <mergeCell ref="B25:C26"/>
    <mergeCell ref="A27:A28"/>
    <mergeCell ref="B27:C28"/>
    <mergeCell ref="C13:G13"/>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0 Leeswijzer</vt:lpstr>
      <vt:lpstr>1 Bruto Uurloon cao Rijk</vt:lpstr>
      <vt:lpstr>1a Bruto Uurloon RvR </vt:lpstr>
      <vt:lpstr>2a Fase A Perceel 2</vt:lpstr>
      <vt:lpstr>2b Fase B en C Perceel 2</vt:lpstr>
      <vt:lpstr>3 Gewogen gemiddelde ORF P2</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Vliet, van, Mahena</cp:lastModifiedBy>
  <cp:lastPrinted>2020-02-10T07:26:32Z</cp:lastPrinted>
  <dcterms:created xsi:type="dcterms:W3CDTF">2012-02-07T16:40:05Z</dcterms:created>
  <dcterms:modified xsi:type="dcterms:W3CDTF">2021-03-10T12:27:02Z</dcterms:modified>
</cp:coreProperties>
</file>