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defaultThemeVersion="124226"/>
  <mc:AlternateContent xmlns:mc="http://schemas.openxmlformats.org/markup-compatibility/2006">
    <mc:Choice Requires="x15">
      <x15ac:absPath xmlns:x15ac="http://schemas.microsoft.com/office/spreadsheetml/2010/11/ac" url="https://promereorbv.sharepoint.com/projecten/wereldkidz/schoonmaakdiensten/Gedeelde  documenten/01. Uitnodiging tot Inschrijving/"/>
    </mc:Choice>
  </mc:AlternateContent>
  <xr:revisionPtr revIDLastSave="47" documentId="8_{307ABFE0-6277-4B57-BC9F-8667F0BC8273}" xr6:coauthVersionLast="45" xr6:coauthVersionMax="45" xr10:uidLastSave="{66B81A5E-C15B-4B82-A1B4-045881A741B4}"/>
  <bookViews>
    <workbookView xWindow="28680" yWindow="-120" windowWidth="29040" windowHeight="15840" activeTab="1" xr2:uid="{00000000-000D-0000-FFFF-FFFF00000000}"/>
  </bookViews>
  <sheets>
    <sheet name="Handleiding" sheetId="1" r:id="rId1"/>
    <sheet name="Prijswens 1" sheetId="2" r:id="rId2"/>
    <sheet name="Prijswens 2" sheetId="3" r:id="rId3"/>
    <sheet name="Prijswens 3"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8" i="2" l="1"/>
  <c r="D43" i="2"/>
  <c r="D42" i="2"/>
  <c r="D33" i="2"/>
  <c r="D27" i="2"/>
  <c r="D20" i="2"/>
  <c r="D47" i="2"/>
  <c r="D41" i="2"/>
  <c r="D39" i="2"/>
  <c r="D37" i="2"/>
  <c r="D29" i="2"/>
  <c r="D24" i="2"/>
  <c r="D22" i="2"/>
  <c r="D19" i="2"/>
  <c r="D17" i="2"/>
  <c r="D14" i="2"/>
  <c r="D11" i="2"/>
  <c r="D7" i="2"/>
  <c r="D5" i="2"/>
  <c r="D34" i="3" l="1"/>
  <c r="D33" i="3"/>
  <c r="D32" i="3"/>
  <c r="A33" i="3"/>
  <c r="A34" i="3"/>
  <c r="A14" i="3"/>
  <c r="D29" i="3"/>
  <c r="D10" i="3"/>
  <c r="D45" i="2"/>
  <c r="D46" i="2"/>
  <c r="D40" i="2"/>
  <c r="D31" i="3"/>
  <c r="D26" i="3"/>
  <c r="D27" i="3"/>
  <c r="D28" i="3"/>
  <c r="D25" i="3"/>
  <c r="D21" i="3"/>
  <c r="D22" i="3"/>
  <c r="D23" i="3"/>
  <c r="D20" i="3"/>
  <c r="D16" i="3"/>
  <c r="D17" i="3"/>
  <c r="D18" i="3"/>
  <c r="D15" i="3"/>
  <c r="D12" i="3"/>
  <c r="D13" i="3"/>
  <c r="D5" i="3"/>
  <c r="D6" i="3"/>
  <c r="D7" i="3"/>
  <c r="D8" i="3"/>
  <c r="D4" i="3"/>
  <c r="D9" i="2"/>
  <c r="D30" i="3" l="1"/>
  <c r="D14" i="3"/>
  <c r="D4" i="2"/>
  <c r="D15" i="2" s="1"/>
  <c r="D6" i="2" l="1"/>
  <c r="A12" i="3" l="1"/>
  <c r="A13" i="3"/>
  <c r="A15" i="3"/>
  <c r="A16" i="3"/>
  <c r="A17" i="3"/>
  <c r="A18" i="3"/>
  <c r="A19" i="3"/>
  <c r="A20" i="3"/>
  <c r="A21" i="3"/>
  <c r="A22" i="3"/>
  <c r="A23" i="3"/>
  <c r="A24" i="3"/>
  <c r="A25" i="3"/>
  <c r="A26" i="3"/>
  <c r="A27" i="3"/>
  <c r="A28" i="3"/>
  <c r="A30" i="3"/>
  <c r="A31" i="3"/>
  <c r="A32" i="3"/>
  <c r="A35" i="3"/>
  <c r="D16" i="2"/>
  <c r="D18" i="2"/>
  <c r="D10" i="2"/>
  <c r="D12" i="2"/>
  <c r="F74" i="4" l="1"/>
  <c r="F75" i="4" s="1"/>
  <c r="E74" i="4"/>
  <c r="E75" i="4" s="1"/>
  <c r="D35" i="3" l="1"/>
  <c r="D9" i="3"/>
  <c r="D11" i="3" s="1"/>
  <c r="D24" i="3" l="1"/>
  <c r="D19" i="3"/>
  <c r="D21" i="4" l="1"/>
  <c r="D22" i="4" s="1"/>
  <c r="D51" i="4"/>
  <c r="D46" i="4"/>
  <c r="D41" i="4"/>
  <c r="C50" i="4"/>
  <c r="C49" i="4"/>
  <c r="C45" i="4"/>
  <c r="C44" i="4"/>
  <c r="C40" i="4"/>
  <c r="C39" i="4"/>
  <c r="D32" i="4"/>
  <c r="D27" i="4"/>
  <c r="D4" i="4"/>
  <c r="D9" i="4"/>
  <c r="D8" i="4"/>
  <c r="D55" i="4"/>
  <c r="D5" i="4" l="1"/>
  <c r="D8" i="2" l="1"/>
  <c r="D13" i="2"/>
  <c r="D21" i="2"/>
  <c r="D23" i="2"/>
  <c r="D25" i="2"/>
  <c r="D26" i="2"/>
  <c r="D28" i="2"/>
  <c r="D30" i="2"/>
  <c r="D31" i="2"/>
  <c r="D32" i="2"/>
  <c r="D34" i="2"/>
  <c r="D35" i="2"/>
  <c r="D36" i="2"/>
  <c r="D38" i="2"/>
  <c r="D44" i="2"/>
  <c r="C54" i="4"/>
  <c r="D35" i="4"/>
  <c r="D36" i="4" s="1"/>
  <c r="C31" i="4"/>
  <c r="C30" i="4"/>
  <c r="C26" i="4"/>
  <c r="C25" i="4"/>
  <c r="D17" i="4"/>
  <c r="D18" i="4" s="1"/>
  <c r="D13" i="4"/>
  <c r="D14" i="4" s="1"/>
  <c r="D10" i="4"/>
</calcChain>
</file>

<file path=xl/sharedStrings.xml><?xml version="1.0" encoding="utf-8"?>
<sst xmlns="http://schemas.openxmlformats.org/spreadsheetml/2006/main" count="196" uniqueCount="133">
  <si>
    <t>Algemeen</t>
  </si>
  <si>
    <t>Prijzen</t>
  </si>
  <si>
    <t>1. De tabbladen van deze spreadsheet, corresponderen met de prijswensen zoals beschreven in de Uitnodiging tot Inschrijving. Inschrijver dient de geel gearceerde cellen van alle tabbladen te voorzien van de gevraagde informatie.</t>
  </si>
  <si>
    <t>2. Niet invullen van prijswensen, of onderdelen van een prijswens, leidt tot ongeldigheid en dus uitsluiting. Ingediende prijzen/opslagen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</si>
  <si>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</si>
  <si>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leidt tot ongeldigverklaring van uw inschrijving en derhalve tot uitsluiting. </t>
  </si>
  <si>
    <t>Prijswens 1</t>
  </si>
  <si>
    <t>Locatie</t>
  </si>
  <si>
    <t>Subtotaal per locatie</t>
  </si>
  <si>
    <t>Totale jaarlijkse vaste aanneemsom</t>
  </si>
  <si>
    <t>Tarieven inclusief: alle middelen, materialen, en de in te zetten machines zoals hoogwerkers die bij het reinigen worden verbruikt. De afroepprijzen zijn gelijk aan het reguliere bedrag.</t>
  </si>
  <si>
    <t>Totale gemiddelde prijs per m2</t>
  </si>
  <si>
    <t>Subtotaal gemiddelde prijs per m2</t>
  </si>
  <si>
    <r>
      <t>Prijs per m</t>
    </r>
    <r>
      <rPr>
        <b/>
        <sz val="10"/>
        <color indexed="8"/>
        <rFont val="Calibri"/>
        <family val="2"/>
      </rPr>
      <t>² - Separatieglas</t>
    </r>
  </si>
  <si>
    <t>Prijswens 2</t>
  </si>
  <si>
    <t>Subtotaal</t>
  </si>
  <si>
    <t>Totaal werkzaamheden</t>
  </si>
  <si>
    <t>Tot 100 m2</t>
  </si>
  <si>
    <t>Vanaf 100 m2</t>
  </si>
  <si>
    <t>Prijs per m2 sproei-extractie</t>
  </si>
  <si>
    <t>Prijs per m2 Bonnet methode</t>
  </si>
  <si>
    <t xml:space="preserve">tot 100 m2 </t>
  </si>
  <si>
    <t xml:space="preserve">Vanaf 100 m2 </t>
  </si>
  <si>
    <t>Prijs per m2 schrobben</t>
  </si>
  <si>
    <t xml:space="preserve">Tegelvloer reinigen </t>
  </si>
  <si>
    <t>Stoelreiniging</t>
  </si>
  <si>
    <t xml:space="preserve">Prijs per stuk </t>
  </si>
  <si>
    <t>Reinigen stoelen (stoffen bekleding)</t>
  </si>
  <si>
    <t>Reinigen stoelen (hout en kunststof)</t>
  </si>
  <si>
    <t>Graffiti verwijderen</t>
  </si>
  <si>
    <t>tot 25 m2</t>
  </si>
  <si>
    <t>vanaf 25 m2</t>
  </si>
  <si>
    <t>Prijs per m2 graffiti verwijderen</t>
  </si>
  <si>
    <t>Prijs per strekkende m</t>
  </si>
  <si>
    <t>Kosten per uur</t>
  </si>
  <si>
    <t>Uurtarief</t>
  </si>
  <si>
    <t xml:space="preserve"> Tarieven inclusief: alle middelen, materialen, voorrijkosten, in te zetten machines en overige bijkomende kosten.</t>
  </si>
  <si>
    <t xml:space="preserve">Tarieven inclusief: alle middelen, materialen, afvalzakken en de in te zetten machines . </t>
  </si>
  <si>
    <t>Prijs per m2</t>
  </si>
  <si>
    <t>Harde vloeren reinigen</t>
  </si>
  <si>
    <t>Tot 50 m</t>
  </si>
  <si>
    <t>Vanaf 50 m</t>
  </si>
  <si>
    <t>Vanaf 250 m</t>
  </si>
  <si>
    <t>Reinigen hoge balkconstructies, armaturen boven 3m.</t>
  </si>
  <si>
    <t>Reinigen lamellen of vergelijkbaar**</t>
  </si>
  <si>
    <t>Reinigen ventilatieroosters glas***</t>
  </si>
  <si>
    <t>** Reinigen met behulp van een ultrasone machine, de prijs is inclusief het afhalen en terughangen van de raamdecoratie.</t>
  </si>
  <si>
    <t xml:space="preserve">*** Reinigen van het rooster met een klamvochtige doek. Het uitspuiten van de roosters met een compressor en luchtdrukpistool. </t>
  </si>
  <si>
    <t>7. Het indienen van negatieve prijzen en opslagen is toegestaan. In dat geval zal de ingediende prijs en/of opslag worden gewaardeerd en beoordeeld als respectievelijk € 0,01 of 0,01 %. 
.</t>
  </si>
  <si>
    <t xml:space="preserve">6. Het indienen van nulprijzen en opslagen die 0 % bedragen is toegestaan. In dat geval zal de ingediende prijs en/of opslag worden gewaardeerd en beoordeeld als respectievelijk € 0,01 of 0,01 %. 
</t>
  </si>
  <si>
    <t>Prijswens 3</t>
  </si>
  <si>
    <t>Dieptereiniging per toiletunit / wasbakunit</t>
  </si>
  <si>
    <t>Regel 25 inclusief (de)monteren potten/urinoir/wasbak en voorzien van nieuwe kitranden</t>
  </si>
  <si>
    <t>Dieptereiniging sanitair****</t>
  </si>
  <si>
    <t>**** Alle onderdelen van de sanitaire installaties zowel in- als uitwendig gereinigd, ontkalkt en gedesinfecteerd. Ook op de moeilijk bereikbare plaatsen. Denkt u daarbij aan toiletten, wastafels en douche- en kleedruimten, inclusief sifons, buizen, consoles en de voor- en achterzijde van spiegels en planchetten.  Onder een dieptereiniging wordt verstaan het zich ontdoen van opgebouwde, niet altijd zichtbare verontreiniging zoals: zeepresten maar ook kalkafzetting en bacteriën die zich voornamelijk in de voegen en op het tegelwerk hebben genesteld (door o.a. urine).</t>
  </si>
  <si>
    <r>
      <t>Prijs per m</t>
    </r>
    <r>
      <rPr>
        <b/>
        <sz val="10"/>
        <color indexed="8"/>
        <rFont val="Calibri"/>
        <family val="2"/>
      </rPr>
      <t>² - Gevelglas</t>
    </r>
    <r>
      <rPr>
        <b/>
        <sz val="10"/>
        <color theme="1"/>
        <rFont val="Calibri"/>
        <family val="2"/>
        <scheme val="minor"/>
      </rPr>
      <t>*</t>
    </r>
  </si>
  <si>
    <t>Oppervlakte i.o.</t>
  </si>
  <si>
    <t>Voorbeeld:</t>
  </si>
  <si>
    <t>Prijs inschijver X</t>
  </si>
  <si>
    <t>Prijs inschrijver Y</t>
  </si>
  <si>
    <t>Punten inschriver X</t>
  </si>
  <si>
    <t>Punten inschrijver Y</t>
  </si>
  <si>
    <t xml:space="preserve">Tapijt reinigen (incl in- en uitruimen) </t>
  </si>
  <si>
    <t>m²</t>
  </si>
  <si>
    <t>Totaal</t>
  </si>
  <si>
    <t xml:space="preserve"> &lt;---------</t>
  </si>
  <si>
    <t>Per strekkende m</t>
  </si>
  <si>
    <t>Dit zijn de uiteindelijke punten die een Inschrijver krijgt toegekend op Prijswens 3</t>
  </si>
  <si>
    <t xml:space="preserve">Daarnaast worden ook alle onderdelen van objecten geïnspecteerd. Defecte onderdelen als sifons, kraandelen, perlators en afvoerroosters worden na akkoord van prijsuitvraag vervangen. </t>
  </si>
  <si>
    <t>Prijs per unit</t>
  </si>
  <si>
    <t>Annex III Prijzenblad</t>
  </si>
  <si>
    <t>Inzet schoonmaakkracht extra werk</t>
  </si>
  <si>
    <t>* Omschrijving zie Uitnodiging tot Inschrijving.</t>
  </si>
  <si>
    <t>Inzet schoonmaakkracht extra werk*****</t>
  </si>
  <si>
    <t>***** De opslag buiten reguliere werktijden mag niet hoger zijn dan de opslag zoals weergegeven in de van toepassing zijnde CAO.</t>
  </si>
  <si>
    <t>Tapijt reinigen inclusief in- en uitruimen</t>
  </si>
  <si>
    <t xml:space="preserve">Inruimen/uit van ruimten </t>
  </si>
  <si>
    <t>Reinigen lamellen **</t>
  </si>
  <si>
    <r>
      <t xml:space="preserve">Aanbestedende dienst is </t>
    </r>
    <r>
      <rPr>
        <b/>
        <sz val="11"/>
        <color theme="1"/>
        <rFont val="Calibri"/>
        <family val="2"/>
        <scheme val="minor"/>
      </rPr>
      <t>niet</t>
    </r>
    <r>
      <rPr>
        <sz val="11"/>
        <color theme="1"/>
        <rFont val="Calibri"/>
        <family val="2"/>
        <scheme val="minor"/>
      </rPr>
      <t xml:space="preserve"> verplicht deze diensten af te nnemen bij winnende Inschrijver</t>
    </r>
  </si>
  <si>
    <t xml:space="preserve">* Een strategische inschrijving is een prijsindiening waarmee Inschrijver in staat is het maximale aantal punten te behalen op het programma van wensen ‘prijs’ zonder daarmee de werking van het gunningscriterium te frustreren. Dit is de tegenhanger voor de zogenoemde ‘manipulatieve inschrijving’ waarmee een Inschrijver in staat is het maximale aantal punten op het programma van wensen ‘prijs’ te behalen, maar daarmee het gunningscriterium te frustreren. Dit kan bijvoorbeeld door een dusdanige systematiek te hanteren dat in de praktijk de prijsindiening niet de beste prijsindiening blijkt.
</t>
  </si>
  <si>
    <t>Bolenstein</t>
  </si>
  <si>
    <t>Perceel 1 Cluster Maarssen</t>
  </si>
  <si>
    <t>Perceel 2 Cluster Veenendaal</t>
  </si>
  <si>
    <t>Mozaïek Petenbos</t>
  </si>
  <si>
    <t>Dolfijn</t>
  </si>
  <si>
    <t>Het Spoor</t>
  </si>
  <si>
    <t>Het Spoor: Bethanië</t>
  </si>
  <si>
    <t>De Ontdekkingsreis</t>
  </si>
  <si>
    <t>Kameleon</t>
  </si>
  <si>
    <t>Pirapoleon</t>
  </si>
  <si>
    <t>Kievit</t>
  </si>
  <si>
    <t>Meander</t>
  </si>
  <si>
    <t>Het Sterrenbos</t>
  </si>
  <si>
    <t>Merseberch</t>
  </si>
  <si>
    <t>Meent</t>
  </si>
  <si>
    <t>Bongerd Veenendaal</t>
  </si>
  <si>
    <t>Meerklank VSO</t>
  </si>
  <si>
    <t>Meerklant SO</t>
  </si>
  <si>
    <t>* Hieronder vallen ook trespa en beplating</t>
  </si>
  <si>
    <t>Perceel 3: JPO</t>
  </si>
  <si>
    <t>Perceel 1: Cluster Maarssen</t>
  </si>
  <si>
    <t>5. Strategisch inschrijven* is toegestaan.</t>
  </si>
  <si>
    <t>&lt;------------</t>
  </si>
  <si>
    <t>Triangel</t>
  </si>
  <si>
    <t xml:space="preserve">Palet </t>
  </si>
  <si>
    <t>Palet</t>
  </si>
  <si>
    <t>Tweesprong (Fazant)</t>
  </si>
  <si>
    <t>Tweesprong (Duif 547)</t>
  </si>
  <si>
    <t>Tweesprong (Duif 545)</t>
  </si>
  <si>
    <t>Maximaal € 0,60</t>
  </si>
  <si>
    <t>Op dreef</t>
  </si>
  <si>
    <t>De hoogstraat</t>
  </si>
  <si>
    <t>Perceel 4: Zalm</t>
  </si>
  <si>
    <t>Perceel 5: BOUH</t>
  </si>
  <si>
    <t>Montessori Zeist (Sumatra)</t>
  </si>
  <si>
    <t>Montessori Zeist (Griffensteyn)</t>
  </si>
  <si>
    <t>Perceel 6: Meerklank</t>
  </si>
  <si>
    <t>Dagelijks stofzuigen, moppen van vloer lokaal BSO</t>
  </si>
  <si>
    <t xml:space="preserve">Prijsverhoging per m2 </t>
  </si>
  <si>
    <r>
      <t>Prijs per m</t>
    </r>
    <r>
      <rPr>
        <b/>
        <sz val="10"/>
        <color indexed="8"/>
        <rFont val="Calibri"/>
        <family val="2"/>
      </rPr>
      <t>² per jaar</t>
    </r>
    <r>
      <rPr>
        <b/>
        <sz val="10"/>
        <color theme="1"/>
        <rFont val="Calibri"/>
        <family val="2"/>
        <scheme val="minor"/>
      </rPr>
      <t xml:space="preserve">  min € 15,- max € 18,-</t>
    </r>
  </si>
  <si>
    <t>BSO Bolenstein (freq 235)</t>
  </si>
  <si>
    <t>BSO Palet (freq 255)</t>
  </si>
  <si>
    <t>BSO Fazant (freq 235)</t>
  </si>
  <si>
    <t>BSO Duif 545 (freq 255)</t>
  </si>
  <si>
    <t>BSO Bongerd (freq 255)</t>
  </si>
  <si>
    <t>BSO Petenbos (freq 255)</t>
  </si>
  <si>
    <t>BSO Dolfijn (freq 235)</t>
  </si>
  <si>
    <t>BSO het spoor (freq 235)</t>
  </si>
  <si>
    <t>BSO Pirapoleon (freq 255)</t>
  </si>
  <si>
    <t>BSO Merseberch (freq 235)</t>
  </si>
  <si>
    <t>BSO Meent (freq 235)</t>
  </si>
  <si>
    <t>BSO Griffensteyn (freq 235)</t>
  </si>
  <si>
    <t>BSO Kameleon (freq 235)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</si>
</sst>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2]\ * #,##0.00_);_([$€-2]\ * \(#,##0.00\);_([$€-2]\ * &quot;-&quot;??_);_(@_)"/>
  </numFmts>
  <fonts count="28">
    <font>
      <sz val="11"/>
      <color theme="1"/>
      <name val="Calibri"/>
      <family val="2"/>
      <scheme val="minor"/>
    </font>
    <font>
      <b/>
      <sz val="24"/>
      <name val="Calibri"/>
      <family val="2"/>
      <scheme val="minor"/>
    </font>
    <font>
      <i/>
      <u/>
      <sz val="11"/>
      <color theme="1"/>
      <name val="Calibri"/>
      <family val="2"/>
      <scheme val="minor"/>
    </font>
    <font>
      <sz val="11"/>
      <color indexed="8"/>
      <name val="Calibri"/>
      <family val="2"/>
    </font>
    <font>
      <sz val="11"/>
      <color indexed="8"/>
      <name val="Calibri"/>
      <family val="2"/>
      <scheme val="minor"/>
    </font>
    <font>
      <sz val="11"/>
      <color theme="1"/>
      <name val="Calibri"/>
      <family val="2"/>
      <scheme val="minor"/>
    </font>
    <font>
      <b/>
      <sz val="14"/>
      <name val="Calibri"/>
      <family val="2"/>
      <scheme val="minor"/>
    </font>
    <font>
      <sz val="8"/>
      <color theme="1"/>
      <name val="Calibri"/>
      <family val="2"/>
    </font>
    <font>
      <b/>
      <sz val="10"/>
      <color theme="1"/>
      <name val="Calibri"/>
      <family val="2"/>
      <scheme val="minor"/>
    </font>
    <font>
      <b/>
      <sz val="10"/>
      <color indexed="8"/>
      <name val="Calibri"/>
      <family val="2"/>
    </font>
    <font>
      <sz val="10"/>
      <color rgb="FF000000"/>
      <name val="Calibri"/>
      <family val="2"/>
      <scheme val="minor"/>
    </font>
    <font>
      <sz val="10"/>
      <color theme="1"/>
      <name val="Calibri"/>
      <family val="2"/>
      <scheme val="minor"/>
    </font>
    <font>
      <b/>
      <sz val="10"/>
      <color rgb="FF000000"/>
      <name val="Calibri"/>
      <family val="2"/>
      <scheme val="minor"/>
    </font>
    <font>
      <sz val="8"/>
      <color rgb="FF000000"/>
      <name val="Calibri"/>
      <family val="2"/>
      <scheme val="minor"/>
    </font>
    <font>
      <sz val="8"/>
      <color theme="1"/>
      <name val="Calibri"/>
      <family val="2"/>
      <scheme val="minor"/>
    </font>
    <font>
      <b/>
      <i/>
      <sz val="8"/>
      <color theme="1"/>
      <name val="Calibri"/>
      <family val="2"/>
      <scheme val="minor"/>
    </font>
    <font>
      <sz val="10"/>
      <color theme="1"/>
      <name val="Verdana"/>
      <family val="2"/>
    </font>
    <font>
      <sz val="10"/>
      <name val="Arial"/>
      <family val="2"/>
    </font>
    <font>
      <b/>
      <sz val="10"/>
      <name val="Calibri"/>
      <family val="2"/>
      <scheme val="minor"/>
    </font>
    <font>
      <sz val="10"/>
      <name val="Calibri"/>
      <family val="2"/>
      <scheme val="minor"/>
    </font>
    <font>
      <sz val="10"/>
      <color indexed="8"/>
      <name val="Calibri"/>
      <family val="2"/>
      <scheme val="minor"/>
    </font>
    <font>
      <b/>
      <sz val="10"/>
      <color indexed="8"/>
      <name val="Calibri"/>
      <family val="2"/>
      <scheme val="minor"/>
    </font>
    <font>
      <sz val="10"/>
      <name val="Helv"/>
    </font>
    <font>
      <sz val="8"/>
      <name val="Calibri"/>
      <family val="2"/>
      <scheme val="minor"/>
    </font>
    <font>
      <sz val="9"/>
      <name val="Calibri"/>
      <family val="2"/>
      <scheme val="minor"/>
    </font>
    <font>
      <b/>
      <sz val="11"/>
      <color theme="1"/>
      <name val="Calibri"/>
      <family val="2"/>
      <scheme val="minor"/>
    </font>
    <font>
      <sz val="9"/>
      <name val="Geneva"/>
    </font>
    <font>
      <b/>
      <sz val="10"/>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s>
  <cellStyleXfs count="7">
    <xf numFmtId="0" fontId="0" fillId="0" borderId="0"/>
    <xf numFmtId="44" fontId="5" fillId="0" borderId="0" applyFont="0" applyFill="0" applyBorder="0" applyAlignment="0" applyProtection="0"/>
    <xf numFmtId="0" fontId="17" fillId="0" borderId="0"/>
    <xf numFmtId="164" fontId="17" fillId="0" borderId="0" applyFont="0" applyFill="0" applyBorder="0" applyAlignment="0" applyProtection="0"/>
    <xf numFmtId="0" fontId="22" fillId="0" borderId="0"/>
    <xf numFmtId="43" fontId="5" fillId="0" borderId="0" applyFont="0" applyFill="0" applyBorder="0" applyAlignment="0" applyProtection="0"/>
    <xf numFmtId="0" fontId="26" fillId="0" borderId="0"/>
  </cellStyleXfs>
  <cellXfs count="113">
    <xf numFmtId="0" fontId="0" fillId="0" borderId="0" xfId="0"/>
    <xf numFmtId="0" fontId="0" fillId="2" borderId="0" xfId="0" applyFill="1"/>
    <xf numFmtId="0" fontId="1" fillId="3" borderId="1" xfId="0" applyFont="1" applyFill="1" applyBorder="1"/>
    <xf numFmtId="0" fontId="2" fillId="2" borderId="0" xfId="0" applyFont="1" applyFill="1" applyAlignment="1">
      <alignment wrapText="1"/>
    </xf>
    <xf numFmtId="0" fontId="0" fillId="2" borderId="0" xfId="0" applyFill="1" applyAlignment="1">
      <alignment wrapText="1"/>
    </xf>
    <xf numFmtId="0" fontId="3" fillId="2" borderId="2" xfId="0" applyFont="1" applyFill="1" applyBorder="1" applyAlignment="1">
      <alignment vertical="top" wrapText="1"/>
    </xf>
    <xf numFmtId="0" fontId="4" fillId="2" borderId="2" xfId="0" applyFont="1" applyFill="1" applyBorder="1" applyAlignment="1">
      <alignment vertical="top" wrapText="1"/>
    </xf>
    <xf numFmtId="0" fontId="0" fillId="2" borderId="2" xfId="0" applyFill="1" applyBorder="1" applyAlignment="1">
      <alignment vertical="top" wrapText="1"/>
    </xf>
    <xf numFmtId="0" fontId="8" fillId="3" borderId="2" xfId="0" applyFont="1" applyFill="1" applyBorder="1" applyAlignment="1">
      <alignment horizontal="left" wrapText="1"/>
    </xf>
    <xf numFmtId="44" fontId="14" fillId="2" borderId="0" xfId="1" applyFont="1" applyFill="1" applyAlignment="1">
      <alignment horizontal="left" vertical="center"/>
    </xf>
    <xf numFmtId="0" fontId="15" fillId="2" borderId="6" xfId="0" applyFont="1" applyFill="1" applyBorder="1" applyAlignment="1">
      <alignment horizontal="left" vertical="top" wrapText="1"/>
    </xf>
    <xf numFmtId="0" fontId="15" fillId="2" borderId="0" xfId="0" applyFont="1" applyFill="1" applyAlignment="1">
      <alignment horizontal="left" vertical="top" wrapText="1"/>
    </xf>
    <xf numFmtId="0" fontId="4" fillId="0" borderId="2" xfId="0" applyFont="1" applyBorder="1" applyAlignment="1">
      <alignment vertical="top" wrapText="1"/>
    </xf>
    <xf numFmtId="0" fontId="3" fillId="0" borderId="2" xfId="0" applyFont="1" applyBorder="1" applyAlignment="1">
      <alignment vertical="top" wrapText="1"/>
    </xf>
    <xf numFmtId="3" fontId="13" fillId="0" borderId="0" xfId="0" applyNumberFormat="1" applyFont="1" applyAlignment="1">
      <alignment horizontal="left" vertical="center" wrapText="1"/>
    </xf>
    <xf numFmtId="0" fontId="0" fillId="0" borderId="0" xfId="0" applyAlignment="1">
      <alignment horizontal="left"/>
    </xf>
    <xf numFmtId="44" fontId="11" fillId="4" borderId="2" xfId="1" applyFont="1" applyFill="1" applyBorder="1" applyAlignment="1">
      <alignment horizontal="left" vertical="center"/>
    </xf>
    <xf numFmtId="0" fontId="13" fillId="0" borderId="0" xfId="0" applyFont="1" applyAlignment="1">
      <alignment horizontal="left" vertical="center" wrapText="1"/>
    </xf>
    <xf numFmtId="44" fontId="11" fillId="4" borderId="2" xfId="1" applyFont="1" applyFill="1" applyBorder="1" applyAlignment="1" applyProtection="1">
      <alignment horizontal="left" vertical="center"/>
      <protection locked="0"/>
    </xf>
    <xf numFmtId="44" fontId="0" fillId="0" borderId="0" xfId="0" applyNumberFormat="1" applyAlignment="1">
      <alignment horizontal="left"/>
    </xf>
    <xf numFmtId="0" fontId="16" fillId="0" borderId="0" xfId="0" applyFont="1" applyAlignment="1">
      <alignment horizontal="left"/>
    </xf>
    <xf numFmtId="0" fontId="6" fillId="0" borderId="0" xfId="0" applyFont="1" applyAlignment="1">
      <alignment horizontal="left"/>
    </xf>
    <xf numFmtId="0" fontId="18" fillId="3" borderId="2" xfId="2" applyFont="1" applyFill="1" applyBorder="1" applyAlignment="1">
      <alignment horizontal="left" vertical="top" wrapText="1"/>
    </xf>
    <xf numFmtId="164" fontId="20" fillId="4" borderId="2" xfId="3" applyFont="1" applyFill="1" applyBorder="1" applyAlignment="1">
      <alignment horizontal="left" vertical="top"/>
    </xf>
    <xf numFmtId="164" fontId="21" fillId="2" borderId="8" xfId="3" applyFont="1" applyFill="1" applyBorder="1" applyAlignment="1">
      <alignment horizontal="left" vertical="top"/>
    </xf>
    <xf numFmtId="164" fontId="21" fillId="2" borderId="9" xfId="3" applyFont="1" applyFill="1" applyBorder="1" applyAlignment="1">
      <alignment horizontal="left" vertical="top"/>
    </xf>
    <xf numFmtId="164" fontId="21" fillId="2" borderId="3" xfId="3" applyFont="1" applyFill="1" applyBorder="1" applyAlignment="1">
      <alignment horizontal="left" vertical="top"/>
    </xf>
    <xf numFmtId="164" fontId="21" fillId="2" borderId="5" xfId="3" applyFont="1" applyFill="1" applyBorder="1" applyAlignment="1">
      <alignment horizontal="left" vertical="top"/>
    </xf>
    <xf numFmtId="164" fontId="21" fillId="2" borderId="10" xfId="3" applyFont="1" applyFill="1" applyBorder="1" applyAlignment="1">
      <alignment horizontal="left" vertical="top"/>
    </xf>
    <xf numFmtId="0" fontId="18" fillId="3" borderId="4" xfId="2" applyFont="1" applyFill="1" applyBorder="1" applyAlignment="1">
      <alignment horizontal="left" vertical="top" wrapText="1"/>
    </xf>
    <xf numFmtId="164" fontId="21" fillId="0" borderId="0" xfId="3" applyFont="1" applyAlignment="1">
      <alignment horizontal="left" vertical="top"/>
    </xf>
    <xf numFmtId="0" fontId="11" fillId="0" borderId="0" xfId="0" applyFont="1" applyAlignment="1">
      <alignment horizontal="left"/>
    </xf>
    <xf numFmtId="0" fontId="6" fillId="0" borderId="17" xfId="0" applyFont="1" applyBorder="1" applyAlignment="1">
      <alignment horizontal="left"/>
    </xf>
    <xf numFmtId="0" fontId="6" fillId="0" borderId="18" xfId="0" applyFont="1" applyBorder="1" applyAlignment="1">
      <alignment horizontal="left"/>
    </xf>
    <xf numFmtId="0" fontId="18" fillId="3" borderId="19" xfId="2" applyFont="1" applyFill="1" applyBorder="1" applyAlignment="1">
      <alignment horizontal="left" vertical="top" wrapText="1"/>
    </xf>
    <xf numFmtId="0" fontId="18" fillId="3" borderId="20" xfId="2" applyFont="1" applyFill="1" applyBorder="1" applyAlignment="1">
      <alignment horizontal="left" vertical="top" wrapText="1"/>
    </xf>
    <xf numFmtId="0" fontId="19" fillId="0" borderId="19" xfId="2" applyFont="1" applyBorder="1" applyAlignment="1">
      <alignment horizontal="left" vertical="top" wrapText="1"/>
    </xf>
    <xf numFmtId="164" fontId="20" fillId="2" borderId="20" xfId="3" applyFont="1" applyFill="1" applyBorder="1" applyAlignment="1">
      <alignment horizontal="left" vertical="top"/>
    </xf>
    <xf numFmtId="0" fontId="19" fillId="0" borderId="17" xfId="2" applyFont="1" applyBorder="1" applyAlignment="1">
      <alignment horizontal="left" vertical="top" wrapText="1"/>
    </xf>
    <xf numFmtId="164" fontId="21" fillId="2" borderId="20" xfId="3" applyFont="1" applyFill="1" applyBorder="1" applyAlignment="1">
      <alignment horizontal="left" vertical="top"/>
    </xf>
    <xf numFmtId="0" fontId="16" fillId="0" borderId="17" xfId="0" applyFont="1" applyBorder="1" applyAlignment="1">
      <alignment horizontal="left"/>
    </xf>
    <xf numFmtId="0" fontId="16" fillId="0" borderId="18" xfId="0" applyFont="1" applyBorder="1" applyAlignment="1">
      <alignment horizontal="left"/>
    </xf>
    <xf numFmtId="164" fontId="21" fillId="2" borderId="21" xfId="3" applyFont="1" applyFill="1" applyBorder="1" applyAlignment="1">
      <alignment horizontal="left" vertical="top"/>
    </xf>
    <xf numFmtId="164" fontId="21" fillId="2" borderId="22" xfId="3" applyFont="1" applyFill="1" applyBorder="1" applyAlignment="1">
      <alignment horizontal="left" vertical="top"/>
    </xf>
    <xf numFmtId="164" fontId="21" fillId="2" borderId="0" xfId="3" applyFont="1" applyFill="1" applyAlignment="1">
      <alignment horizontal="left" vertical="top"/>
    </xf>
    <xf numFmtId="164" fontId="21" fillId="2" borderId="23" xfId="3" applyFont="1" applyFill="1" applyBorder="1" applyAlignment="1">
      <alignment horizontal="left" vertical="top"/>
    </xf>
    <xf numFmtId="0" fontId="18" fillId="3" borderId="22" xfId="2" applyFont="1" applyFill="1" applyBorder="1" applyAlignment="1">
      <alignment horizontal="left" vertical="top" wrapText="1"/>
    </xf>
    <xf numFmtId="0" fontId="19" fillId="0" borderId="19" xfId="2" applyFont="1" applyBorder="1" applyAlignment="1" applyProtection="1">
      <alignment horizontal="left" vertical="top" wrapText="1"/>
      <protection locked="0"/>
    </xf>
    <xf numFmtId="164" fontId="21" fillId="0" borderId="18" xfId="3" applyFont="1" applyBorder="1" applyAlignment="1">
      <alignment horizontal="left" vertical="top"/>
    </xf>
    <xf numFmtId="0" fontId="7" fillId="0" borderId="28" xfId="0" applyFont="1" applyBorder="1" applyAlignment="1">
      <alignment horizontal="left"/>
    </xf>
    <xf numFmtId="0" fontId="8" fillId="3" borderId="19" xfId="0" applyFont="1" applyFill="1" applyBorder="1" applyAlignment="1">
      <alignment horizontal="left" wrapText="1"/>
    </xf>
    <xf numFmtId="0" fontId="8" fillId="3" borderId="20" xfId="0" applyFont="1" applyFill="1" applyBorder="1" applyAlignment="1">
      <alignment horizontal="left" wrapText="1"/>
    </xf>
    <xf numFmtId="0" fontId="11" fillId="2" borderId="19" xfId="0" applyFont="1" applyFill="1" applyBorder="1" applyAlignment="1">
      <alignment horizontal="left" wrapText="1"/>
    </xf>
    <xf numFmtId="44" fontId="10" fillId="0" borderId="20" xfId="1" applyFont="1" applyBorder="1" applyAlignment="1">
      <alignment horizontal="left" vertical="center" wrapText="1"/>
    </xf>
    <xf numFmtId="0" fontId="11" fillId="2" borderId="29" xfId="0" applyFont="1" applyFill="1" applyBorder="1" applyAlignment="1">
      <alignment horizontal="left" wrapText="1"/>
    </xf>
    <xf numFmtId="44" fontId="10" fillId="0" borderId="31" xfId="1" applyFont="1" applyBorder="1" applyAlignment="1">
      <alignment horizontal="left" vertical="center" wrapText="1"/>
    </xf>
    <xf numFmtId="44" fontId="11" fillId="4" borderId="30" xfId="1" applyFont="1" applyFill="1" applyBorder="1" applyAlignment="1" applyProtection="1">
      <alignment horizontal="left" vertical="center"/>
      <protection locked="0"/>
    </xf>
    <xf numFmtId="3" fontId="10" fillId="0" borderId="33" xfId="0" applyNumberFormat="1" applyFont="1" applyBorder="1" applyAlignment="1">
      <alignment horizontal="left" vertical="center" wrapText="1"/>
    </xf>
    <xf numFmtId="44" fontId="8" fillId="2" borderId="34" xfId="1" applyFont="1" applyFill="1" applyBorder="1" applyAlignment="1">
      <alignment horizontal="left" vertical="center"/>
    </xf>
    <xf numFmtId="44" fontId="12" fillId="0" borderId="35" xfId="1" applyFont="1" applyBorder="1" applyAlignment="1">
      <alignment horizontal="left" vertical="center" wrapText="1"/>
    </xf>
    <xf numFmtId="0" fontId="24" fillId="0" borderId="19" xfId="2" applyFont="1" applyBorder="1" applyAlignment="1">
      <alignment horizontal="left" vertical="top" wrapText="1"/>
    </xf>
    <xf numFmtId="0" fontId="11" fillId="2" borderId="36" xfId="0" applyFont="1" applyFill="1" applyBorder="1" applyAlignment="1">
      <alignment horizontal="left" wrapText="1"/>
    </xf>
    <xf numFmtId="0" fontId="12" fillId="0" borderId="32" xfId="0" applyFont="1" applyBorder="1" applyAlignment="1">
      <alignment horizontal="left" vertical="center" wrapText="1"/>
    </xf>
    <xf numFmtId="44" fontId="8" fillId="2" borderId="37" xfId="1" applyFont="1" applyFill="1" applyBorder="1" applyAlignment="1">
      <alignment horizontal="left" vertical="center"/>
    </xf>
    <xf numFmtId="44" fontId="11" fillId="4" borderId="9" xfId="1" applyFont="1" applyFill="1" applyBorder="1" applyAlignment="1" applyProtection="1">
      <alignment horizontal="left" vertical="center"/>
      <protection locked="0"/>
    </xf>
    <xf numFmtId="0" fontId="15" fillId="2" borderId="8" xfId="0" applyFont="1" applyFill="1" applyBorder="1" applyAlignment="1">
      <alignment horizontal="left" vertical="top" wrapText="1"/>
    </xf>
    <xf numFmtId="0" fontId="0" fillId="0" borderId="13" xfId="0" applyBorder="1" applyAlignment="1">
      <alignment horizontal="left"/>
    </xf>
    <xf numFmtId="0" fontId="23" fillId="0" borderId="0" xfId="0" applyFont="1" applyAlignment="1">
      <alignment vertical="top" wrapText="1"/>
    </xf>
    <xf numFmtId="0" fontId="5" fillId="0" borderId="0" xfId="0" applyFont="1"/>
    <xf numFmtId="0" fontId="19" fillId="0" borderId="4" xfId="6" applyFont="1" applyBorder="1"/>
    <xf numFmtId="165" fontId="24" fillId="4" borderId="2" xfId="6" applyNumberFormat="1" applyFont="1" applyFill="1" applyBorder="1" applyProtection="1">
      <protection locked="0"/>
    </xf>
    <xf numFmtId="43" fontId="5" fillId="4" borderId="2" xfId="5" applyFill="1" applyBorder="1"/>
    <xf numFmtId="0" fontId="16" fillId="0" borderId="0" xfId="0" applyFont="1"/>
    <xf numFmtId="0" fontId="19" fillId="0" borderId="7" xfId="2" applyFont="1" applyBorder="1" applyAlignment="1">
      <alignment vertical="top" wrapText="1"/>
    </xf>
    <xf numFmtId="43" fontId="5" fillId="0" borderId="2" xfId="0" applyNumberFormat="1" applyFont="1" applyBorder="1"/>
    <xf numFmtId="0" fontId="25" fillId="0" borderId="0" xfId="0" applyFont="1"/>
    <xf numFmtId="43" fontId="25" fillId="5" borderId="2" xfId="0" applyNumberFormat="1" applyFont="1" applyFill="1" applyBorder="1"/>
    <xf numFmtId="164" fontId="21" fillId="2" borderId="13" xfId="3" applyFont="1" applyFill="1" applyBorder="1" applyAlignment="1">
      <alignment horizontal="left" vertical="top"/>
    </xf>
    <xf numFmtId="0" fontId="19" fillId="0" borderId="11" xfId="2" applyFont="1" applyBorder="1" applyAlignment="1">
      <alignment horizontal="left" vertical="top" wrapText="1"/>
    </xf>
    <xf numFmtId="0" fontId="19" fillId="0" borderId="12" xfId="2" applyFont="1" applyBorder="1" applyAlignment="1">
      <alignment horizontal="left" vertical="top" wrapText="1"/>
    </xf>
    <xf numFmtId="0" fontId="23" fillId="0" borderId="0" xfId="0" applyFont="1" applyBorder="1" applyAlignment="1">
      <alignment vertical="top" wrapText="1"/>
    </xf>
    <xf numFmtId="0" fontId="14" fillId="2" borderId="2" xfId="0" applyFont="1" applyFill="1" applyBorder="1" applyAlignment="1">
      <alignment horizontal="left" vertical="top" wrapText="1"/>
    </xf>
    <xf numFmtId="0" fontId="23" fillId="0" borderId="2" xfId="0" applyFont="1" applyBorder="1" applyAlignment="1">
      <alignment horizontal="left" vertical="top" wrapText="1"/>
    </xf>
    <xf numFmtId="0" fontId="23" fillId="0" borderId="30" xfId="0" applyFont="1" applyBorder="1" applyAlignment="1">
      <alignment horizontal="left" vertical="top" wrapText="1"/>
    </xf>
    <xf numFmtId="0" fontId="23" fillId="0" borderId="9" xfId="0" applyFont="1" applyBorder="1" applyAlignment="1">
      <alignment horizontal="left" vertical="top" wrapText="1"/>
    </xf>
    <xf numFmtId="0" fontId="27" fillId="3" borderId="19" xfId="2" applyFont="1" applyFill="1" applyBorder="1" applyAlignment="1">
      <alignment horizontal="left" vertical="top" wrapText="1"/>
    </xf>
    <xf numFmtId="0" fontId="11" fillId="2" borderId="2" xfId="0" applyFont="1" applyFill="1" applyBorder="1" applyAlignment="1">
      <alignment horizontal="center" wrapText="1"/>
    </xf>
    <xf numFmtId="0" fontId="11" fillId="2" borderId="30" xfId="0" applyFont="1" applyFill="1" applyBorder="1" applyAlignment="1">
      <alignment horizontal="center" wrapText="1"/>
    </xf>
    <xf numFmtId="3" fontId="10" fillId="0" borderId="33" xfId="0" applyNumberFormat="1" applyFont="1" applyBorder="1" applyAlignment="1">
      <alignment horizontal="center" vertical="center" wrapText="1"/>
    </xf>
    <xf numFmtId="0" fontId="11" fillId="2" borderId="17" xfId="0" applyFont="1" applyFill="1" applyBorder="1" applyAlignment="1">
      <alignment horizontal="left" wrapText="1"/>
    </xf>
    <xf numFmtId="0" fontId="25" fillId="0" borderId="0" xfId="0" applyFont="1" applyAlignment="1">
      <alignment horizontal="left"/>
    </xf>
    <xf numFmtId="0" fontId="6" fillId="3" borderId="24" xfId="0" applyFont="1" applyFill="1" applyBorder="1" applyAlignment="1">
      <alignment horizontal="center"/>
    </xf>
    <xf numFmtId="0" fontId="6" fillId="3" borderId="25" xfId="0" applyFont="1" applyFill="1" applyBorder="1" applyAlignment="1">
      <alignment horizontal="center"/>
    </xf>
    <xf numFmtId="0" fontId="6" fillId="3" borderId="26" xfId="0" applyFont="1" applyFill="1" applyBorder="1" applyAlignment="1">
      <alignment horizontal="center"/>
    </xf>
    <xf numFmtId="0" fontId="7" fillId="0" borderId="27" xfId="0" applyFont="1" applyBorder="1" applyAlignment="1">
      <alignment horizontal="left"/>
    </xf>
    <xf numFmtId="0" fontId="7" fillId="0" borderId="3" xfId="0" applyFont="1" applyBorder="1" applyAlignment="1">
      <alignment horizontal="left"/>
    </xf>
    <xf numFmtId="0" fontId="15" fillId="2" borderId="0" xfId="0" applyFont="1" applyFill="1" applyAlignment="1">
      <alignment horizontal="left" vertical="top" wrapText="1"/>
    </xf>
    <xf numFmtId="0" fontId="14" fillId="2" borderId="11" xfId="0" applyFont="1" applyFill="1" applyBorder="1" applyAlignment="1">
      <alignment horizontal="left" vertical="top" wrapText="1"/>
    </xf>
    <xf numFmtId="0" fontId="14" fillId="2" borderId="10" xfId="0" applyFont="1" applyFill="1" applyBorder="1" applyAlignment="1">
      <alignment horizontal="left" vertical="top" wrapText="1"/>
    </xf>
    <xf numFmtId="0" fontId="14" fillId="2" borderId="12" xfId="0" applyFont="1" applyFill="1" applyBorder="1" applyAlignment="1">
      <alignment horizontal="left" vertical="top" wrapText="1"/>
    </xf>
    <xf numFmtId="0" fontId="14" fillId="2" borderId="3" xfId="0" applyFont="1" applyFill="1" applyBorder="1" applyAlignment="1">
      <alignment horizontal="left" vertical="top" wrapText="1"/>
    </xf>
    <xf numFmtId="0" fontId="14" fillId="2" borderId="4" xfId="0" applyFont="1" applyFill="1" applyBorder="1" applyAlignment="1">
      <alignment horizontal="left" vertical="top" wrapText="1"/>
    </xf>
    <xf numFmtId="0" fontId="14"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8" fillId="2" borderId="32" xfId="0" applyFont="1" applyFill="1" applyBorder="1" applyAlignment="1">
      <alignment horizontal="left" wrapText="1"/>
    </xf>
    <xf numFmtId="0" fontId="8" fillId="2" borderId="37" xfId="0" applyFont="1" applyFill="1" applyBorder="1" applyAlignment="1">
      <alignment horizontal="left" wrapText="1"/>
    </xf>
    <xf numFmtId="164" fontId="20" fillId="2" borderId="4" xfId="3" applyFont="1" applyFill="1" applyBorder="1" applyAlignment="1">
      <alignment horizontal="left" vertical="top"/>
    </xf>
    <xf numFmtId="164" fontId="20" fillId="2" borderId="22" xfId="3" applyFont="1" applyFill="1" applyBorder="1" applyAlignment="1">
      <alignment horizontal="left" vertical="top"/>
    </xf>
    <xf numFmtId="0" fontId="18" fillId="3" borderId="4" xfId="2" applyFont="1" applyFill="1" applyBorder="1" applyAlignment="1">
      <alignment horizontal="left" vertical="top" wrapText="1"/>
    </xf>
    <xf numFmtId="0" fontId="18" fillId="3" borderId="22" xfId="2" applyFont="1" applyFill="1" applyBorder="1" applyAlignment="1">
      <alignment horizontal="left" vertical="top" wrapText="1"/>
    </xf>
    <xf numFmtId="0" fontId="6" fillId="3" borderId="14" xfId="0" applyFont="1" applyFill="1" applyBorder="1" applyAlignment="1">
      <alignment horizontal="center"/>
    </xf>
    <xf numFmtId="0" fontId="6" fillId="3" borderId="15" xfId="0" applyFont="1" applyFill="1" applyBorder="1" applyAlignment="1">
      <alignment horizontal="center"/>
    </xf>
    <xf numFmtId="0" fontId="6" fillId="3" borderId="16" xfId="0" applyFont="1" applyFill="1" applyBorder="1" applyAlignment="1">
      <alignment horizontal="center"/>
    </xf>
  </cellXfs>
  <cellStyles count="7">
    <cellStyle name="Euro" xfId="3" xr:uid="{C8222971-505D-4B04-AE1C-E23ACAC18D32}"/>
    <cellStyle name="Komma" xfId="5" builtinId="3"/>
    <cellStyle name="Normal_ KLM-CTR(STA)-Recap.xls" xfId="4" xr:uid="{2DBC0FBE-96A8-43FD-8C1A-A38364149D12}"/>
    <cellStyle name="Normal_AFRPPRIJS.xls" xfId="6" xr:uid="{E707407E-E5CE-47F4-AEE0-4FFCE599DD22}"/>
    <cellStyle name="Standaard" xfId="0" builtinId="0"/>
    <cellStyle name="Standaard 2" xfId="2" xr:uid="{2579DC81-0F87-4598-8431-CA7CA577BB75}"/>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2"/>
  <sheetViews>
    <sheetView topLeftCell="A7" zoomScaleNormal="100" zoomScalePageLayoutView="85" workbookViewId="0">
      <selection activeCell="A9" sqref="A9"/>
    </sheetView>
  </sheetViews>
  <sheetFormatPr defaultColWidth="9.140625" defaultRowHeight="15"/>
  <cols>
    <col min="1" max="1" width="103.42578125" style="1" customWidth="1"/>
    <col min="2" max="16384" width="9.140625" style="1"/>
  </cols>
  <sheetData>
    <row r="1" spans="1:1" ht="32.25" thickBot="1">
      <c r="A1" s="2" t="s">
        <v>70</v>
      </c>
    </row>
    <row r="2" spans="1:1" s="4" customFormat="1">
      <c r="A2" s="3" t="s">
        <v>0</v>
      </c>
    </row>
    <row r="3" spans="1:1" s="4" customFormat="1" ht="45">
      <c r="A3" s="5" t="s">
        <v>2</v>
      </c>
    </row>
    <row r="4" spans="1:1" s="4" customFormat="1" ht="45">
      <c r="A4" s="5" t="s">
        <v>3</v>
      </c>
    </row>
    <row r="5" spans="1:1" s="4" customFormat="1" ht="45">
      <c r="A5" s="6" t="s">
        <v>4</v>
      </c>
    </row>
    <row r="6" spans="1:1" s="4" customFormat="1">
      <c r="A6" s="7" t="s">
        <v>5</v>
      </c>
    </row>
    <row r="7" spans="1:1" s="4" customFormat="1">
      <c r="A7" s="3" t="s">
        <v>1</v>
      </c>
    </row>
    <row r="8" spans="1:1" s="4" customFormat="1">
      <c r="A8" s="12" t="s">
        <v>101</v>
      </c>
    </row>
    <row r="9" spans="1:1" s="4" customFormat="1" ht="43.9" customHeight="1">
      <c r="A9" s="13" t="s">
        <v>49</v>
      </c>
    </row>
    <row r="10" spans="1:1" s="4" customFormat="1" ht="60">
      <c r="A10" s="13" t="s">
        <v>48</v>
      </c>
    </row>
    <row r="12" spans="1:1" ht="105">
      <c r="A12" s="13" t="s">
        <v>79</v>
      </c>
    </row>
  </sheetData>
  <pageMargins left="0.70866141732283472" right="0.70866141732283472" top="0.74803149606299213" bottom="0.74803149606299213" header="0.31496062992125984" footer="0.31496062992125984"/>
  <pageSetup paperSize="9" scale="8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7923E-16BC-4596-B01E-F9986B09483F}">
  <dimension ref="A1:D54"/>
  <sheetViews>
    <sheetView showGridLines="0" tabSelected="1" zoomScale="110" zoomScaleNormal="110" workbookViewId="0">
      <selection activeCell="A16" sqref="A16:B19"/>
    </sheetView>
  </sheetViews>
  <sheetFormatPr defaultColWidth="9.140625" defaultRowHeight="15"/>
  <cols>
    <col min="1" max="1" width="25.5703125" style="15" customWidth="1"/>
    <col min="2" max="2" width="16.5703125" style="15" bestFit="1" customWidth="1"/>
    <col min="3" max="3" width="33.7109375" style="15" customWidth="1"/>
    <col min="4" max="4" width="20.7109375" style="15" customWidth="1"/>
  </cols>
  <sheetData>
    <row r="1" spans="1:4" ht="18.75">
      <c r="A1" s="91" t="s">
        <v>6</v>
      </c>
      <c r="B1" s="92"/>
      <c r="C1" s="92"/>
      <c r="D1" s="93"/>
    </row>
    <row r="2" spans="1:4">
      <c r="A2" s="94"/>
      <c r="B2" s="95"/>
      <c r="C2" s="95"/>
      <c r="D2" s="49"/>
    </row>
    <row r="3" spans="1:4" ht="26.25">
      <c r="A3" s="50" t="s">
        <v>7</v>
      </c>
      <c r="B3" s="8" t="s">
        <v>56</v>
      </c>
      <c r="C3" s="8" t="s">
        <v>119</v>
      </c>
      <c r="D3" s="51" t="s">
        <v>8</v>
      </c>
    </row>
    <row r="4" spans="1:4">
      <c r="A4" s="52" t="s">
        <v>80</v>
      </c>
      <c r="B4" s="86">
        <v>1763.7</v>
      </c>
      <c r="C4" s="16">
        <v>0</v>
      </c>
      <c r="D4" s="53">
        <f>B4*C4</f>
        <v>0</v>
      </c>
    </row>
    <row r="5" spans="1:4">
      <c r="A5" s="52" t="s">
        <v>120</v>
      </c>
      <c r="B5" s="86">
        <v>138.69999999999999</v>
      </c>
      <c r="C5" s="16">
        <v>0</v>
      </c>
      <c r="D5" s="53">
        <f>B5*C5</f>
        <v>0</v>
      </c>
    </row>
    <row r="6" spans="1:4">
      <c r="A6" s="52" t="s">
        <v>104</v>
      </c>
      <c r="B6" s="86">
        <v>428.1</v>
      </c>
      <c r="C6" s="16">
        <v>0</v>
      </c>
      <c r="D6" s="53">
        <f>B6*C6</f>
        <v>0</v>
      </c>
    </row>
    <row r="7" spans="1:4">
      <c r="A7" s="52" t="s">
        <v>121</v>
      </c>
      <c r="B7" s="86">
        <v>138.69999999999999</v>
      </c>
      <c r="C7" s="16">
        <v>0</v>
      </c>
      <c r="D7" s="53">
        <f>B7*C7</f>
        <v>0</v>
      </c>
    </row>
    <row r="8" spans="1:4">
      <c r="A8" s="52" t="s">
        <v>105</v>
      </c>
      <c r="B8" s="86">
        <v>496.5</v>
      </c>
      <c r="C8" s="16">
        <v>0</v>
      </c>
      <c r="D8" s="53">
        <f t="shared" ref="D8:D44" si="0">B8*C8</f>
        <v>0</v>
      </c>
    </row>
    <row r="9" spans="1:4">
      <c r="A9" s="54" t="s">
        <v>103</v>
      </c>
      <c r="B9" s="87">
        <v>1028.5999999999999</v>
      </c>
      <c r="C9" s="16">
        <v>0</v>
      </c>
      <c r="D9" s="53">
        <f t="shared" si="0"/>
        <v>0</v>
      </c>
    </row>
    <row r="10" spans="1:4">
      <c r="A10" s="54" t="s">
        <v>106</v>
      </c>
      <c r="B10" s="87">
        <v>748.5</v>
      </c>
      <c r="C10" s="16">
        <v>0</v>
      </c>
      <c r="D10" s="53">
        <f>B10*C10</f>
        <v>0</v>
      </c>
    </row>
    <row r="11" spans="1:4">
      <c r="A11" s="54" t="s">
        <v>122</v>
      </c>
      <c r="B11" s="87">
        <v>243.9</v>
      </c>
      <c r="C11" s="16">
        <v>0</v>
      </c>
      <c r="D11" s="53">
        <f>B11*C11</f>
        <v>0</v>
      </c>
    </row>
    <row r="12" spans="1:4">
      <c r="A12" s="54" t="s">
        <v>107</v>
      </c>
      <c r="B12" s="87">
        <v>981.8</v>
      </c>
      <c r="C12" s="16">
        <v>0</v>
      </c>
      <c r="D12" s="53">
        <f t="shared" ref="D12" si="1">B12*C12</f>
        <v>0</v>
      </c>
    </row>
    <row r="13" spans="1:4">
      <c r="A13" s="54" t="s">
        <v>108</v>
      </c>
      <c r="B13" s="87">
        <v>428.5</v>
      </c>
      <c r="C13" s="16">
        <v>0</v>
      </c>
      <c r="D13" s="55">
        <f t="shared" si="0"/>
        <v>0</v>
      </c>
    </row>
    <row r="14" spans="1:4" ht="15.75" thickBot="1">
      <c r="A14" s="54" t="s">
        <v>123</v>
      </c>
      <c r="B14" s="87">
        <v>593.79999999999995</v>
      </c>
      <c r="C14" s="16">
        <v>0</v>
      </c>
      <c r="D14" s="55">
        <f t="shared" ref="D14" si="2">B14*C14</f>
        <v>0</v>
      </c>
    </row>
    <row r="15" spans="1:4" ht="15.75" thickBot="1">
      <c r="A15" s="62" t="s">
        <v>81</v>
      </c>
      <c r="B15" s="88"/>
      <c r="C15" s="58" t="s">
        <v>9</v>
      </c>
      <c r="D15" s="59">
        <f>SUM(D4:D14)</f>
        <v>0</v>
      </c>
    </row>
    <row r="16" spans="1:4">
      <c r="A16" s="52" t="s">
        <v>95</v>
      </c>
      <c r="B16" s="86">
        <v>800.1</v>
      </c>
      <c r="C16" s="16">
        <v>0</v>
      </c>
      <c r="D16" s="53">
        <f t="shared" ref="D16:D18" si="3">B16*C16</f>
        <v>0</v>
      </c>
    </row>
    <row r="17" spans="1:4">
      <c r="A17" s="52" t="s">
        <v>124</v>
      </c>
      <c r="B17" s="86">
        <v>96.5</v>
      </c>
      <c r="C17" s="16">
        <v>0</v>
      </c>
      <c r="D17" s="53">
        <f t="shared" ref="D17" si="4">B17*C17</f>
        <v>0</v>
      </c>
    </row>
    <row r="18" spans="1:4">
      <c r="A18" s="52" t="s">
        <v>83</v>
      </c>
      <c r="B18" s="86">
        <v>489.9</v>
      </c>
      <c r="C18" s="16">
        <v>0</v>
      </c>
      <c r="D18" s="53">
        <f t="shared" si="3"/>
        <v>0</v>
      </c>
    </row>
    <row r="19" spans="1:4" ht="15.75" thickBot="1">
      <c r="A19" s="52" t="s">
        <v>125</v>
      </c>
      <c r="B19" s="86">
        <v>513.29999999999995</v>
      </c>
      <c r="C19" s="16">
        <v>0</v>
      </c>
      <c r="D19" s="53">
        <f t="shared" ref="D19" si="5">B19*C19</f>
        <v>0</v>
      </c>
    </row>
    <row r="20" spans="1:4" ht="15.75" thickBot="1">
      <c r="A20" s="62" t="s">
        <v>82</v>
      </c>
      <c r="B20" s="88"/>
      <c r="C20" s="58" t="s">
        <v>9</v>
      </c>
      <c r="D20" s="59">
        <f>SUM(D16:D19)</f>
        <v>0</v>
      </c>
    </row>
    <row r="21" spans="1:4">
      <c r="A21" s="52" t="s">
        <v>84</v>
      </c>
      <c r="B21" s="86">
        <v>1704.9</v>
      </c>
      <c r="C21" s="16">
        <v>0</v>
      </c>
      <c r="D21" s="53">
        <f t="shared" si="0"/>
        <v>0</v>
      </c>
    </row>
    <row r="22" spans="1:4">
      <c r="A22" s="52" t="s">
        <v>126</v>
      </c>
      <c r="B22" s="86">
        <v>127.7</v>
      </c>
      <c r="C22" s="16">
        <v>0</v>
      </c>
      <c r="D22" s="53">
        <f t="shared" ref="D22" si="6">B22*C22</f>
        <v>0</v>
      </c>
    </row>
    <row r="23" spans="1:4">
      <c r="A23" s="52" t="s">
        <v>85</v>
      </c>
      <c r="B23" s="86">
        <v>985.1</v>
      </c>
      <c r="C23" s="16">
        <v>0</v>
      </c>
      <c r="D23" s="53">
        <f t="shared" si="0"/>
        <v>0</v>
      </c>
    </row>
    <row r="24" spans="1:4">
      <c r="A24" s="52" t="s">
        <v>127</v>
      </c>
      <c r="B24" s="86">
        <v>362.3</v>
      </c>
      <c r="C24" s="16">
        <v>0</v>
      </c>
      <c r="D24" s="53">
        <f t="shared" ref="D24" si="7">B24*C24</f>
        <v>0</v>
      </c>
    </row>
    <row r="25" spans="1:4">
      <c r="A25" s="52" t="s">
        <v>86</v>
      </c>
      <c r="B25" s="86">
        <v>290.10000000000002</v>
      </c>
      <c r="C25" s="16">
        <v>0</v>
      </c>
      <c r="D25" s="53">
        <f t="shared" si="0"/>
        <v>0</v>
      </c>
    </row>
    <row r="26" spans="1:4" ht="15.75" thickBot="1">
      <c r="A26" s="52" t="s">
        <v>87</v>
      </c>
      <c r="B26" s="86">
        <v>515.9</v>
      </c>
      <c r="C26" s="16">
        <v>0</v>
      </c>
      <c r="D26" s="53">
        <f t="shared" si="0"/>
        <v>0</v>
      </c>
    </row>
    <row r="27" spans="1:4" ht="15.75" thickBot="1">
      <c r="A27" s="62" t="s">
        <v>99</v>
      </c>
      <c r="B27" s="88"/>
      <c r="C27" s="58" t="s">
        <v>9</v>
      </c>
      <c r="D27" s="59">
        <f>SUM(D21:D26)</f>
        <v>0</v>
      </c>
    </row>
    <row r="28" spans="1:4">
      <c r="A28" s="52" t="s">
        <v>89</v>
      </c>
      <c r="B28" s="86">
        <v>674.5</v>
      </c>
      <c r="C28" s="16">
        <v>0</v>
      </c>
      <c r="D28" s="53">
        <f t="shared" si="0"/>
        <v>0</v>
      </c>
    </row>
    <row r="29" spans="1:4">
      <c r="A29" s="52" t="s">
        <v>128</v>
      </c>
      <c r="B29" s="86">
        <v>137</v>
      </c>
      <c r="C29" s="16">
        <v>0</v>
      </c>
      <c r="D29" s="53">
        <f t="shared" ref="D29" si="8">B29*C29</f>
        <v>0</v>
      </c>
    </row>
    <row r="30" spans="1:4" ht="16.5" customHeight="1">
      <c r="A30" s="52" t="s">
        <v>110</v>
      </c>
      <c r="B30" s="86">
        <v>1312.5</v>
      </c>
      <c r="C30" s="16">
        <v>0</v>
      </c>
      <c r="D30" s="53">
        <f t="shared" si="0"/>
        <v>0</v>
      </c>
    </row>
    <row r="31" spans="1:4">
      <c r="A31" s="52" t="s">
        <v>111</v>
      </c>
      <c r="B31" s="86">
        <v>543</v>
      </c>
      <c r="C31" s="16">
        <v>0</v>
      </c>
      <c r="D31" s="53">
        <f t="shared" si="0"/>
        <v>0</v>
      </c>
    </row>
    <row r="32" spans="1:4" ht="15.75" thickBot="1">
      <c r="A32" s="52" t="s">
        <v>90</v>
      </c>
      <c r="B32" s="86">
        <v>1095.3900000000001</v>
      </c>
      <c r="C32" s="16">
        <v>0</v>
      </c>
      <c r="D32" s="53">
        <f t="shared" si="0"/>
        <v>0</v>
      </c>
    </row>
    <row r="33" spans="1:4" ht="15.75" thickBot="1">
      <c r="A33" s="62" t="s">
        <v>112</v>
      </c>
      <c r="B33" s="88"/>
      <c r="C33" s="58" t="s">
        <v>9</v>
      </c>
      <c r="D33" s="59">
        <f>SUM(D28:D32)</f>
        <v>0</v>
      </c>
    </row>
    <row r="34" spans="1:4">
      <c r="A34" s="52" t="s">
        <v>91</v>
      </c>
      <c r="B34" s="86">
        <v>817.9</v>
      </c>
      <c r="C34" s="16">
        <v>0</v>
      </c>
      <c r="D34" s="53">
        <f t="shared" si="0"/>
        <v>0</v>
      </c>
    </row>
    <row r="35" spans="1:4">
      <c r="A35" s="52" t="s">
        <v>92</v>
      </c>
      <c r="B35" s="86">
        <v>666.9</v>
      </c>
      <c r="C35" s="16">
        <v>0</v>
      </c>
      <c r="D35" s="53">
        <f t="shared" si="0"/>
        <v>0</v>
      </c>
    </row>
    <row r="36" spans="1:4">
      <c r="A36" s="52" t="s">
        <v>93</v>
      </c>
      <c r="B36" s="86">
        <v>574.1</v>
      </c>
      <c r="C36" s="16">
        <v>0</v>
      </c>
      <c r="D36" s="53">
        <f t="shared" si="0"/>
        <v>0</v>
      </c>
    </row>
    <row r="37" spans="1:4">
      <c r="A37" s="52" t="s">
        <v>129</v>
      </c>
      <c r="B37" s="86">
        <v>120.7</v>
      </c>
      <c r="C37" s="16">
        <v>0</v>
      </c>
      <c r="D37" s="53">
        <f t="shared" ref="D37" si="9">B37*C37</f>
        <v>0</v>
      </c>
    </row>
    <row r="38" spans="1:4">
      <c r="A38" s="52" t="s">
        <v>94</v>
      </c>
      <c r="B38" s="86">
        <v>793.2</v>
      </c>
      <c r="C38" s="16">
        <v>0</v>
      </c>
      <c r="D38" s="53">
        <f t="shared" si="0"/>
        <v>0</v>
      </c>
    </row>
    <row r="39" spans="1:4">
      <c r="A39" s="52" t="s">
        <v>130</v>
      </c>
      <c r="B39" s="86">
        <v>302.5</v>
      </c>
      <c r="C39" s="16">
        <v>0</v>
      </c>
      <c r="D39" s="53">
        <f t="shared" si="0"/>
        <v>0</v>
      </c>
    </row>
    <row r="40" spans="1:4">
      <c r="A40" s="52" t="s">
        <v>88</v>
      </c>
      <c r="B40" s="86">
        <v>1449</v>
      </c>
      <c r="C40" s="16">
        <v>0</v>
      </c>
      <c r="D40" s="53">
        <f t="shared" ref="D40" si="10">B40*C40</f>
        <v>0</v>
      </c>
    </row>
    <row r="41" spans="1:4" ht="15.75" thickBot="1">
      <c r="A41" s="52" t="s">
        <v>132</v>
      </c>
      <c r="B41" s="86">
        <v>209</v>
      </c>
      <c r="C41" s="16">
        <v>0</v>
      </c>
      <c r="D41" s="53">
        <f t="shared" ref="D41" si="11">B41*C41</f>
        <v>0</v>
      </c>
    </row>
    <row r="42" spans="1:4" ht="15.75" thickBot="1">
      <c r="A42" s="62" t="s">
        <v>113</v>
      </c>
      <c r="B42" s="88"/>
      <c r="C42" s="58" t="s">
        <v>9</v>
      </c>
      <c r="D42" s="59">
        <f>SUM(D34:D41)</f>
        <v>0</v>
      </c>
    </row>
    <row r="43" spans="1:4">
      <c r="A43" s="52" t="s">
        <v>96</v>
      </c>
      <c r="B43" s="86">
        <v>1455.8</v>
      </c>
      <c r="C43" s="16">
        <v>0</v>
      </c>
      <c r="D43" s="53">
        <f>B43*C43</f>
        <v>0</v>
      </c>
    </row>
    <row r="44" spans="1:4">
      <c r="A44" s="52" t="s">
        <v>97</v>
      </c>
      <c r="B44" s="86">
        <v>810.1</v>
      </c>
      <c r="C44" s="16">
        <v>0</v>
      </c>
      <c r="D44" s="53">
        <f t="shared" si="0"/>
        <v>0</v>
      </c>
    </row>
    <row r="45" spans="1:4">
      <c r="A45" s="52" t="s">
        <v>114</v>
      </c>
      <c r="B45" s="86">
        <v>1040.3</v>
      </c>
      <c r="C45" s="16">
        <v>0</v>
      </c>
      <c r="D45" s="53">
        <f>B45*C45</f>
        <v>0</v>
      </c>
    </row>
    <row r="46" spans="1:4" ht="16.899999999999999" customHeight="1">
      <c r="A46" s="52" t="s">
        <v>115</v>
      </c>
      <c r="B46" s="86">
        <v>592.4</v>
      </c>
      <c r="C46" s="16">
        <v>0</v>
      </c>
      <c r="D46" s="53">
        <f t="shared" ref="D46" si="12">B46*C46</f>
        <v>0</v>
      </c>
    </row>
    <row r="47" spans="1:4" ht="16.899999999999999" customHeight="1" thickBot="1">
      <c r="A47" s="52" t="s">
        <v>131</v>
      </c>
      <c r="B47" s="86">
        <v>350.3</v>
      </c>
      <c r="C47" s="16">
        <v>0</v>
      </c>
      <c r="D47" s="53">
        <f t="shared" ref="D47" si="13">B47*C47</f>
        <v>0</v>
      </c>
    </row>
    <row r="48" spans="1:4" ht="15.75" thickBot="1">
      <c r="A48" s="62" t="s">
        <v>116</v>
      </c>
      <c r="B48" s="57"/>
      <c r="C48" s="58" t="s">
        <v>9</v>
      </c>
      <c r="D48" s="59">
        <f>SUM(D43:D47)</f>
        <v>0</v>
      </c>
    </row>
    <row r="49" spans="1:4">
      <c r="A49" s="17"/>
      <c r="B49" s="14"/>
      <c r="C49" s="9"/>
      <c r="D49" s="14"/>
    </row>
    <row r="50" spans="1:4">
      <c r="A50" s="96"/>
      <c r="B50" s="96"/>
      <c r="C50" s="96"/>
      <c r="D50" s="11"/>
    </row>
    <row r="53" spans="1:4" ht="19.350000000000001" customHeight="1">
      <c r="A53" s="97" t="s">
        <v>37</v>
      </c>
      <c r="B53" s="98"/>
      <c r="C53" s="98"/>
      <c r="D53" s="65"/>
    </row>
    <row r="54" spans="1:4">
      <c r="A54" s="99"/>
      <c r="B54" s="100"/>
      <c r="C54" s="100"/>
      <c r="D54" s="66"/>
    </row>
  </sheetData>
  <sheetProtection selectLockedCells="1"/>
  <mergeCells count="5">
    <mergeCell ref="A1:D1"/>
    <mergeCell ref="A2:C2"/>
    <mergeCell ref="A50:C50"/>
    <mergeCell ref="A53:C53"/>
    <mergeCell ref="A54:C5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BDA22-0381-4514-82A9-4EDDB8DCB58F}">
  <dimension ref="A1:G41"/>
  <sheetViews>
    <sheetView showGridLines="0" topLeftCell="A19" zoomScale="110" zoomScaleNormal="110" workbookViewId="0">
      <selection activeCell="J17" sqref="J17"/>
    </sheetView>
  </sheetViews>
  <sheetFormatPr defaultColWidth="9.140625" defaultRowHeight="15"/>
  <cols>
    <col min="1" max="1" width="25.140625" style="15" customWidth="1"/>
    <col min="2" max="2" width="22.5703125" style="15" customWidth="1"/>
    <col min="3" max="3" width="26.85546875" style="15" bestFit="1" customWidth="1"/>
    <col min="4" max="4" width="29.5703125" style="15" customWidth="1"/>
    <col min="5" max="16384" width="9.140625" style="15"/>
  </cols>
  <sheetData>
    <row r="1" spans="1:6" ht="18.75">
      <c r="A1" s="91" t="s">
        <v>14</v>
      </c>
      <c r="B1" s="92"/>
      <c r="C1" s="92"/>
      <c r="D1" s="93"/>
    </row>
    <row r="2" spans="1:6">
      <c r="A2" s="94"/>
      <c r="B2" s="95"/>
      <c r="C2" s="95"/>
      <c r="D2" s="49"/>
    </row>
    <row r="3" spans="1:6">
      <c r="A3" s="50" t="s">
        <v>7</v>
      </c>
      <c r="B3" s="8" t="s">
        <v>13</v>
      </c>
      <c r="C3" s="8" t="s">
        <v>55</v>
      </c>
      <c r="D3" s="51" t="s">
        <v>12</v>
      </c>
    </row>
    <row r="4" spans="1:6">
      <c r="A4" s="52" t="s">
        <v>80</v>
      </c>
      <c r="B4" s="18">
        <v>0</v>
      </c>
      <c r="C4" s="18">
        <v>0</v>
      </c>
      <c r="D4" s="53">
        <f>(B4*2+C4*2)/4</f>
        <v>0</v>
      </c>
    </row>
    <row r="5" spans="1:6">
      <c r="A5" s="52" t="s">
        <v>104</v>
      </c>
      <c r="B5" s="18">
        <v>0</v>
      </c>
      <c r="C5" s="18">
        <v>0</v>
      </c>
      <c r="D5" s="53">
        <f t="shared" ref="D5:D8" si="0">(B5*2+C5*2)/4</f>
        <v>0</v>
      </c>
    </row>
    <row r="6" spans="1:6">
      <c r="A6" s="52" t="s">
        <v>105</v>
      </c>
      <c r="B6" s="18">
        <v>0</v>
      </c>
      <c r="C6" s="18">
        <v>0</v>
      </c>
      <c r="D6" s="53">
        <f t="shared" si="0"/>
        <v>0</v>
      </c>
    </row>
    <row r="7" spans="1:6">
      <c r="A7" s="54" t="s">
        <v>103</v>
      </c>
      <c r="B7" s="18">
        <v>0</v>
      </c>
      <c r="C7" s="18">
        <v>0</v>
      </c>
      <c r="D7" s="53">
        <f t="shared" si="0"/>
        <v>0</v>
      </c>
    </row>
    <row r="8" spans="1:6">
      <c r="A8" s="54" t="s">
        <v>106</v>
      </c>
      <c r="B8" s="18">
        <v>0</v>
      </c>
      <c r="C8" s="18">
        <v>0</v>
      </c>
      <c r="D8" s="53">
        <f t="shared" si="0"/>
        <v>0</v>
      </c>
    </row>
    <row r="9" spans="1:6">
      <c r="A9" s="54" t="s">
        <v>107</v>
      </c>
      <c r="B9" s="56">
        <v>0</v>
      </c>
      <c r="C9" s="18">
        <v>0</v>
      </c>
      <c r="D9" s="53">
        <f>(B9*1+C9*3)/4</f>
        <v>0</v>
      </c>
    </row>
    <row r="10" spans="1:6" ht="15.75" thickBot="1">
      <c r="A10" s="54" t="s">
        <v>108</v>
      </c>
      <c r="B10" s="56">
        <v>0</v>
      </c>
      <c r="C10" s="18">
        <v>0</v>
      </c>
      <c r="D10" s="53">
        <f>(B10*1+C10*3)/4</f>
        <v>0</v>
      </c>
    </row>
    <row r="11" spans="1:6" ht="15.75" thickBot="1">
      <c r="A11" s="104" t="s">
        <v>100</v>
      </c>
      <c r="B11" s="105"/>
      <c r="C11" s="63" t="s">
        <v>11</v>
      </c>
      <c r="D11" s="53">
        <f>SUM(D4,D5,D6,D7,D8,D9,D10)/7</f>
        <v>0</v>
      </c>
      <c r="E11" s="15" t="s">
        <v>102</v>
      </c>
      <c r="F11" s="90" t="s">
        <v>109</v>
      </c>
    </row>
    <row r="12" spans="1:6">
      <c r="A12" s="61" t="str">
        <f>'Prijswens 1'!A16</f>
        <v>Bongerd Veenendaal</v>
      </c>
      <c r="B12" s="64">
        <v>0</v>
      </c>
      <c r="C12" s="18">
        <v>0</v>
      </c>
      <c r="D12" s="53">
        <f t="shared" ref="D12:D13" si="1">(B12*2+C12*2)/4</f>
        <v>0</v>
      </c>
    </row>
    <row r="13" spans="1:6" ht="15.75" thickBot="1">
      <c r="A13" s="52" t="str">
        <f>'Prijswens 1'!A18</f>
        <v>Mozaïek Petenbos</v>
      </c>
      <c r="B13" s="18">
        <v>0</v>
      </c>
      <c r="C13" s="18">
        <v>0</v>
      </c>
      <c r="D13" s="53">
        <f t="shared" si="1"/>
        <v>0</v>
      </c>
    </row>
    <row r="14" spans="1:6" ht="15.75" thickBot="1">
      <c r="A14" s="104" t="str">
        <f>'Prijswens 1'!A20</f>
        <v>Perceel 2 Cluster Veenendaal</v>
      </c>
      <c r="B14" s="105"/>
      <c r="C14" s="63" t="s">
        <v>11</v>
      </c>
      <c r="D14" s="53">
        <f>SUM(,D12,D13,)/2</f>
        <v>0</v>
      </c>
      <c r="E14" s="15" t="s">
        <v>102</v>
      </c>
      <c r="F14" s="90" t="s">
        <v>109</v>
      </c>
    </row>
    <row r="15" spans="1:6" ht="17.25" customHeight="1">
      <c r="A15" s="52" t="str">
        <f>'Prijswens 1'!A21</f>
        <v>Dolfijn</v>
      </c>
      <c r="B15" s="18">
        <v>0</v>
      </c>
      <c r="C15" s="18">
        <v>0</v>
      </c>
      <c r="D15" s="53">
        <f>(B15*2+C15*2)/4</f>
        <v>0</v>
      </c>
    </row>
    <row r="16" spans="1:6">
      <c r="A16" s="52" t="str">
        <f>'Prijswens 1'!A23</f>
        <v>Het Spoor</v>
      </c>
      <c r="B16" s="18">
        <v>0</v>
      </c>
      <c r="C16" s="18">
        <v>0</v>
      </c>
      <c r="D16" s="53">
        <f t="shared" ref="D16:D18" si="2">(B16*2+C16*2)/4</f>
        <v>0</v>
      </c>
    </row>
    <row r="17" spans="1:7">
      <c r="A17" s="52" t="str">
        <f>'Prijswens 1'!A25</f>
        <v>Het Spoor: Bethanië</v>
      </c>
      <c r="B17" s="18">
        <v>0</v>
      </c>
      <c r="C17" s="18">
        <v>0</v>
      </c>
      <c r="D17" s="53">
        <f t="shared" si="2"/>
        <v>0</v>
      </c>
    </row>
    <row r="18" spans="1:7" ht="15.75" thickBot="1">
      <c r="A18" s="52" t="str">
        <f>'Prijswens 1'!A26</f>
        <v>De Ontdekkingsreis</v>
      </c>
      <c r="B18" s="18">
        <v>0</v>
      </c>
      <c r="C18" s="18">
        <v>0</v>
      </c>
      <c r="D18" s="53">
        <f t="shared" si="2"/>
        <v>0</v>
      </c>
    </row>
    <row r="19" spans="1:7" ht="15.75" thickBot="1">
      <c r="A19" s="104" t="str">
        <f>'Prijswens 1'!A27</f>
        <v>Perceel 3: JPO</v>
      </c>
      <c r="B19" s="105"/>
      <c r="C19" s="63" t="s">
        <v>11</v>
      </c>
      <c r="D19" s="53">
        <f>SUM(D15,D16,D17,D18)/4</f>
        <v>0</v>
      </c>
      <c r="E19" s="15" t="s">
        <v>102</v>
      </c>
      <c r="F19" s="90" t="s">
        <v>109</v>
      </c>
    </row>
    <row r="20" spans="1:7">
      <c r="A20" s="52" t="str">
        <f>'Prijswens 1'!A28</f>
        <v>Pirapoleon</v>
      </c>
      <c r="B20" s="18">
        <v>0</v>
      </c>
      <c r="C20" s="18">
        <v>0</v>
      </c>
      <c r="D20" s="53">
        <f>(B20*2+C20*2)/4</f>
        <v>0</v>
      </c>
    </row>
    <row r="21" spans="1:7" ht="16.5" customHeight="1">
      <c r="A21" s="52" t="str">
        <f>'Prijswens 1'!A30</f>
        <v>Op dreef</v>
      </c>
      <c r="B21" s="18">
        <v>0</v>
      </c>
      <c r="C21" s="18">
        <v>0</v>
      </c>
      <c r="D21" s="53">
        <f t="shared" ref="D21:D23" si="3">(B21*2+C21*2)/4</f>
        <v>0</v>
      </c>
    </row>
    <row r="22" spans="1:7">
      <c r="A22" s="52" t="str">
        <f>'Prijswens 1'!A31</f>
        <v>De hoogstraat</v>
      </c>
      <c r="B22" s="18">
        <v>0</v>
      </c>
      <c r="C22" s="18">
        <v>0</v>
      </c>
      <c r="D22" s="53">
        <f t="shared" si="3"/>
        <v>0</v>
      </c>
    </row>
    <row r="23" spans="1:7" ht="15.75" thickBot="1">
      <c r="A23" s="52" t="str">
        <f>'Prijswens 1'!A32</f>
        <v>Kievit</v>
      </c>
      <c r="B23" s="18">
        <v>0</v>
      </c>
      <c r="C23" s="18">
        <v>0</v>
      </c>
      <c r="D23" s="53">
        <f t="shared" si="3"/>
        <v>0</v>
      </c>
    </row>
    <row r="24" spans="1:7" ht="15.75" thickBot="1">
      <c r="A24" s="104" t="str">
        <f>'Prijswens 1'!A33</f>
        <v>Perceel 4: Zalm</v>
      </c>
      <c r="B24" s="105"/>
      <c r="C24" s="63" t="s">
        <v>11</v>
      </c>
      <c r="D24" s="53">
        <f>SUM(D20,D21,D22,D23)/4</f>
        <v>0</v>
      </c>
      <c r="E24" s="15" t="s">
        <v>102</v>
      </c>
      <c r="F24" s="90" t="s">
        <v>109</v>
      </c>
    </row>
    <row r="25" spans="1:7">
      <c r="A25" s="52" t="str">
        <f>'Prijswens 1'!A34</f>
        <v>Meander</v>
      </c>
      <c r="B25" s="18">
        <v>0</v>
      </c>
      <c r="C25" s="18">
        <v>0</v>
      </c>
      <c r="D25" s="53">
        <f>(B25*2+C25*2)/4</f>
        <v>0</v>
      </c>
    </row>
    <row r="26" spans="1:7">
      <c r="A26" s="52" t="str">
        <f>'Prijswens 1'!A35</f>
        <v>Het Sterrenbos</v>
      </c>
      <c r="B26" s="18">
        <v>0</v>
      </c>
      <c r="C26" s="18">
        <v>0</v>
      </c>
      <c r="D26" s="53">
        <f t="shared" ref="D26:D28" si="4">(B26*2+C26*2)/4</f>
        <v>0</v>
      </c>
      <c r="G26" s="90"/>
    </row>
    <row r="27" spans="1:7">
      <c r="A27" s="52" t="str">
        <f>'Prijswens 1'!A36</f>
        <v>Merseberch</v>
      </c>
      <c r="B27" s="18">
        <v>0</v>
      </c>
      <c r="C27" s="18">
        <v>0</v>
      </c>
      <c r="D27" s="53">
        <f t="shared" si="4"/>
        <v>0</v>
      </c>
    </row>
    <row r="28" spans="1:7">
      <c r="A28" s="52" t="str">
        <f>'Prijswens 1'!A38</f>
        <v>Meent</v>
      </c>
      <c r="B28" s="18">
        <v>0</v>
      </c>
      <c r="C28" s="18">
        <v>0</v>
      </c>
      <c r="D28" s="53">
        <f t="shared" si="4"/>
        <v>0</v>
      </c>
    </row>
    <row r="29" spans="1:7" ht="15.75" thickBot="1">
      <c r="A29" s="89" t="s">
        <v>88</v>
      </c>
      <c r="B29" s="18">
        <v>0</v>
      </c>
      <c r="C29" s="18">
        <v>0</v>
      </c>
      <c r="D29" s="53">
        <f t="shared" ref="D29" si="5">(B29*2+C29*2)/4</f>
        <v>0</v>
      </c>
    </row>
    <row r="30" spans="1:7" ht="15.75" thickBot="1">
      <c r="A30" s="104" t="str">
        <f>'Prijswens 1'!A42</f>
        <v>Perceel 5: BOUH</v>
      </c>
      <c r="B30" s="105"/>
      <c r="C30" s="63" t="s">
        <v>11</v>
      </c>
      <c r="D30" s="53">
        <f>SUM(D25,D26,D27,D28,D29)/5</f>
        <v>0</v>
      </c>
      <c r="E30" s="15" t="s">
        <v>102</v>
      </c>
      <c r="F30" s="90" t="s">
        <v>109</v>
      </c>
    </row>
    <row r="31" spans="1:7">
      <c r="A31" s="52" t="str">
        <f>'Prijswens 1'!A43</f>
        <v>Meerklank VSO</v>
      </c>
      <c r="B31" s="18">
        <v>0</v>
      </c>
      <c r="C31" s="18">
        <v>0</v>
      </c>
      <c r="D31" s="53">
        <f>(B31*2+C31*2)/4</f>
        <v>0</v>
      </c>
    </row>
    <row r="32" spans="1:7">
      <c r="A32" s="52" t="str">
        <f>'Prijswens 1'!A44</f>
        <v>Meerklant SO</v>
      </c>
      <c r="B32" s="18">
        <v>0</v>
      </c>
      <c r="C32" s="18">
        <v>0</v>
      </c>
      <c r="D32" s="53">
        <f>(B32*2+C32*2)/4</f>
        <v>0</v>
      </c>
    </row>
    <row r="33" spans="1:7">
      <c r="A33" s="52" t="str">
        <f>'Prijswens 1'!A45</f>
        <v>Montessori Zeist (Sumatra)</v>
      </c>
      <c r="B33" s="18">
        <v>0</v>
      </c>
      <c r="C33" s="18">
        <v>0</v>
      </c>
      <c r="D33" s="53">
        <f>(B33*2+C33*2)/4</f>
        <v>0</v>
      </c>
    </row>
    <row r="34" spans="1:7" ht="27" thickBot="1">
      <c r="A34" s="52" t="str">
        <f>'Prijswens 1'!A46</f>
        <v>Montessori Zeist (Griffensteyn)</v>
      </c>
      <c r="B34" s="18">
        <v>0</v>
      </c>
      <c r="C34" s="18">
        <v>0</v>
      </c>
      <c r="D34" s="53">
        <f>(B34*2+C34*2)/4</f>
        <v>0</v>
      </c>
    </row>
    <row r="35" spans="1:7" ht="15.75" thickBot="1">
      <c r="A35" s="104" t="str">
        <f>'Prijswens 1'!A48</f>
        <v>Perceel 6: Meerklank</v>
      </c>
      <c r="B35" s="105"/>
      <c r="C35" s="63" t="s">
        <v>11</v>
      </c>
      <c r="D35" s="59">
        <f>SUM(D32,D31,D33,D34)/4</f>
        <v>0</v>
      </c>
      <c r="E35" s="15" t="s">
        <v>102</v>
      </c>
      <c r="F35" s="90" t="s">
        <v>109</v>
      </c>
    </row>
    <row r="36" spans="1:7">
      <c r="A36" s="17"/>
      <c r="B36" s="14"/>
      <c r="C36" s="9"/>
      <c r="D36" s="14"/>
    </row>
    <row r="37" spans="1:7" ht="24.75" customHeight="1">
      <c r="A37" s="101" t="s">
        <v>10</v>
      </c>
      <c r="B37" s="102"/>
      <c r="C37" s="102"/>
      <c r="D37" s="103"/>
    </row>
    <row r="38" spans="1:7">
      <c r="A38" s="101" t="s">
        <v>98</v>
      </c>
      <c r="B38" s="102"/>
      <c r="C38" s="102"/>
      <c r="D38" s="10"/>
    </row>
    <row r="41" spans="1:7">
      <c r="G41" s="19"/>
    </row>
  </sheetData>
  <mergeCells count="10">
    <mergeCell ref="A1:D1"/>
    <mergeCell ref="A2:C2"/>
    <mergeCell ref="A37:D37"/>
    <mergeCell ref="A38:C38"/>
    <mergeCell ref="A11:B11"/>
    <mergeCell ref="A14:B14"/>
    <mergeCell ref="A19:B19"/>
    <mergeCell ref="A24:B24"/>
    <mergeCell ref="A30:B30"/>
    <mergeCell ref="A35:B3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98E61-D8AA-4407-A7F9-936E6C3949E4}">
  <dimension ref="A1:Q77"/>
  <sheetViews>
    <sheetView showGridLines="0" zoomScale="145" zoomScaleNormal="145" workbookViewId="0">
      <selection activeCell="A26" sqref="A26"/>
    </sheetView>
  </sheetViews>
  <sheetFormatPr defaultRowHeight="12.75"/>
  <cols>
    <col min="1" max="1" width="54.140625" style="20" customWidth="1"/>
    <col min="2" max="2" width="19" style="20" bestFit="1" customWidth="1"/>
    <col min="3" max="3" width="20.5703125" style="20" bestFit="1" customWidth="1"/>
    <col min="4" max="4" width="16.140625" style="20" bestFit="1" customWidth="1"/>
    <col min="5" max="5" width="18.42578125" style="20" bestFit="1" customWidth="1"/>
    <col min="6" max="6" width="18.85546875" style="20" bestFit="1" customWidth="1"/>
    <col min="7" max="252" width="8.85546875" style="20"/>
    <col min="253" max="253" width="54.140625" style="20" customWidth="1"/>
    <col min="254" max="258" width="20.7109375" style="20" customWidth="1"/>
    <col min="259" max="259" width="22" style="20" customWidth="1"/>
    <col min="260" max="508" width="8.85546875" style="20"/>
    <col min="509" max="509" width="54.140625" style="20" customWidth="1"/>
    <col min="510" max="514" width="20.7109375" style="20" customWidth="1"/>
    <col min="515" max="515" width="22" style="20" customWidth="1"/>
    <col min="516" max="764" width="8.85546875" style="20"/>
    <col min="765" max="765" width="54.140625" style="20" customWidth="1"/>
    <col min="766" max="770" width="20.7109375" style="20" customWidth="1"/>
    <col min="771" max="771" width="22" style="20" customWidth="1"/>
    <col min="772" max="1020" width="8.85546875" style="20"/>
    <col min="1021" max="1021" width="54.140625" style="20" customWidth="1"/>
    <col min="1022" max="1026" width="20.7109375" style="20" customWidth="1"/>
    <col min="1027" max="1027" width="22" style="20" customWidth="1"/>
    <col min="1028" max="1276" width="8.85546875" style="20"/>
    <col min="1277" max="1277" width="54.140625" style="20" customWidth="1"/>
    <col min="1278" max="1282" width="20.7109375" style="20" customWidth="1"/>
    <col min="1283" max="1283" width="22" style="20" customWidth="1"/>
    <col min="1284" max="1532" width="8.85546875" style="20"/>
    <col min="1533" max="1533" width="54.140625" style="20" customWidth="1"/>
    <col min="1534" max="1538" width="20.7109375" style="20" customWidth="1"/>
    <col min="1539" max="1539" width="22" style="20" customWidth="1"/>
    <col min="1540" max="1788" width="8.85546875" style="20"/>
    <col min="1789" max="1789" width="54.140625" style="20" customWidth="1"/>
    <col min="1790" max="1794" width="20.7109375" style="20" customWidth="1"/>
    <col min="1795" max="1795" width="22" style="20" customWidth="1"/>
    <col min="1796" max="2044" width="8.85546875" style="20"/>
    <col min="2045" max="2045" width="54.140625" style="20" customWidth="1"/>
    <col min="2046" max="2050" width="20.7109375" style="20" customWidth="1"/>
    <col min="2051" max="2051" width="22" style="20" customWidth="1"/>
    <col min="2052" max="2300" width="8.85546875" style="20"/>
    <col min="2301" max="2301" width="54.140625" style="20" customWidth="1"/>
    <col min="2302" max="2306" width="20.7109375" style="20" customWidth="1"/>
    <col min="2307" max="2307" width="22" style="20" customWidth="1"/>
    <col min="2308" max="2556" width="8.85546875" style="20"/>
    <col min="2557" max="2557" width="54.140625" style="20" customWidth="1"/>
    <col min="2558" max="2562" width="20.7109375" style="20" customWidth="1"/>
    <col min="2563" max="2563" width="22" style="20" customWidth="1"/>
    <col min="2564" max="2812" width="8.85546875" style="20"/>
    <col min="2813" max="2813" width="54.140625" style="20" customWidth="1"/>
    <col min="2814" max="2818" width="20.7109375" style="20" customWidth="1"/>
    <col min="2819" max="2819" width="22" style="20" customWidth="1"/>
    <col min="2820" max="3068" width="8.85546875" style="20"/>
    <col min="3069" max="3069" width="54.140625" style="20" customWidth="1"/>
    <col min="3070" max="3074" width="20.7109375" style="20" customWidth="1"/>
    <col min="3075" max="3075" width="22" style="20" customWidth="1"/>
    <col min="3076" max="3324" width="8.85546875" style="20"/>
    <col min="3325" max="3325" width="54.140625" style="20" customWidth="1"/>
    <col min="3326" max="3330" width="20.7109375" style="20" customWidth="1"/>
    <col min="3331" max="3331" width="22" style="20" customWidth="1"/>
    <col min="3332" max="3580" width="8.85546875" style="20"/>
    <col min="3581" max="3581" width="54.140625" style="20" customWidth="1"/>
    <col min="3582" max="3586" width="20.7109375" style="20" customWidth="1"/>
    <col min="3587" max="3587" width="22" style="20" customWidth="1"/>
    <col min="3588" max="3836" width="8.85546875" style="20"/>
    <col min="3837" max="3837" width="54.140625" style="20" customWidth="1"/>
    <col min="3838" max="3842" width="20.7109375" style="20" customWidth="1"/>
    <col min="3843" max="3843" width="22" style="20" customWidth="1"/>
    <col min="3844" max="4092" width="8.85546875" style="20"/>
    <col min="4093" max="4093" width="54.140625" style="20" customWidth="1"/>
    <col min="4094" max="4098" width="20.7109375" style="20" customWidth="1"/>
    <col min="4099" max="4099" width="22" style="20" customWidth="1"/>
    <col min="4100" max="4348" width="8.85546875" style="20"/>
    <col min="4349" max="4349" width="54.140625" style="20" customWidth="1"/>
    <col min="4350" max="4354" width="20.7109375" style="20" customWidth="1"/>
    <col min="4355" max="4355" width="22" style="20" customWidth="1"/>
    <col min="4356" max="4604" width="8.85546875" style="20"/>
    <col min="4605" max="4605" width="54.140625" style="20" customWidth="1"/>
    <col min="4606" max="4610" width="20.7109375" style="20" customWidth="1"/>
    <col min="4611" max="4611" width="22" style="20" customWidth="1"/>
    <col min="4612" max="4860" width="8.85546875" style="20"/>
    <col min="4861" max="4861" width="54.140625" style="20" customWidth="1"/>
    <col min="4862" max="4866" width="20.7109375" style="20" customWidth="1"/>
    <col min="4867" max="4867" width="22" style="20" customWidth="1"/>
    <col min="4868" max="5116" width="8.85546875" style="20"/>
    <col min="5117" max="5117" width="54.140625" style="20" customWidth="1"/>
    <col min="5118" max="5122" width="20.7109375" style="20" customWidth="1"/>
    <col min="5123" max="5123" width="22" style="20" customWidth="1"/>
    <col min="5124" max="5372" width="8.85546875" style="20"/>
    <col min="5373" max="5373" width="54.140625" style="20" customWidth="1"/>
    <col min="5374" max="5378" width="20.7109375" style="20" customWidth="1"/>
    <col min="5379" max="5379" width="22" style="20" customWidth="1"/>
    <col min="5380" max="5628" width="8.85546875" style="20"/>
    <col min="5629" max="5629" width="54.140625" style="20" customWidth="1"/>
    <col min="5630" max="5634" width="20.7109375" style="20" customWidth="1"/>
    <col min="5635" max="5635" width="22" style="20" customWidth="1"/>
    <col min="5636" max="5884" width="8.85546875" style="20"/>
    <col min="5885" max="5885" width="54.140625" style="20" customWidth="1"/>
    <col min="5886" max="5890" width="20.7109375" style="20" customWidth="1"/>
    <col min="5891" max="5891" width="22" style="20" customWidth="1"/>
    <col min="5892" max="6140" width="8.85546875" style="20"/>
    <col min="6141" max="6141" width="54.140625" style="20" customWidth="1"/>
    <col min="6142" max="6146" width="20.7109375" style="20" customWidth="1"/>
    <col min="6147" max="6147" width="22" style="20" customWidth="1"/>
    <col min="6148" max="6396" width="8.85546875" style="20"/>
    <col min="6397" max="6397" width="54.140625" style="20" customWidth="1"/>
    <col min="6398" max="6402" width="20.7109375" style="20" customWidth="1"/>
    <col min="6403" max="6403" width="22" style="20" customWidth="1"/>
    <col min="6404" max="6652" width="8.85546875" style="20"/>
    <col min="6653" max="6653" width="54.140625" style="20" customWidth="1"/>
    <col min="6654" max="6658" width="20.7109375" style="20" customWidth="1"/>
    <col min="6659" max="6659" width="22" style="20" customWidth="1"/>
    <col min="6660" max="6908" width="8.85546875" style="20"/>
    <col min="6909" max="6909" width="54.140625" style="20" customWidth="1"/>
    <col min="6910" max="6914" width="20.7109375" style="20" customWidth="1"/>
    <col min="6915" max="6915" width="22" style="20" customWidth="1"/>
    <col min="6916" max="7164" width="8.85546875" style="20"/>
    <col min="7165" max="7165" width="54.140625" style="20" customWidth="1"/>
    <col min="7166" max="7170" width="20.7109375" style="20" customWidth="1"/>
    <col min="7171" max="7171" width="22" style="20" customWidth="1"/>
    <col min="7172" max="7420" width="8.85546875" style="20"/>
    <col min="7421" max="7421" width="54.140625" style="20" customWidth="1"/>
    <col min="7422" max="7426" width="20.7109375" style="20" customWidth="1"/>
    <col min="7427" max="7427" width="22" style="20" customWidth="1"/>
    <col min="7428" max="7676" width="8.85546875" style="20"/>
    <col min="7677" max="7677" width="54.140625" style="20" customWidth="1"/>
    <col min="7678" max="7682" width="20.7109375" style="20" customWidth="1"/>
    <col min="7683" max="7683" width="22" style="20" customWidth="1"/>
    <col min="7684" max="7932" width="8.85546875" style="20"/>
    <col min="7933" max="7933" width="54.140625" style="20" customWidth="1"/>
    <col min="7934" max="7938" width="20.7109375" style="20" customWidth="1"/>
    <col min="7939" max="7939" width="22" style="20" customWidth="1"/>
    <col min="7940" max="8188" width="8.85546875" style="20"/>
    <col min="8189" max="8189" width="54.140625" style="20" customWidth="1"/>
    <col min="8190" max="8194" width="20.7109375" style="20" customWidth="1"/>
    <col min="8195" max="8195" width="22" style="20" customWidth="1"/>
    <col min="8196" max="8444" width="8.85546875" style="20"/>
    <col min="8445" max="8445" width="54.140625" style="20" customWidth="1"/>
    <col min="8446" max="8450" width="20.7109375" style="20" customWidth="1"/>
    <col min="8451" max="8451" width="22" style="20" customWidth="1"/>
    <col min="8452" max="8700" width="8.85546875" style="20"/>
    <col min="8701" max="8701" width="54.140625" style="20" customWidth="1"/>
    <col min="8702" max="8706" width="20.7109375" style="20" customWidth="1"/>
    <col min="8707" max="8707" width="22" style="20" customWidth="1"/>
    <col min="8708" max="8956" width="8.85546875" style="20"/>
    <col min="8957" max="8957" width="54.140625" style="20" customWidth="1"/>
    <col min="8958" max="8962" width="20.7109375" style="20" customWidth="1"/>
    <col min="8963" max="8963" width="22" style="20" customWidth="1"/>
    <col min="8964" max="9212" width="8.85546875" style="20"/>
    <col min="9213" max="9213" width="54.140625" style="20" customWidth="1"/>
    <col min="9214" max="9218" width="20.7109375" style="20" customWidth="1"/>
    <col min="9219" max="9219" width="22" style="20" customWidth="1"/>
    <col min="9220" max="9468" width="8.85546875" style="20"/>
    <col min="9469" max="9469" width="54.140625" style="20" customWidth="1"/>
    <col min="9470" max="9474" width="20.7109375" style="20" customWidth="1"/>
    <col min="9475" max="9475" width="22" style="20" customWidth="1"/>
    <col min="9476" max="9724" width="8.85546875" style="20"/>
    <col min="9725" max="9725" width="54.140625" style="20" customWidth="1"/>
    <col min="9726" max="9730" width="20.7109375" style="20" customWidth="1"/>
    <col min="9731" max="9731" width="22" style="20" customWidth="1"/>
    <col min="9732" max="9980" width="8.85546875" style="20"/>
    <col min="9981" max="9981" width="54.140625" style="20" customWidth="1"/>
    <col min="9982" max="9986" width="20.7109375" style="20" customWidth="1"/>
    <col min="9987" max="9987" width="22" style="20" customWidth="1"/>
    <col min="9988" max="10236" width="8.85546875" style="20"/>
    <col min="10237" max="10237" width="54.140625" style="20" customWidth="1"/>
    <col min="10238" max="10242" width="20.7109375" style="20" customWidth="1"/>
    <col min="10243" max="10243" width="22" style="20" customWidth="1"/>
    <col min="10244" max="10492" width="8.85546875" style="20"/>
    <col min="10493" max="10493" width="54.140625" style="20" customWidth="1"/>
    <col min="10494" max="10498" width="20.7109375" style="20" customWidth="1"/>
    <col min="10499" max="10499" width="22" style="20" customWidth="1"/>
    <col min="10500" max="10748" width="8.85546875" style="20"/>
    <col min="10749" max="10749" width="54.140625" style="20" customWidth="1"/>
    <col min="10750" max="10754" width="20.7109375" style="20" customWidth="1"/>
    <col min="10755" max="10755" width="22" style="20" customWidth="1"/>
    <col min="10756" max="11004" width="8.85546875" style="20"/>
    <col min="11005" max="11005" width="54.140625" style="20" customWidth="1"/>
    <col min="11006" max="11010" width="20.7109375" style="20" customWidth="1"/>
    <col min="11011" max="11011" width="22" style="20" customWidth="1"/>
    <col min="11012" max="11260" width="8.85546875" style="20"/>
    <col min="11261" max="11261" width="54.140625" style="20" customWidth="1"/>
    <col min="11262" max="11266" width="20.7109375" style="20" customWidth="1"/>
    <col min="11267" max="11267" width="22" style="20" customWidth="1"/>
    <col min="11268" max="11516" width="8.85546875" style="20"/>
    <col min="11517" max="11517" width="54.140625" style="20" customWidth="1"/>
    <col min="11518" max="11522" width="20.7109375" style="20" customWidth="1"/>
    <col min="11523" max="11523" width="22" style="20" customWidth="1"/>
    <col min="11524" max="11772" width="8.85546875" style="20"/>
    <col min="11773" max="11773" width="54.140625" style="20" customWidth="1"/>
    <col min="11774" max="11778" width="20.7109375" style="20" customWidth="1"/>
    <col min="11779" max="11779" width="22" style="20" customWidth="1"/>
    <col min="11780" max="12028" width="8.85546875" style="20"/>
    <col min="12029" max="12029" width="54.140625" style="20" customWidth="1"/>
    <col min="12030" max="12034" width="20.7109375" style="20" customWidth="1"/>
    <col min="12035" max="12035" width="22" style="20" customWidth="1"/>
    <col min="12036" max="12284" width="8.85546875" style="20"/>
    <col min="12285" max="12285" width="54.140625" style="20" customWidth="1"/>
    <col min="12286" max="12290" width="20.7109375" style="20" customWidth="1"/>
    <col min="12291" max="12291" width="22" style="20" customWidth="1"/>
    <col min="12292" max="12540" width="8.85546875" style="20"/>
    <col min="12541" max="12541" width="54.140625" style="20" customWidth="1"/>
    <col min="12542" max="12546" width="20.7109375" style="20" customWidth="1"/>
    <col min="12547" max="12547" width="22" style="20" customWidth="1"/>
    <col min="12548" max="12796" width="8.85546875" style="20"/>
    <col min="12797" max="12797" width="54.140625" style="20" customWidth="1"/>
    <col min="12798" max="12802" width="20.7109375" style="20" customWidth="1"/>
    <col min="12803" max="12803" width="22" style="20" customWidth="1"/>
    <col min="12804" max="13052" width="8.85546875" style="20"/>
    <col min="13053" max="13053" width="54.140625" style="20" customWidth="1"/>
    <col min="13054" max="13058" width="20.7109375" style="20" customWidth="1"/>
    <col min="13059" max="13059" width="22" style="20" customWidth="1"/>
    <col min="13060" max="13308" width="8.85546875" style="20"/>
    <col min="13309" max="13309" width="54.140625" style="20" customWidth="1"/>
    <col min="13310" max="13314" width="20.7109375" style="20" customWidth="1"/>
    <col min="13315" max="13315" width="22" style="20" customWidth="1"/>
    <col min="13316" max="13564" width="8.85546875" style="20"/>
    <col min="13565" max="13565" width="54.140625" style="20" customWidth="1"/>
    <col min="13566" max="13570" width="20.7109375" style="20" customWidth="1"/>
    <col min="13571" max="13571" width="22" style="20" customWidth="1"/>
    <col min="13572" max="13820" width="8.85546875" style="20"/>
    <col min="13821" max="13821" width="54.140625" style="20" customWidth="1"/>
    <col min="13822" max="13826" width="20.7109375" style="20" customWidth="1"/>
    <col min="13827" max="13827" width="22" style="20" customWidth="1"/>
    <col min="13828" max="14076" width="8.85546875" style="20"/>
    <col min="14077" max="14077" width="54.140625" style="20" customWidth="1"/>
    <col min="14078" max="14082" width="20.7109375" style="20" customWidth="1"/>
    <col min="14083" max="14083" width="22" style="20" customWidth="1"/>
    <col min="14084" max="14332" width="8.85546875" style="20"/>
    <col min="14333" max="14333" width="54.140625" style="20" customWidth="1"/>
    <col min="14334" max="14338" width="20.7109375" style="20" customWidth="1"/>
    <col min="14339" max="14339" width="22" style="20" customWidth="1"/>
    <col min="14340" max="14588" width="8.85546875" style="20"/>
    <col min="14589" max="14589" width="54.140625" style="20" customWidth="1"/>
    <col min="14590" max="14594" width="20.7109375" style="20" customWidth="1"/>
    <col min="14595" max="14595" width="22" style="20" customWidth="1"/>
    <col min="14596" max="14844" width="8.85546875" style="20"/>
    <col min="14845" max="14845" width="54.140625" style="20" customWidth="1"/>
    <col min="14846" max="14850" width="20.7109375" style="20" customWidth="1"/>
    <col min="14851" max="14851" width="22" style="20" customWidth="1"/>
    <col min="14852" max="15100" width="8.85546875" style="20"/>
    <col min="15101" max="15101" width="54.140625" style="20" customWidth="1"/>
    <col min="15102" max="15106" width="20.7109375" style="20" customWidth="1"/>
    <col min="15107" max="15107" width="22" style="20" customWidth="1"/>
    <col min="15108" max="15356" width="8.85546875" style="20"/>
    <col min="15357" max="15357" width="54.140625" style="20" customWidth="1"/>
    <col min="15358" max="15362" width="20.7109375" style="20" customWidth="1"/>
    <col min="15363" max="15363" width="22" style="20" customWidth="1"/>
    <col min="15364" max="15612" width="8.85546875" style="20"/>
    <col min="15613" max="15613" width="54.140625" style="20" customWidth="1"/>
    <col min="15614" max="15618" width="20.7109375" style="20" customWidth="1"/>
    <col min="15619" max="15619" width="22" style="20" customWidth="1"/>
    <col min="15620" max="15868" width="8.85546875" style="20"/>
    <col min="15869" max="15869" width="54.140625" style="20" customWidth="1"/>
    <col min="15870" max="15874" width="20.7109375" style="20" customWidth="1"/>
    <col min="15875" max="15875" width="22" style="20" customWidth="1"/>
    <col min="15876" max="16124" width="8.85546875" style="20"/>
    <col min="16125" max="16125" width="54.140625" style="20" customWidth="1"/>
    <col min="16126" max="16130" width="20.7109375" style="20" customWidth="1"/>
    <col min="16131" max="16131" width="22" style="20" customWidth="1"/>
    <col min="16132" max="16384" width="8.85546875" style="20"/>
  </cols>
  <sheetData>
    <row r="1" spans="1:4" ht="18.75">
      <c r="A1" s="110" t="s">
        <v>50</v>
      </c>
      <c r="B1" s="111"/>
      <c r="C1" s="111"/>
      <c r="D1" s="112"/>
    </row>
    <row r="2" spans="1:4" ht="18.75">
      <c r="A2" s="32"/>
      <c r="B2" s="21"/>
      <c r="C2" s="21"/>
      <c r="D2" s="33"/>
    </row>
    <row r="3" spans="1:4">
      <c r="A3" s="85" t="s">
        <v>76</v>
      </c>
      <c r="B3" s="22" t="s">
        <v>21</v>
      </c>
      <c r="C3" s="22" t="s">
        <v>18</v>
      </c>
      <c r="D3" s="35" t="s">
        <v>15</v>
      </c>
    </row>
    <row r="4" spans="1:4">
      <c r="A4" s="36" t="s">
        <v>38</v>
      </c>
      <c r="B4" s="23">
        <v>0</v>
      </c>
      <c r="C4" s="23">
        <v>0</v>
      </c>
      <c r="D4" s="37">
        <f>B4+C4</f>
        <v>0</v>
      </c>
    </row>
    <row r="5" spans="1:4">
      <c r="A5" s="38"/>
      <c r="B5" s="24"/>
      <c r="C5" s="25" t="s">
        <v>16</v>
      </c>
      <c r="D5" s="39">
        <f>D4</f>
        <v>0</v>
      </c>
    </row>
    <row r="6" spans="1:4">
      <c r="A6" s="40"/>
      <c r="D6" s="41"/>
    </row>
    <row r="7" spans="1:4">
      <c r="A7" s="34" t="s">
        <v>75</v>
      </c>
      <c r="B7" s="22" t="s">
        <v>17</v>
      </c>
      <c r="C7" s="22" t="s">
        <v>18</v>
      </c>
      <c r="D7" s="35" t="s">
        <v>15</v>
      </c>
    </row>
    <row r="8" spans="1:4">
      <c r="A8" s="36" t="s">
        <v>19</v>
      </c>
      <c r="B8" s="23">
        <v>0</v>
      </c>
      <c r="C8" s="23">
        <v>0</v>
      </c>
      <c r="D8" s="37">
        <f>B8+C8</f>
        <v>0</v>
      </c>
    </row>
    <row r="9" spans="1:4">
      <c r="A9" s="36" t="s">
        <v>20</v>
      </c>
      <c r="B9" s="23">
        <v>0</v>
      </c>
      <c r="C9" s="23">
        <v>0</v>
      </c>
      <c r="D9" s="37">
        <f>B9+C9</f>
        <v>0</v>
      </c>
    </row>
    <row r="10" spans="1:4">
      <c r="A10" s="38"/>
      <c r="B10" s="24"/>
      <c r="C10" s="25" t="s">
        <v>16</v>
      </c>
      <c r="D10" s="42">
        <f>D8+D9</f>
        <v>0</v>
      </c>
    </row>
    <row r="11" spans="1:4">
      <c r="A11" s="38"/>
      <c r="B11" s="26"/>
      <c r="C11" s="27"/>
      <c r="D11" s="43"/>
    </row>
    <row r="12" spans="1:4">
      <c r="A12" s="34" t="s">
        <v>39</v>
      </c>
      <c r="B12" s="22" t="s">
        <v>21</v>
      </c>
      <c r="C12" s="22" t="s">
        <v>22</v>
      </c>
      <c r="D12" s="35"/>
    </row>
    <row r="13" spans="1:4">
      <c r="A13" s="36" t="s">
        <v>23</v>
      </c>
      <c r="B13" s="23">
        <v>0</v>
      </c>
      <c r="C13" s="23">
        <v>0</v>
      </c>
      <c r="D13" s="37">
        <f>B13+C13</f>
        <v>0</v>
      </c>
    </row>
    <row r="14" spans="1:4">
      <c r="A14" s="38"/>
      <c r="B14" s="24"/>
      <c r="C14" s="25" t="s">
        <v>16</v>
      </c>
      <c r="D14" s="42">
        <f>D12+D13</f>
        <v>0</v>
      </c>
    </row>
    <row r="15" spans="1:4">
      <c r="A15" s="38"/>
      <c r="B15" s="44"/>
      <c r="C15" s="28"/>
      <c r="D15" s="43"/>
    </row>
    <row r="16" spans="1:4">
      <c r="A16" s="34" t="s">
        <v>24</v>
      </c>
      <c r="B16" s="22" t="s">
        <v>21</v>
      </c>
      <c r="C16" s="22" t="s">
        <v>18</v>
      </c>
      <c r="D16" s="35"/>
    </row>
    <row r="17" spans="1:4">
      <c r="A17" s="36" t="s">
        <v>23</v>
      </c>
      <c r="B17" s="23">
        <v>0</v>
      </c>
      <c r="C17" s="23">
        <v>0</v>
      </c>
      <c r="D17" s="37">
        <f>B17+C17</f>
        <v>0</v>
      </c>
    </row>
    <row r="18" spans="1:4">
      <c r="A18" s="38"/>
      <c r="B18" s="24"/>
      <c r="C18" s="25" t="s">
        <v>16</v>
      </c>
      <c r="D18" s="42">
        <f>D16+D17</f>
        <v>0</v>
      </c>
    </row>
    <row r="19" spans="1:4">
      <c r="A19" s="38"/>
      <c r="B19" s="44"/>
      <c r="C19" s="28"/>
      <c r="D19" s="43"/>
    </row>
    <row r="20" spans="1:4">
      <c r="A20" s="34" t="s">
        <v>117</v>
      </c>
      <c r="B20" s="22" t="s">
        <v>21</v>
      </c>
      <c r="C20" s="22" t="s">
        <v>18</v>
      </c>
      <c r="D20" s="35"/>
    </row>
    <row r="21" spans="1:4">
      <c r="A21" s="36" t="s">
        <v>118</v>
      </c>
      <c r="B21" s="23">
        <v>0</v>
      </c>
      <c r="C21" s="23">
        <v>0</v>
      </c>
      <c r="D21" s="37">
        <f>B21+C21</f>
        <v>0</v>
      </c>
    </row>
    <row r="22" spans="1:4">
      <c r="A22" s="38"/>
      <c r="B22" s="24"/>
      <c r="C22" s="25" t="s">
        <v>16</v>
      </c>
      <c r="D22" s="42">
        <f>D20+D21</f>
        <v>0</v>
      </c>
    </row>
    <row r="23" spans="1:4">
      <c r="A23" s="38"/>
      <c r="B23" s="44"/>
      <c r="C23" s="28"/>
      <c r="D23" s="43"/>
    </row>
    <row r="24" spans="1:4">
      <c r="A24" s="34" t="s">
        <v>53</v>
      </c>
      <c r="B24" s="22" t="s">
        <v>69</v>
      </c>
      <c r="C24" s="108" t="s">
        <v>15</v>
      </c>
      <c r="D24" s="109"/>
    </row>
    <row r="25" spans="1:4">
      <c r="A25" s="36" t="s">
        <v>51</v>
      </c>
      <c r="B25" s="23">
        <v>0</v>
      </c>
      <c r="C25" s="106">
        <f>B25</f>
        <v>0</v>
      </c>
      <c r="D25" s="107"/>
    </row>
    <row r="26" spans="1:4" ht="21.75" customHeight="1">
      <c r="A26" s="60" t="s">
        <v>52</v>
      </c>
      <c r="B26" s="23">
        <v>0</v>
      </c>
      <c r="C26" s="106">
        <f>B26</f>
        <v>0</v>
      </c>
      <c r="D26" s="107"/>
    </row>
    <row r="27" spans="1:4">
      <c r="A27" s="38"/>
      <c r="B27" s="24"/>
      <c r="C27" s="25" t="s">
        <v>16</v>
      </c>
      <c r="D27" s="42">
        <f>B25+B26</f>
        <v>0</v>
      </c>
    </row>
    <row r="28" spans="1:4">
      <c r="A28" s="38"/>
      <c r="B28" s="26"/>
      <c r="C28" s="27"/>
      <c r="D28" s="43"/>
    </row>
    <row r="29" spans="1:4">
      <c r="A29" s="34" t="s">
        <v>25</v>
      </c>
      <c r="B29" s="22" t="s">
        <v>26</v>
      </c>
      <c r="C29" s="108" t="s">
        <v>15</v>
      </c>
      <c r="D29" s="109"/>
    </row>
    <row r="30" spans="1:4">
      <c r="A30" s="36" t="s">
        <v>27</v>
      </c>
      <c r="B30" s="23">
        <v>0</v>
      </c>
      <c r="C30" s="106">
        <f>B30</f>
        <v>0</v>
      </c>
      <c r="D30" s="107"/>
    </row>
    <row r="31" spans="1:4">
      <c r="A31" s="36" t="s">
        <v>28</v>
      </c>
      <c r="B31" s="23">
        <v>0</v>
      </c>
      <c r="C31" s="106">
        <f>B31</f>
        <v>0</v>
      </c>
      <c r="D31" s="107"/>
    </row>
    <row r="32" spans="1:4">
      <c r="A32" s="38"/>
      <c r="B32" s="24"/>
      <c r="C32" s="25" t="s">
        <v>16</v>
      </c>
      <c r="D32" s="42">
        <f>B30+B31</f>
        <v>0</v>
      </c>
    </row>
    <row r="33" spans="1:4">
      <c r="A33" s="38"/>
      <c r="B33" s="26"/>
      <c r="C33" s="27"/>
      <c r="D33" s="43"/>
    </row>
    <row r="34" spans="1:4">
      <c r="A34" s="34" t="s">
        <v>29</v>
      </c>
      <c r="B34" s="22" t="s">
        <v>30</v>
      </c>
      <c r="C34" s="22" t="s">
        <v>31</v>
      </c>
      <c r="D34" s="35"/>
    </row>
    <row r="35" spans="1:4">
      <c r="A35" s="36" t="s">
        <v>32</v>
      </c>
      <c r="B35" s="23">
        <v>0</v>
      </c>
      <c r="C35" s="23">
        <v>0</v>
      </c>
      <c r="D35" s="37">
        <f>B35+C35</f>
        <v>0</v>
      </c>
    </row>
    <row r="36" spans="1:4">
      <c r="A36" s="38"/>
      <c r="B36" s="24"/>
      <c r="C36" s="25" t="s">
        <v>16</v>
      </c>
      <c r="D36" s="42">
        <f>D34+D35</f>
        <v>0</v>
      </c>
    </row>
    <row r="37" spans="1:4">
      <c r="A37" s="38"/>
      <c r="B37" s="44"/>
      <c r="C37" s="28"/>
      <c r="D37" s="45"/>
    </row>
    <row r="38" spans="1:4" ht="14.45" customHeight="1">
      <c r="A38" s="34" t="s">
        <v>43</v>
      </c>
      <c r="B38" s="22" t="s">
        <v>33</v>
      </c>
      <c r="C38" s="29" t="s">
        <v>15</v>
      </c>
      <c r="D38" s="46"/>
    </row>
    <row r="39" spans="1:4">
      <c r="A39" s="36" t="s">
        <v>40</v>
      </c>
      <c r="B39" s="23">
        <v>0</v>
      </c>
      <c r="C39" s="106">
        <f>B39</f>
        <v>0</v>
      </c>
      <c r="D39" s="107"/>
    </row>
    <row r="40" spans="1:4">
      <c r="A40" s="47" t="s">
        <v>42</v>
      </c>
      <c r="B40" s="23">
        <v>0</v>
      </c>
      <c r="C40" s="106">
        <f>B40</f>
        <v>0</v>
      </c>
      <c r="D40" s="107"/>
    </row>
    <row r="41" spans="1:4">
      <c r="A41" s="38"/>
      <c r="B41" s="24"/>
      <c r="C41" s="25" t="s">
        <v>16</v>
      </c>
      <c r="D41" s="42">
        <f>B39+B40</f>
        <v>0</v>
      </c>
    </row>
    <row r="42" spans="1:4">
      <c r="A42" s="38"/>
      <c r="B42" s="44"/>
      <c r="C42" s="30"/>
      <c r="D42" s="48"/>
    </row>
    <row r="43" spans="1:4" ht="12.6" customHeight="1">
      <c r="A43" s="34" t="s">
        <v>44</v>
      </c>
      <c r="B43" s="22" t="s">
        <v>33</v>
      </c>
      <c r="C43" s="29" t="s">
        <v>15</v>
      </c>
      <c r="D43" s="46"/>
    </row>
    <row r="44" spans="1:4">
      <c r="A44" s="36" t="s">
        <v>40</v>
      </c>
      <c r="B44" s="23">
        <v>0</v>
      </c>
      <c r="C44" s="106">
        <f>B44</f>
        <v>0</v>
      </c>
      <c r="D44" s="107"/>
    </row>
    <row r="45" spans="1:4">
      <c r="A45" s="47" t="s">
        <v>42</v>
      </c>
      <c r="B45" s="23">
        <v>0</v>
      </c>
      <c r="C45" s="106">
        <f>B45</f>
        <v>0</v>
      </c>
      <c r="D45" s="107"/>
    </row>
    <row r="46" spans="1:4">
      <c r="A46" s="38"/>
      <c r="B46" s="24"/>
      <c r="C46" s="25" t="s">
        <v>16</v>
      </c>
      <c r="D46" s="42">
        <f>B44+B45</f>
        <v>0</v>
      </c>
    </row>
    <row r="47" spans="1:4">
      <c r="A47" s="38"/>
      <c r="B47" s="26"/>
      <c r="C47" s="27"/>
      <c r="D47" s="43"/>
    </row>
    <row r="48" spans="1:4" ht="13.9" customHeight="1">
      <c r="A48" s="34" t="s">
        <v>45</v>
      </c>
      <c r="B48" s="22" t="s">
        <v>33</v>
      </c>
      <c r="C48" s="29" t="s">
        <v>15</v>
      </c>
      <c r="D48" s="46"/>
    </row>
    <row r="49" spans="1:4">
      <c r="A49" s="36" t="s">
        <v>40</v>
      </c>
      <c r="B49" s="23">
        <v>0</v>
      </c>
      <c r="C49" s="106">
        <f>B49</f>
        <v>0</v>
      </c>
      <c r="D49" s="107"/>
    </row>
    <row r="50" spans="1:4">
      <c r="A50" s="47" t="s">
        <v>41</v>
      </c>
      <c r="B50" s="23">
        <v>0</v>
      </c>
      <c r="C50" s="106">
        <f>B50</f>
        <v>0</v>
      </c>
      <c r="D50" s="107"/>
    </row>
    <row r="51" spans="1:4">
      <c r="A51" s="38"/>
      <c r="B51" s="24"/>
      <c r="C51" s="25" t="s">
        <v>16</v>
      </c>
      <c r="D51" s="42">
        <f>B49+B50</f>
        <v>0</v>
      </c>
    </row>
    <row r="52" spans="1:4">
      <c r="A52" s="38"/>
      <c r="B52" s="26"/>
      <c r="C52" s="27"/>
      <c r="D52" s="43"/>
    </row>
    <row r="53" spans="1:4">
      <c r="A53" s="34" t="s">
        <v>73</v>
      </c>
      <c r="B53" s="22" t="s">
        <v>34</v>
      </c>
      <c r="C53" s="108" t="s">
        <v>15</v>
      </c>
      <c r="D53" s="109"/>
    </row>
    <row r="54" spans="1:4">
      <c r="A54" s="36" t="s">
        <v>35</v>
      </c>
      <c r="B54" s="23">
        <v>0</v>
      </c>
      <c r="C54" s="106">
        <f>B54</f>
        <v>0</v>
      </c>
      <c r="D54" s="107"/>
    </row>
    <row r="55" spans="1:4">
      <c r="A55" s="78"/>
      <c r="B55" s="24"/>
      <c r="C55" s="77" t="s">
        <v>16</v>
      </c>
      <c r="D55" s="42">
        <f>B54</f>
        <v>0</v>
      </c>
    </row>
    <row r="56" spans="1:4">
      <c r="A56" s="79"/>
      <c r="B56" s="77"/>
      <c r="C56" s="27"/>
      <c r="D56" s="43"/>
    </row>
    <row r="57" spans="1:4">
      <c r="A57" s="31"/>
      <c r="B57" s="31"/>
      <c r="C57" s="31"/>
      <c r="D57" s="31"/>
    </row>
    <row r="58" spans="1:4" ht="22.5">
      <c r="A58" s="82" t="s">
        <v>36</v>
      </c>
      <c r="B58" s="31"/>
      <c r="C58" s="31"/>
      <c r="D58" s="31"/>
    </row>
    <row r="59" spans="1:4">
      <c r="A59" s="82" t="s">
        <v>72</v>
      </c>
      <c r="B59" s="67"/>
      <c r="C59" s="67"/>
      <c r="D59" s="67"/>
    </row>
    <row r="60" spans="1:4" ht="22.5">
      <c r="A60" s="83" t="s">
        <v>46</v>
      </c>
      <c r="B60" s="67"/>
      <c r="C60" s="67"/>
      <c r="D60" s="67"/>
    </row>
    <row r="61" spans="1:4" ht="22.5">
      <c r="A61" s="82" t="s">
        <v>47</v>
      </c>
      <c r="B61" s="67"/>
      <c r="C61" s="67"/>
      <c r="D61" s="67"/>
    </row>
    <row r="62" spans="1:4" ht="90">
      <c r="A62" s="83" t="s">
        <v>54</v>
      </c>
    </row>
    <row r="63" spans="1:4" ht="33.75">
      <c r="A63" s="84" t="s">
        <v>68</v>
      </c>
    </row>
    <row r="64" spans="1:4" ht="22.5">
      <c r="A64" s="81" t="s">
        <v>74</v>
      </c>
    </row>
    <row r="65" spans="1:17">
      <c r="A65" s="80"/>
    </row>
    <row r="67" spans="1:17" ht="15">
      <c r="A67" s="68" t="s">
        <v>57</v>
      </c>
      <c r="B67" s="68"/>
      <c r="C67" s="68"/>
      <c r="D67" s="68"/>
      <c r="E67" s="68"/>
      <c r="F67" s="68"/>
      <c r="G67" s="68"/>
      <c r="H67" s="68"/>
      <c r="I67" s="68"/>
      <c r="J67" s="68"/>
      <c r="K67" s="68"/>
      <c r="L67" s="68"/>
      <c r="M67" s="68"/>
      <c r="N67" s="68"/>
      <c r="O67" s="68"/>
      <c r="P67" s="68"/>
      <c r="Q67" s="68"/>
    </row>
    <row r="68" spans="1:17" ht="15">
      <c r="A68" s="68"/>
      <c r="B68" s="68"/>
      <c r="C68" s="68" t="s">
        <v>58</v>
      </c>
      <c r="D68" s="68" t="s">
        <v>59</v>
      </c>
      <c r="E68" s="68" t="s">
        <v>60</v>
      </c>
      <c r="F68" s="68" t="s">
        <v>61</v>
      </c>
      <c r="G68" s="68"/>
      <c r="H68" s="68"/>
      <c r="I68" s="68"/>
      <c r="J68" s="68"/>
      <c r="K68" s="68"/>
      <c r="L68" s="68"/>
      <c r="M68" s="68"/>
      <c r="N68" s="68"/>
      <c r="O68" s="68"/>
      <c r="P68" s="68"/>
      <c r="Q68" s="68"/>
    </row>
    <row r="69" spans="1:17" ht="15">
      <c r="A69" s="34" t="s">
        <v>71</v>
      </c>
      <c r="B69" s="69" t="s">
        <v>34</v>
      </c>
      <c r="C69" s="70">
        <v>25</v>
      </c>
      <c r="D69" s="70">
        <v>24</v>
      </c>
      <c r="E69" s="71">
        <v>9.58</v>
      </c>
      <c r="F69" s="71">
        <v>10</v>
      </c>
      <c r="G69" s="68"/>
      <c r="H69" s="68"/>
      <c r="I69" s="68"/>
      <c r="J69" s="68"/>
      <c r="K69" s="68"/>
      <c r="L69" s="68"/>
      <c r="M69" s="68"/>
      <c r="N69" s="68"/>
      <c r="O69" s="68"/>
      <c r="P69" s="68"/>
      <c r="Q69" s="68"/>
    </row>
    <row r="70" spans="1:17" ht="15">
      <c r="A70" s="34" t="s">
        <v>62</v>
      </c>
      <c r="B70" s="68"/>
      <c r="C70" s="68"/>
      <c r="D70" s="68"/>
      <c r="E70" s="68"/>
      <c r="F70" s="68"/>
      <c r="G70" s="68"/>
      <c r="H70" s="68"/>
      <c r="I70" s="68"/>
      <c r="J70" s="68"/>
      <c r="K70" s="68"/>
      <c r="L70" s="68"/>
      <c r="M70" s="68"/>
      <c r="N70" s="68"/>
      <c r="O70" s="68"/>
      <c r="P70" s="72"/>
      <c r="Q70" s="72"/>
    </row>
    <row r="71" spans="1:17" ht="15">
      <c r="A71" s="73" t="s">
        <v>19</v>
      </c>
      <c r="B71" s="69" t="s">
        <v>63</v>
      </c>
      <c r="C71" s="70">
        <v>3</v>
      </c>
      <c r="D71" s="70">
        <v>2</v>
      </c>
      <c r="E71" s="71">
        <v>5</v>
      </c>
      <c r="F71" s="71">
        <v>10</v>
      </c>
      <c r="G71" s="68"/>
      <c r="H71" s="68"/>
      <c r="I71" s="68"/>
      <c r="J71" s="68"/>
      <c r="K71" s="68"/>
      <c r="L71" s="68"/>
      <c r="M71" s="68"/>
      <c r="N71" s="68"/>
      <c r="O71" s="68"/>
      <c r="P71" s="68"/>
      <c r="Q71" s="68"/>
    </row>
    <row r="72" spans="1:17" ht="15">
      <c r="A72" s="73" t="s">
        <v>20</v>
      </c>
      <c r="B72" s="69" t="s">
        <v>63</v>
      </c>
      <c r="C72" s="70">
        <v>2</v>
      </c>
      <c r="D72" s="70">
        <v>1</v>
      </c>
      <c r="E72" s="71">
        <v>0</v>
      </c>
      <c r="F72" s="71">
        <v>10</v>
      </c>
      <c r="G72" s="68"/>
      <c r="H72" s="68"/>
      <c r="I72" s="68"/>
      <c r="J72" s="68"/>
      <c r="K72" s="68"/>
      <c r="L72" s="68"/>
      <c r="M72" s="68"/>
      <c r="N72" s="68"/>
      <c r="O72" s="68"/>
      <c r="P72" s="68"/>
      <c r="Q72" s="68"/>
    </row>
    <row r="73" spans="1:17" ht="15">
      <c r="A73" s="34" t="s">
        <v>77</v>
      </c>
      <c r="B73" s="69" t="s">
        <v>66</v>
      </c>
      <c r="C73" s="70">
        <v>7</v>
      </c>
      <c r="D73" s="70">
        <v>6</v>
      </c>
      <c r="E73" s="71">
        <v>8.33</v>
      </c>
      <c r="F73" s="71">
        <v>10</v>
      </c>
      <c r="G73" s="68"/>
      <c r="H73" s="68"/>
      <c r="I73" s="68"/>
      <c r="J73" s="68"/>
      <c r="K73" s="68"/>
      <c r="L73" s="68"/>
      <c r="M73" s="68"/>
      <c r="N73" s="68"/>
      <c r="O73" s="68"/>
      <c r="P73" s="68"/>
      <c r="Q73" s="68"/>
    </row>
    <row r="74" spans="1:17" ht="15">
      <c r="A74" s="73"/>
      <c r="B74" s="68"/>
      <c r="C74" s="68"/>
      <c r="D74" s="68"/>
      <c r="E74" s="74">
        <f>SUM(E69:E73)</f>
        <v>22.91</v>
      </c>
      <c r="F74" s="74">
        <f>SUM(F69:F73)</f>
        <v>40</v>
      </c>
      <c r="G74" s="68"/>
      <c r="H74" s="75" t="s">
        <v>64</v>
      </c>
      <c r="I74" s="68"/>
      <c r="J74" s="68"/>
      <c r="K74" s="68"/>
      <c r="L74" s="68"/>
      <c r="M74" s="68"/>
      <c r="N74" s="68"/>
      <c r="O74" s="68"/>
      <c r="P74" s="68"/>
      <c r="Q74" s="68"/>
    </row>
    <row r="75" spans="1:17" ht="15">
      <c r="A75" s="68"/>
      <c r="B75" s="68"/>
      <c r="C75" s="68"/>
      <c r="D75" s="68"/>
      <c r="E75" s="76">
        <f>E74/4</f>
        <v>5.7275</v>
      </c>
      <c r="F75" s="76">
        <f>F74/4</f>
        <v>10</v>
      </c>
      <c r="G75" t="s">
        <v>65</v>
      </c>
      <c r="H75" t="s">
        <v>67</v>
      </c>
      <c r="I75" s="68"/>
      <c r="J75" s="68"/>
      <c r="K75" s="68"/>
      <c r="L75" s="68"/>
      <c r="M75" s="68"/>
      <c r="N75" s="68"/>
      <c r="O75" s="68"/>
      <c r="P75" s="68"/>
      <c r="Q75" s="68"/>
    </row>
    <row r="76" spans="1:17" ht="15">
      <c r="A76" s="68"/>
      <c r="B76" s="68"/>
      <c r="C76" s="68"/>
      <c r="D76" s="68"/>
      <c r="E76" s="68"/>
      <c r="F76" s="68"/>
      <c r="G76" s="68"/>
      <c r="H76" t="s">
        <v>78</v>
      </c>
      <c r="I76" s="68"/>
      <c r="J76" s="68"/>
      <c r="K76" s="68"/>
      <c r="L76" s="68"/>
      <c r="M76" s="68"/>
      <c r="N76" s="68"/>
      <c r="O76" s="68"/>
      <c r="P76" s="68"/>
      <c r="Q76" s="68"/>
    </row>
    <row r="77" spans="1:17" ht="15">
      <c r="A77"/>
      <c r="B77"/>
      <c r="C77"/>
      <c r="D77"/>
      <c r="E77"/>
      <c r="F77"/>
      <c r="G77"/>
      <c r="H77"/>
      <c r="I77"/>
      <c r="J77"/>
      <c r="K77"/>
      <c r="L77"/>
      <c r="M77"/>
      <c r="N77"/>
      <c r="O77"/>
      <c r="P77"/>
      <c r="Q77"/>
    </row>
  </sheetData>
  <mergeCells count="15">
    <mergeCell ref="C24:D24"/>
    <mergeCell ref="C25:D25"/>
    <mergeCell ref="C26:D26"/>
    <mergeCell ref="A1:D1"/>
    <mergeCell ref="C29:D29"/>
    <mergeCell ref="C30:D30"/>
    <mergeCell ref="C31:D31"/>
    <mergeCell ref="C53:D53"/>
    <mergeCell ref="C54:D54"/>
    <mergeCell ref="C50:D50"/>
    <mergeCell ref="C39:D39"/>
    <mergeCell ref="C40:D40"/>
    <mergeCell ref="C44:D44"/>
    <mergeCell ref="C45:D45"/>
    <mergeCell ref="C49:D4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LongProperties xmlns="http://schemas.microsoft.com/office/2006/metadata/longProperties">
  <LongProp xmlns="" name="MetaInfo"><![CDATA[72;#vti_contentversionisdirty:BW|false
vti_parserversion:SR|14.0.0.4762
vti_lmt:SW|Wed, 31 Oct 2012 10:36:55 GMT
vti_contenttag:SW|{A8FBCF68-8822-4557-9A47-A0D6475985BF},3,2
_Category:SW|
vti_author:SR|PRO-MEREOR\\aharbers
vti_winfileattribs:SW|00000000
vti_approvallevel:SR|
vti_categories:VW|
vti_foldersubfolderitemcount:IR|0
vti_assignedto:SR|
Keywords:SW|
_Status:SW|
vti_cachedcustomprops:VX|vti_approvallevel vti_categories Subject vti_assignedto Keywords _Status vti_title _Author _Category ContentType _Comments
vti_modifiedby:SR|PRO-MEREOR\\aharbers
vti_docstoreversion:IR|3
vti_metainfoversion:IW|3
ContentTypeId:SW|0x010100C80F7F3B55186049819B236ECA2C441C
vti_ct:SW|Wed, 31 Oct 2012 10:36:55 GMT
vti_lat:SW|Fri, 18 Jan 2013 14:04:04 GMT
ContentType:SW|Document
vti_cachedtitle:SR|Prijzenblad
vti_title:SR|Prijzenblad
_Author:SW|Pro Mereor BV
vti_sourcecontrolmultiuserchkoutby:VR|PRO-MEREOR\\\\aharbers
_Comments:SW|
Subject:SW|
vti_folderitemcount:IR|0
]]></LongProp>
</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81C38958E53945909CCB323949F006" ma:contentTypeVersion="" ma:contentTypeDescription="Een nieuw document maken." ma:contentTypeScope="" ma:versionID="e6199b3a77a78b97f6832d148750a9dc">
  <xsd:schema xmlns:xsd="http://www.w3.org/2001/XMLSchema" xmlns:xs="http://www.w3.org/2001/XMLSchema" xmlns:p="http://schemas.microsoft.com/office/2006/metadata/properties" xmlns:ns2="33093F29-CADE-47E9-8C51-D9827D74D855" targetNamespace="http://schemas.microsoft.com/office/2006/metadata/properties" ma:root="true" ma:fieldsID="12a70a0c40d25a6daabbce8b19644e43" ns2:_="">
    <xsd:import namespace="33093F29-CADE-47E9-8C51-D9827D74D85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093F29-CADE-47E9-8C51-D9827D74D8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3E18D2-CC62-4CA9-BD92-4B90F2B4FD0A}">
  <ds:schemaRefs>
    <ds:schemaRef ds:uri="33093F29-CADE-47E9-8C51-D9827D74D855"/>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90299664-FE9E-416A-B505-5FD2AA5C50D8}">
  <ds:schemaRefs>
    <ds:schemaRef ds:uri="http://schemas.microsoft.com/office/2006/metadata/longProperties"/>
    <ds:schemaRef ds:uri=""/>
  </ds:schemaRefs>
</ds:datastoreItem>
</file>

<file path=customXml/itemProps3.xml><?xml version="1.0" encoding="utf-8"?>
<ds:datastoreItem xmlns:ds="http://schemas.openxmlformats.org/officeDocument/2006/customXml" ds:itemID="{D81ABF6B-F7ED-4DCD-ACC6-D1193E08DD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093F29-CADE-47E9-8C51-D9827D74D8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BA95D26-435C-4F63-88CA-A20F5064B0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Handleiding</vt:lpstr>
      <vt:lpstr>Prijswens 1</vt:lpstr>
      <vt:lpstr>Prijswens 2</vt:lpstr>
      <vt:lpstr>Prijswens 3</vt:lpstr>
    </vt:vector>
  </TitlesOfParts>
  <Company>Pro Mereor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Pro Mereor BV</dc:creator>
  <cp:lastModifiedBy>Michel Bastiaansen</cp:lastModifiedBy>
  <cp:lastPrinted>2009-11-02T10:38:49Z</cp:lastPrinted>
  <dcterms:created xsi:type="dcterms:W3CDTF">2008-11-21T10:07:29Z</dcterms:created>
  <dcterms:modified xsi:type="dcterms:W3CDTF">2020-08-20T09:23:26Z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MetaInfo">
    <vt:lpwstr>72;#vti_contentversionisdirty:BW|false_x000d_
vti_parserversion:SR|14.0.0.4762_x000d_
vti_lmt:SW|Wed, 31 Oct 2012 10:36:55 GMT_x000d_
vti_contenttag:SW|{A8FBCF68-8822-4557-9A47-A0D6475985BF},3,2_x000d_
_Category:SW|_x000d_
vti_author:SR|PRO-MEREOR\\aharbers_x000d_
vti_winfileattribs:SW|0000</vt:lpwstr>
  </property>
  <property fmtid="{D5CDD505-2E9C-101B-9397-08002B2CF9AE}" pid="4" name="Order">
    <vt:lpwstr>7200.00000000000</vt:lpwstr>
  </property>
  <property fmtid="{D5CDD505-2E9C-101B-9397-08002B2CF9AE}" pid="5" name="FSObjType">
    <vt:lpwstr>0</vt:lpwstr>
  </property>
  <property fmtid="{D5CDD505-2E9C-101B-9397-08002B2CF9AE}" pid="6" name="FileDirRef">
    <vt:lpwstr>kennisbank/accountsite/Projectsite/Projectadministratie/Openbaar/02. Uitnodiging tot Inschrijving</vt:lpwstr>
  </property>
  <property fmtid="{D5CDD505-2E9C-101B-9397-08002B2CF9AE}" pid="7" name="FileLeafRef">
    <vt:lpwstr>Prijzenblad.xls</vt:lpwstr>
  </property>
  <property fmtid="{D5CDD505-2E9C-101B-9397-08002B2CF9AE}" pid="8" name="ContentTypeId">
    <vt:lpwstr>0x010100E381C38958E53945909CCB323949F006</vt:lpwstr>
  </property>
  <property fmtid="{D5CDD505-2E9C-101B-9397-08002B2CF9AE}" pid="9" name="AuthorIds_UIVersion_512">
    <vt:lpwstr>68</vt:lpwstr>
  </property>
</Properties>
</file>