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8985" tabRatio="852" activeTab="2"/>
  </bookViews>
  <sheets>
    <sheet name="versiebeheer" sheetId="14" r:id="rId1"/>
    <sheet name=" legenda en toelichting" sheetId="15" r:id="rId2"/>
    <sheet name="TCO overzicht" sheetId="13" r:id="rId3"/>
    <sheet name="Prijstabel vast en mobiel" sheetId="11" r:id="rId4"/>
    <sheet name="Prijstabel ontsluiting" sheetId="9" r:id="rId5"/>
  </sheets>
  <calcPr calcId="152511"/>
</workbook>
</file>

<file path=xl/calcChain.xml><?xml version="1.0" encoding="utf-8"?>
<calcChain xmlns="http://schemas.openxmlformats.org/spreadsheetml/2006/main">
  <c r="C8" i="13" l="1"/>
  <c r="B8" i="13"/>
  <c r="C10" i="13" l="1"/>
  <c r="B10" i="13"/>
  <c r="F35" i="9"/>
  <c r="F33" i="9"/>
  <c r="F32" i="9"/>
  <c r="F30" i="9"/>
  <c r="D34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4" i="11"/>
  <c r="D23" i="11"/>
  <c r="F23" i="11" s="1"/>
  <c r="D22" i="11"/>
  <c r="F22" i="11" s="1"/>
  <c r="F9" i="11"/>
  <c r="H9" i="11" s="1"/>
  <c r="C11" i="11"/>
  <c r="C12" i="11" s="1"/>
  <c r="F12" i="11" s="1"/>
  <c r="H12" i="11" s="1"/>
  <c r="F49" i="11" l="1"/>
  <c r="C7" i="13" s="1"/>
  <c r="F11" i="11"/>
  <c r="H11" i="11" s="1"/>
  <c r="F7" i="11" l="1"/>
  <c r="H7" i="11" s="1"/>
  <c r="E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49" i="11" l="1"/>
  <c r="B7" i="13" s="1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F62" i="11" l="1"/>
  <c r="H62" i="11" s="1"/>
  <c r="F63" i="11"/>
  <c r="H63" i="11" s="1"/>
  <c r="F64" i="11"/>
  <c r="H64" i="11" s="1"/>
  <c r="F65" i="11"/>
  <c r="H65" i="11" s="1"/>
  <c r="F66" i="11"/>
  <c r="H66" i="11" s="1"/>
  <c r="F67" i="11"/>
  <c r="H67" i="11" s="1"/>
  <c r="F68" i="11"/>
  <c r="H68" i="11" s="1"/>
  <c r="F69" i="11"/>
  <c r="H69" i="11" s="1"/>
  <c r="F70" i="11"/>
  <c r="H70" i="11" s="1"/>
  <c r="F61" i="11"/>
  <c r="H61" i="11" s="1"/>
  <c r="F17" i="11"/>
  <c r="H17" i="11" s="1"/>
  <c r="F16" i="11"/>
  <c r="H16" i="11" s="1"/>
  <c r="F5" i="11"/>
  <c r="H5" i="11" s="1"/>
  <c r="C30" i="9" l="1"/>
  <c r="B30" i="9"/>
  <c r="H71" i="11"/>
  <c r="F71" i="11"/>
  <c r="D29" i="11"/>
  <c r="F29" i="11" s="1"/>
  <c r="D28" i="11"/>
  <c r="F28" i="11" s="1"/>
  <c r="D27" i="11"/>
  <c r="F27" i="11" s="1"/>
  <c r="D26" i="11"/>
  <c r="F26" i="11" s="1"/>
  <c r="D25" i="11"/>
  <c r="F15" i="11"/>
  <c r="H15" i="11" s="1"/>
  <c r="F14" i="11"/>
  <c r="H14" i="11" s="1"/>
  <c r="F25" i="11" l="1"/>
  <c r="F30" i="11" s="1"/>
  <c r="D30" i="11"/>
  <c r="H18" i="11"/>
  <c r="F18" i="11"/>
  <c r="D30" i="9"/>
  <c r="F51" i="11" l="1"/>
  <c r="B6" i="13"/>
  <c r="C6" i="13" s="1"/>
  <c r="B5" i="13"/>
  <c r="C5" i="13" s="1"/>
  <c r="F52" i="11"/>
  <c r="B13" i="13" l="1"/>
  <c r="F54" i="11"/>
  <c r="B12" i="13"/>
  <c r="B15" i="13" l="1"/>
</calcChain>
</file>

<file path=xl/sharedStrings.xml><?xml version="1.0" encoding="utf-8"?>
<sst xmlns="http://schemas.openxmlformats.org/spreadsheetml/2006/main" count="126" uniqueCount="102">
  <si>
    <t>Start tarief</t>
  </si>
  <si>
    <t>Totaal bruto per jaar</t>
  </si>
  <si>
    <t>Korting %</t>
  </si>
  <si>
    <t>Totaal netto per jaar</t>
  </si>
  <si>
    <t>B. Vaste kosten:</t>
  </si>
  <si>
    <t>Per abonnement per maand</t>
  </si>
  <si>
    <t>Additioneel (buiten scope)</t>
  </si>
  <si>
    <t>Apparatuur 
/ Software</t>
  </si>
  <si>
    <t>Installatie/
Configuratie</t>
  </si>
  <si>
    <t>Totaal</t>
  </si>
  <si>
    <t>Basis</t>
  </si>
  <si>
    <t>TCO 2 jaar</t>
  </si>
  <si>
    <t>Naam:</t>
  </si>
  <si>
    <t>Functie:</t>
  </si>
  <si>
    <t>Plaats:</t>
  </si>
  <si>
    <t>Datum:</t>
  </si>
  <si>
    <t>Opmerking</t>
  </si>
  <si>
    <t xml:space="preserve">Versie </t>
  </si>
  <si>
    <t>Totaal investering</t>
  </si>
  <si>
    <r>
      <t xml:space="preserve">cel </t>
    </r>
    <r>
      <rPr>
        <b/>
        <sz val="11"/>
        <color theme="1"/>
        <rFont val="Calibri"/>
        <family val="2"/>
        <scheme val="minor"/>
      </rPr>
      <t>verplicht</t>
    </r>
    <r>
      <rPr>
        <sz val="11"/>
        <color theme="1"/>
        <rFont val="Calibri"/>
        <family val="2"/>
        <scheme val="minor"/>
      </rPr>
      <t xml:space="preserve"> in te vullen door Inschrijver</t>
    </r>
  </si>
  <si>
    <t>(tabel)kop</t>
  </si>
  <si>
    <t>cel niet te muteren door Inschrijver</t>
  </si>
  <si>
    <t>cel in te vullen door Inschrijver indien van toepassing</t>
  </si>
  <si>
    <t>TCO</t>
  </si>
  <si>
    <t>Overig te specificeren door Inschrijver:</t>
  </si>
  <si>
    <t>Te specificeren door Inschrijver:</t>
  </si>
  <si>
    <t>Let op: niet in het prijzenblad opgenomen prijzen en prijsonderdelen komen niet voor vergoeding in aanmerking.</t>
  </si>
  <si>
    <t>Prijstabel - Ontsluiting telefonie platform</t>
  </si>
  <si>
    <t>niet van toepassing</t>
  </si>
  <si>
    <t xml:space="preserve">TCO vaste en mobiele telefonie </t>
  </si>
  <si>
    <t>internationaal buiten EU</t>
  </si>
  <si>
    <t>Onderhoud
/ Beheer per maand</t>
  </si>
  <si>
    <t>Kosten te specificeren door Inschrijver:</t>
  </si>
  <si>
    <t xml:space="preserve">Vul alle elementen in die van toepassing zijn om de ontsluiting van het telefonieplatform conform het Programma van Eisen te realiseren. </t>
  </si>
  <si>
    <t>C. SIP</t>
  </si>
  <si>
    <t>SIP 2 x 100 trunk features</t>
  </si>
  <si>
    <t>Fictief aantal gesprekken per jaar</t>
  </si>
  <si>
    <t>mobiel gebeld worden buiten EU</t>
  </si>
  <si>
    <t>binnen EU per MB</t>
  </si>
  <si>
    <t>buiten EU per MB</t>
  </si>
  <si>
    <t>Fictief aantal</t>
  </si>
  <si>
    <t>Abonnementen</t>
  </si>
  <si>
    <t>Vaste en mobiele telefonie</t>
  </si>
  <si>
    <t>Tarief per minuut / stuks / MB</t>
  </si>
  <si>
    <t>berichten versturen/ontvangen buiten EU</t>
  </si>
  <si>
    <t>Fictieve gespreks duur (min) / stuks / 
data MB
per jaar</t>
  </si>
  <si>
    <t>A. Gesprekskosten</t>
  </si>
  <si>
    <t>B. Vaste kosten</t>
  </si>
  <si>
    <t>Subtotaal vaste en mobiele telefonie</t>
  </si>
  <si>
    <t>Ontsluiting telefonie platform</t>
  </si>
  <si>
    <t>Subtotaal ontsluiting telefonie platform</t>
  </si>
  <si>
    <t>Ondertekening tekenbevoegde namens Inschrijver</t>
  </si>
  <si>
    <t>Totaal investering (eenmalig)</t>
  </si>
  <si>
    <t>Ondertekening tekenbevoegde Inschrijver</t>
  </si>
  <si>
    <t>onderdeel</t>
  </si>
  <si>
    <t>kosten jaar 1</t>
  </si>
  <si>
    <t>kosten jaar 2</t>
  </si>
  <si>
    <t>TCO jaar 1</t>
  </si>
  <si>
    <t>TCO jaar 2</t>
  </si>
  <si>
    <t>Eventueel van toepassing zijnde kortingen dienen direct in betreffende prijzen verwerkt te worden.</t>
  </si>
  <si>
    <t>N.B. In onderstaande tabel dienen eventueel van toepassing zijnde kortingen direct in betreffende prijzen verwerkt te worden.</t>
  </si>
  <si>
    <t>TCO = Total Cost of Ownership</t>
  </si>
  <si>
    <t>Totaal vaste kosten per jaar</t>
  </si>
  <si>
    <t>Totaal netto gesprekskosten per jaar</t>
  </si>
  <si>
    <t xml:space="preserve">Totaal kosten SIP </t>
  </si>
  <si>
    <t>TCO jaar 1 (inclusief  investeringen)</t>
  </si>
  <si>
    <t xml:space="preserve">TCO jaar 2 </t>
  </si>
  <si>
    <t xml:space="preserve">TCO jaar 2 incl. additionele kosten </t>
  </si>
  <si>
    <t>Totale additionele kosten</t>
  </si>
  <si>
    <t>Totaal onderhoud / beheer per jaar</t>
  </si>
  <si>
    <t>Onderhoud
/ beheer per maand</t>
  </si>
  <si>
    <t>Apparatuur 
/ software (eenmalig)</t>
  </si>
  <si>
    <t>Installatie/
configuratie (eenmalig)</t>
  </si>
  <si>
    <t>Onderhoud / beheer per maand</t>
  </si>
  <si>
    <t>Overig per maand</t>
  </si>
  <si>
    <t>eenmalige kosten</t>
  </si>
  <si>
    <t>vaste kosten</t>
  </si>
  <si>
    <t>Installatie /
configuratie</t>
  </si>
  <si>
    <t>Overig</t>
  </si>
  <si>
    <t>Totaal onderhoud / beheer / overig per maand</t>
  </si>
  <si>
    <t>TCO over 2 jaar  (voor direct vergelijk)</t>
  </si>
  <si>
    <t xml:space="preserve">TCO jaar 1 incl. additionele kosten </t>
  </si>
  <si>
    <t>TCO jaar 1 (onderhoud/beheer inclusief Investeringen)</t>
  </si>
  <si>
    <t>TCO jaar 2 (onderhoud/beheer)</t>
  </si>
  <si>
    <r>
      <rPr>
        <sz val="11"/>
        <color indexed="8"/>
        <rFont val="Wingdings"/>
        <charset val="2"/>
      </rPr>
      <t>ç</t>
    </r>
    <r>
      <rPr>
        <sz val="11"/>
        <color indexed="8"/>
        <rFont val="Arial"/>
        <family val="2"/>
      </rPr>
      <t xml:space="preserve"> prijs naar Tabblad TCO overzicht</t>
    </r>
  </si>
  <si>
    <t>Toelichting op het prijzenblad</t>
  </si>
  <si>
    <t>Hiervoor zijn oranje velden / tabellen aan het prijzenblad toegevoegd.</t>
  </si>
  <si>
    <t>Inschrijver is zelf verantwoordelijk dat alle elementen die noodzakelijk zijn om de Opdracht conform Programma van Eisen uit te voeren, in de prijstabellen worden opgenomen.</t>
  </si>
  <si>
    <t>Waar nodig / mogelijk dient onderscheid te worden gemaakt in investeringen (eenmalige kosten) en vaste (terugkerende) kosten.</t>
  </si>
  <si>
    <t>CIZ wenst uitdrukkelijk niet de technische oplossing voor te schrijven, maar wil hiervoor ruimte geven aan Inschrijver als expert.</t>
  </si>
  <si>
    <t>De in de prijzenbladen genoemde aantallen zijn fictief; Inschrijver kan hier geen rechten aan ontlenen.</t>
  </si>
  <si>
    <t>d. meerprijs uitbreiding c. met blokken 1000 MB</t>
  </si>
  <si>
    <t>berichten in stuks</t>
  </si>
  <si>
    <t>gebeld worden in minuten</t>
  </si>
  <si>
    <t>bellen in minuten</t>
  </si>
  <si>
    <t>internet buiten bundel in MB</t>
  </si>
  <si>
    <t>Er is daarom ruimte gelaten om eventuele extra onderdelen benodigd voor het uitvoeren van de opdracht toe te voegen.</t>
  </si>
  <si>
    <t>Defintief</t>
  </si>
  <si>
    <t>1.0</t>
  </si>
  <si>
    <r>
      <rPr>
        <sz val="9"/>
        <color indexed="8"/>
        <rFont val="Wingdings"/>
        <charset val="2"/>
      </rPr>
      <t>ç</t>
    </r>
    <r>
      <rPr>
        <sz val="9"/>
        <color indexed="8"/>
        <rFont val="Arial"/>
        <family val="2"/>
      </rPr>
      <t xml:space="preserve"> dit bedrag invullen in Tenderned</t>
    </r>
  </si>
  <si>
    <t>A. Kosten buiten bundel:</t>
  </si>
  <si>
    <t>b. SIM kaart 5000 MB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</si>
</sst>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8"/>
      <name val="Calibri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indexed="9"/>
      <name val="Arial"/>
      <family val="2"/>
    </font>
    <font>
      <b/>
      <sz val="11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theme="0" tint="-0.499984740745262"/>
      <name val="Arial"/>
      <family val="2"/>
    </font>
    <font>
      <b/>
      <sz val="9"/>
      <color rgb="FF0070C0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Wingdings"/>
      <charset val="2"/>
    </font>
    <font>
      <sz val="9"/>
      <color indexed="8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4">
    <xf numFmtId="0" fontId="0" fillId="0" borderId="0" xfId="0"/>
    <xf numFmtId="164" fontId="7" fillId="2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 applyProtection="1">
      <alignment horizontal="right" vertical="center"/>
      <protection locked="0"/>
    </xf>
    <xf numFmtId="164" fontId="7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6" fillId="0" borderId="0" xfId="0" applyFont="1" applyFill="1" applyBorder="1" applyAlignment="1" applyProtection="1">
      <alignment horizontal="center" vertical="center"/>
    </xf>
    <xf numFmtId="0" fontId="7" fillId="0" borderId="1" xfId="0" applyFont="1" applyBorder="1" applyProtection="1"/>
    <xf numFmtId="0" fontId="6" fillId="0" borderId="1" xfId="0" applyFont="1" applyBorder="1" applyProtection="1"/>
    <xf numFmtId="0" fontId="7" fillId="0" borderId="0" xfId="0" applyFont="1" applyBorder="1" applyProtection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9" fontId="7" fillId="2" borderId="1" xfId="1" applyFont="1" applyFill="1" applyBorder="1" applyAlignment="1" applyProtection="1">
      <alignment vertical="center"/>
      <protection locked="0"/>
    </xf>
    <xf numFmtId="164" fontId="6" fillId="0" borderId="1" xfId="0" applyNumberFormat="1" applyFont="1" applyFill="1" applyBorder="1" applyAlignment="1" applyProtection="1">
      <alignment vertical="center"/>
      <protection locked="0"/>
    </xf>
    <xf numFmtId="9" fontId="6" fillId="0" borderId="1" xfId="1" applyFont="1" applyFill="1" applyBorder="1" applyAlignment="1" applyProtection="1">
      <alignment vertical="center"/>
      <protection locked="0"/>
    </xf>
    <xf numFmtId="164" fontId="6" fillId="0" borderId="1" xfId="0" applyNumberFormat="1" applyFont="1" applyFill="1" applyBorder="1" applyAlignment="1" applyProtection="1">
      <alignment horizontal="right" vertical="center"/>
      <protection locked="0"/>
    </xf>
    <xf numFmtId="164" fontId="9" fillId="5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164" fontId="6" fillId="4" borderId="1" xfId="0" applyNumberFormat="1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164" fontId="9" fillId="3" borderId="1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>
      <alignment vertical="center"/>
      <protection locked="0"/>
    </xf>
    <xf numFmtId="164" fontId="6" fillId="0" borderId="6" xfId="0" applyNumberFormat="1" applyFont="1" applyFill="1" applyBorder="1" applyAlignment="1" applyProtection="1">
      <alignment vertical="center"/>
      <protection locked="0"/>
    </xf>
    <xf numFmtId="0" fontId="0" fillId="0" borderId="5" xfId="0" applyBorder="1"/>
    <xf numFmtId="0" fontId="4" fillId="0" borderId="7" xfId="0" applyFont="1" applyBorder="1"/>
    <xf numFmtId="0" fontId="0" fillId="0" borderId="0" xfId="0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6" xfId="0" applyBorder="1"/>
    <xf numFmtId="0" fontId="4" fillId="0" borderId="11" xfId="0" applyFont="1" applyBorder="1"/>
    <xf numFmtId="0" fontId="0" fillId="0" borderId="12" xfId="0" applyBorder="1"/>
    <xf numFmtId="0" fontId="4" fillId="0" borderId="1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4" fillId="0" borderId="0" xfId="0" applyFont="1" applyProtection="1">
      <protection locked="0"/>
    </xf>
    <xf numFmtId="0" fontId="13" fillId="0" borderId="4" xfId="0" applyFont="1" applyFill="1" applyBorder="1" applyAlignment="1" applyProtection="1">
      <alignment horizontal="center" wrapText="1"/>
      <protection locked="0"/>
    </xf>
    <xf numFmtId="0" fontId="13" fillId="0" borderId="5" xfId="0" applyFont="1" applyFill="1" applyBorder="1" applyAlignment="1" applyProtection="1">
      <alignment horizontal="center" wrapText="1"/>
      <protection locked="0"/>
    </xf>
    <xf numFmtId="0" fontId="13" fillId="0" borderId="6" xfId="0" applyFont="1" applyFill="1" applyBorder="1" applyAlignment="1" applyProtection="1">
      <alignment horizontal="center" wrapText="1"/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8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0" fillId="0" borderId="1" xfId="0" applyBorder="1"/>
    <xf numFmtId="0" fontId="0" fillId="6" borderId="1" xfId="0" applyFill="1" applyBorder="1"/>
    <xf numFmtId="0" fontId="0" fillId="0" borderId="7" xfId="0" applyBorder="1"/>
    <xf numFmtId="0" fontId="7" fillId="6" borderId="1" xfId="0" applyFont="1" applyFill="1" applyBorder="1" applyAlignment="1" applyProtection="1">
      <alignment vertical="center"/>
      <protection locked="0"/>
    </xf>
    <xf numFmtId="3" fontId="7" fillId="6" borderId="1" xfId="0" applyNumberFormat="1" applyFont="1" applyFill="1" applyBorder="1" applyAlignment="1" applyProtection="1">
      <alignment horizontal="right" vertical="center"/>
      <protection locked="0"/>
    </xf>
    <xf numFmtId="3" fontId="7" fillId="6" borderId="1" xfId="0" applyNumberFormat="1" applyFont="1" applyFill="1" applyBorder="1" applyAlignment="1" applyProtection="1">
      <alignment vertical="center"/>
      <protection locked="0"/>
    </xf>
    <xf numFmtId="164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9" fontId="7" fillId="6" borderId="1" xfId="1" applyFont="1" applyFill="1" applyBorder="1" applyAlignment="1" applyProtection="1">
      <alignment horizontal="right" vertical="center"/>
      <protection locked="0"/>
    </xf>
    <xf numFmtId="164" fontId="7" fillId="6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0" fillId="8" borderId="1" xfId="0" applyFill="1" applyBorder="1"/>
    <xf numFmtId="164" fontId="7" fillId="8" borderId="1" xfId="0" applyNumberFormat="1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vertical="center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3" fillId="3" borderId="4" xfId="0" applyFont="1" applyFill="1" applyBorder="1" applyAlignment="1" applyProtection="1">
      <protection locked="0"/>
    </xf>
    <xf numFmtId="0" fontId="9" fillId="3" borderId="4" xfId="0" applyFont="1" applyFill="1" applyBorder="1" applyAlignment="1" applyProtection="1">
      <protection locked="0"/>
    </xf>
    <xf numFmtId="0" fontId="9" fillId="3" borderId="4" xfId="0" applyFont="1" applyFill="1" applyBorder="1" applyAlignment="1" applyProtection="1">
      <alignment horizontal="center" wrapText="1"/>
      <protection locked="0"/>
    </xf>
    <xf numFmtId="164" fontId="6" fillId="0" borderId="15" xfId="0" applyNumberFormat="1" applyFont="1" applyFill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protection locked="0"/>
    </xf>
    <xf numFmtId="3" fontId="7" fillId="8" borderId="1" xfId="0" applyNumberFormat="1" applyFont="1" applyFill="1" applyBorder="1" applyAlignment="1" applyProtection="1">
      <alignment horizontal="right" vertical="center"/>
      <protection locked="0"/>
    </xf>
    <xf numFmtId="44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164" fontId="7" fillId="9" borderId="1" xfId="0" applyNumberFormat="1" applyFont="1" applyFill="1" applyBorder="1" applyAlignment="1" applyProtection="1">
      <alignment horizontal="right" vertical="center"/>
      <protection locked="0"/>
    </xf>
    <xf numFmtId="44" fontId="7" fillId="4" borderId="1" xfId="0" applyNumberFormat="1" applyFont="1" applyFill="1" applyBorder="1" applyAlignment="1" applyProtection="1">
      <alignment vertical="center"/>
    </xf>
    <xf numFmtId="44" fontId="6" fillId="4" borderId="1" xfId="0" applyNumberFormat="1" applyFont="1" applyFill="1" applyBorder="1" applyAlignment="1" applyProtection="1">
      <alignment vertical="center"/>
    </xf>
    <xf numFmtId="44" fontId="9" fillId="5" borderId="1" xfId="0" applyNumberFormat="1" applyFont="1" applyFill="1" applyBorder="1" applyAlignment="1" applyProtection="1">
      <alignment vertical="center"/>
    </xf>
    <xf numFmtId="44" fontId="7" fillId="2" borderId="1" xfId="0" applyNumberFormat="1" applyFont="1" applyFill="1" applyBorder="1" applyAlignment="1" applyProtection="1">
      <alignment vertical="center"/>
      <protection locked="0"/>
    </xf>
    <xf numFmtId="44" fontId="7" fillId="8" borderId="1" xfId="0" applyNumberFormat="1" applyFont="1" applyFill="1" applyBorder="1" applyAlignment="1" applyProtection="1">
      <alignment vertical="center"/>
      <protection locked="0"/>
    </xf>
    <xf numFmtId="3" fontId="20" fillId="8" borderId="1" xfId="0" applyNumberFormat="1" applyFont="1" applyFill="1" applyBorder="1" applyAlignment="1" applyProtection="1">
      <alignment horizontal="right" vertical="center"/>
      <protection locked="0"/>
    </xf>
    <xf numFmtId="44" fontId="7" fillId="9" borderId="1" xfId="0" applyNumberFormat="1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44" fontId="7" fillId="0" borderId="1" xfId="0" applyNumberFormat="1" applyFont="1" applyFill="1" applyBorder="1" applyAlignment="1" applyProtection="1">
      <alignment horizontal="right" vertical="center"/>
      <protection locked="0"/>
    </xf>
    <xf numFmtId="44" fontId="6" fillId="0" borderId="1" xfId="0" applyNumberFormat="1" applyFont="1" applyFill="1" applyBorder="1" applyAlignment="1" applyProtection="1">
      <alignment horizontal="right" vertical="center"/>
      <protection locked="0"/>
    </xf>
    <xf numFmtId="44" fontId="6" fillId="0" borderId="1" xfId="0" applyNumberFormat="1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/>
    <xf numFmtId="44" fontId="23" fillId="0" borderId="1" xfId="0" applyNumberFormat="1" applyFont="1" applyBorder="1" applyProtection="1">
      <protection locked="0"/>
    </xf>
    <xf numFmtId="44" fontId="19" fillId="0" borderId="1" xfId="0" applyNumberFormat="1" applyFont="1" applyBorder="1" applyProtection="1">
      <protection locked="0"/>
    </xf>
    <xf numFmtId="44" fontId="7" fillId="0" borderId="2" xfId="0" applyNumberFormat="1" applyFont="1" applyFill="1" applyBorder="1" applyAlignment="1" applyProtection="1">
      <alignment vertical="center"/>
      <protection locked="0"/>
    </xf>
    <xf numFmtId="44" fontId="6" fillId="0" borderId="2" xfId="0" applyNumberFormat="1" applyFont="1" applyFill="1" applyBorder="1" applyAlignment="1" applyProtection="1">
      <alignment vertical="center"/>
      <protection locked="0"/>
    </xf>
    <xf numFmtId="44" fontId="7" fillId="6" borderId="1" xfId="0" applyNumberFormat="1" applyFont="1" applyFill="1" applyBorder="1" applyAlignment="1" applyProtection="1">
      <alignment vertical="center"/>
      <protection locked="0"/>
    </xf>
    <xf numFmtId="44" fontId="6" fillId="0" borderId="3" xfId="0" applyNumberFormat="1" applyFont="1" applyFill="1" applyBorder="1" applyAlignment="1" applyProtection="1">
      <alignment vertical="center"/>
      <protection locked="0"/>
    </xf>
    <xf numFmtId="44" fontId="8" fillId="0" borderId="1" xfId="0" applyNumberFormat="1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Protection="1">
      <protection locked="0"/>
    </xf>
    <xf numFmtId="44" fontId="9" fillId="5" borderId="1" xfId="0" applyNumberFormat="1" applyFont="1" applyFill="1" applyBorder="1" applyAlignment="1" applyProtection="1">
      <alignment horizontal="right" vertical="center"/>
      <protection locked="0"/>
    </xf>
    <xf numFmtId="44" fontId="9" fillId="5" borderId="0" xfId="0" applyNumberFormat="1" applyFont="1" applyFill="1" applyBorder="1" applyAlignment="1" applyProtection="1">
      <alignment horizontal="right" vertical="center"/>
      <protection locked="0"/>
    </xf>
    <xf numFmtId="44" fontId="9" fillId="0" borderId="0" xfId="0" applyNumberFormat="1" applyFont="1" applyFill="1" applyBorder="1" applyAlignment="1" applyProtection="1">
      <alignment vertical="center"/>
      <protection locked="0"/>
    </xf>
    <xf numFmtId="44" fontId="8" fillId="9" borderId="1" xfId="0" applyNumberFormat="1" applyFont="1" applyFill="1" applyBorder="1" applyAlignment="1" applyProtection="1">
      <alignment horizontal="center"/>
      <protection locked="0"/>
    </xf>
    <xf numFmtId="44" fontId="8" fillId="9" borderId="1" xfId="0" applyNumberFormat="1" applyFont="1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/>
    <xf numFmtId="44" fontId="9" fillId="5" borderId="0" xfId="0" applyNumberFormat="1" applyFont="1" applyFill="1" applyBorder="1" applyAlignment="1" applyProtection="1">
      <alignment vertical="center"/>
    </xf>
    <xf numFmtId="44" fontId="7" fillId="0" borderId="1" xfId="0" applyNumberFormat="1" applyFont="1" applyBorder="1" applyProtection="1"/>
    <xf numFmtId="0" fontId="6" fillId="0" borderId="0" xfId="0" applyFont="1" applyBorder="1" applyAlignment="1" applyProtection="1">
      <alignment vertical="center"/>
      <protection locked="0"/>
    </xf>
    <xf numFmtId="44" fontId="6" fillId="0" borderId="0" xfId="0" applyNumberFormat="1" applyFont="1" applyFill="1" applyBorder="1" applyAlignment="1" applyProtection="1">
      <alignment horizontal="right" vertical="center"/>
      <protection locked="0"/>
    </xf>
    <xf numFmtId="164" fontId="6" fillId="0" borderId="0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Protection="1">
      <protection locked="0"/>
    </xf>
    <xf numFmtId="44" fontId="6" fillId="0" borderId="1" xfId="0" applyNumberFormat="1" applyFont="1" applyBorder="1" applyProtection="1"/>
    <xf numFmtId="0" fontId="1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15" fillId="3" borderId="2" xfId="0" applyFont="1" applyFill="1" applyBorder="1"/>
    <xf numFmtId="0" fontId="15" fillId="3" borderId="15" xfId="0" applyFont="1" applyFill="1" applyBorder="1"/>
    <xf numFmtId="0" fontId="15" fillId="3" borderId="3" xfId="0" applyFont="1" applyFill="1" applyBorder="1"/>
    <xf numFmtId="0" fontId="22" fillId="3" borderId="7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0" fontId="22" fillId="3" borderId="2" xfId="0" applyFont="1" applyFill="1" applyBorder="1" applyAlignment="1" applyProtection="1">
      <alignment horizontal="center" vertical="center"/>
    </xf>
    <xf numFmtId="0" fontId="22" fillId="3" borderId="15" xfId="0" applyFont="1" applyFill="1" applyBorder="1" applyAlignment="1" applyProtection="1">
      <alignment horizontal="center" vertical="center"/>
    </xf>
    <xf numFmtId="0" fontId="22" fillId="3" borderId="3" xfId="0" applyFont="1" applyFill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left" vertical="center"/>
      <protection locked="0"/>
    </xf>
    <xf numFmtId="0" fontId="6" fillId="7" borderId="15" xfId="0" applyFont="1" applyFill="1" applyBorder="1" applyAlignment="1" applyProtection="1">
      <alignment horizontal="left" vertical="center"/>
      <protection locked="0"/>
    </xf>
    <xf numFmtId="0" fontId="6" fillId="7" borderId="3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9" fillId="5" borderId="15" xfId="0" applyFont="1" applyFill="1" applyBorder="1" applyAlignment="1" applyProtection="1">
      <alignment vertical="center"/>
      <protection locked="0"/>
    </xf>
    <xf numFmtId="0" fontId="9" fillId="5" borderId="3" xfId="0" applyFont="1" applyFill="1" applyBorder="1" applyAlignment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left"/>
      <protection locked="0"/>
    </xf>
    <xf numFmtId="0" fontId="21" fillId="0" borderId="15" xfId="0" applyFont="1" applyFill="1" applyBorder="1" applyAlignment="1" applyProtection="1">
      <alignment horizontal="left"/>
      <protection locked="0"/>
    </xf>
    <xf numFmtId="0" fontId="21" fillId="0" borderId="3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 applyProtection="1">
      <alignment vertical="center"/>
      <protection locked="0"/>
    </xf>
    <xf numFmtId="0" fontId="9" fillId="5" borderId="14" xfId="0" applyFont="1" applyFill="1" applyBorder="1" applyAlignment="1" applyProtection="1">
      <alignment vertical="center"/>
      <protection locked="0"/>
    </xf>
    <xf numFmtId="0" fontId="9" fillId="5" borderId="9" xfId="0" applyFont="1" applyFill="1" applyBorder="1" applyAlignment="1" applyProtection="1">
      <alignment vertical="center"/>
      <protection locked="0"/>
    </xf>
    <xf numFmtId="0" fontId="9" fillId="5" borderId="11" xfId="0" applyFont="1" applyFill="1" applyBorder="1" applyAlignment="1" applyProtection="1">
      <alignment vertical="center"/>
      <protection locked="0"/>
    </xf>
    <xf numFmtId="0" fontId="9" fillId="5" borderId="12" xfId="0" applyFont="1" applyFill="1" applyBorder="1" applyAlignment="1" applyProtection="1">
      <alignment vertical="center"/>
      <protection locked="0"/>
    </xf>
    <xf numFmtId="0" fontId="9" fillId="5" borderId="13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164" fontId="9" fillId="5" borderId="4" xfId="0" applyNumberFormat="1" applyFont="1" applyFill="1" applyBorder="1" applyAlignment="1" applyProtection="1">
      <alignment vertical="center"/>
      <protection locked="0"/>
    </xf>
    <xf numFmtId="0" fontId="9" fillId="5" borderId="6" xfId="0" applyFont="1" applyFill="1" applyBorder="1" applyAlignment="1" applyProtection="1">
      <alignment vertical="center"/>
      <protection locked="0"/>
    </xf>
    <xf numFmtId="0" fontId="4" fillId="0" borderId="14" xfId="0" applyFont="1" applyBorder="1"/>
    <xf numFmtId="0" fontId="4" fillId="0" borderId="0" xfId="0" applyFont="1" applyBorder="1"/>
    <xf numFmtId="0" fontId="4" fillId="0" borderId="12" xfId="0" applyFont="1" applyBorder="1"/>
    <xf numFmtId="0" fontId="6" fillId="0" borderId="2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horizontal="center" wrapText="1"/>
      <protection locked="0"/>
    </xf>
    <xf numFmtId="0" fontId="13" fillId="3" borderId="5" xfId="0" applyFont="1" applyFill="1" applyBorder="1" applyAlignment="1" applyProtection="1">
      <alignment horizontal="center" wrapText="1"/>
      <protection locked="0"/>
    </xf>
    <xf numFmtId="0" fontId="13" fillId="3" borderId="6" xfId="0" applyFont="1" applyFill="1" applyBorder="1" applyAlignment="1" applyProtection="1">
      <alignment horizontal="center" wrapText="1"/>
      <protection locked="0"/>
    </xf>
    <xf numFmtId="44" fontId="9" fillId="5" borderId="4" xfId="0" applyNumberFormat="1" applyFont="1" applyFill="1" applyBorder="1" applyAlignment="1" applyProtection="1">
      <alignment horizontal="right" vertical="center"/>
      <protection locked="0"/>
    </xf>
    <xf numFmtId="44" fontId="9" fillId="5" borderId="6" xfId="0" applyNumberFormat="1" applyFont="1" applyFill="1" applyBorder="1" applyAlignment="1" applyProtection="1">
      <alignment horizontal="right" vertical="center"/>
      <protection locked="0"/>
    </xf>
    <xf numFmtId="0" fontId="22" fillId="3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wrapText="1"/>
      <protection locked="0"/>
    </xf>
    <xf numFmtId="0" fontId="0" fillId="0" borderId="0" xfId="0" applyFont="1" applyAlignment="1" applyProtection="1">
      <alignment wrapText="1"/>
      <protection locked="0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3" fillId="3" borderId="4" xfId="0" applyFont="1" applyFill="1" applyBorder="1" applyAlignment="1" applyProtection="1">
      <protection locked="0"/>
    </xf>
    <xf numFmtId="0" fontId="13" fillId="3" borderId="5" xfId="0" applyFont="1" applyFill="1" applyBorder="1" applyAlignment="1" applyProtection="1">
      <protection locked="0"/>
    </xf>
    <xf numFmtId="0" fontId="13" fillId="3" borderId="6" xfId="0" applyFont="1" applyFill="1" applyBorder="1" applyAlignment="1" applyProtection="1">
      <protection locked="0"/>
    </xf>
    <xf numFmtId="0" fontId="13" fillId="3" borderId="6" xfId="0" applyFont="1" applyFill="1" applyBorder="1" applyAlignment="1" applyProtection="1">
      <alignment horizontal="center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498232</xdr:colOff>
      <xdr:row>18</xdr:row>
      <xdr:rowOff>0</xdr:rowOff>
    </xdr:from>
    <xdr:to>
      <xdr:col>5</xdr:col>
      <xdr:colOff>2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3822457" y="5762625"/>
          <a:ext cx="133057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498232</xdr:colOff>
      <xdr:row>78</xdr:row>
      <xdr:rowOff>0</xdr:rowOff>
    </xdr:from>
    <xdr:to>
      <xdr:col>5</xdr:col>
      <xdr:colOff>845332</xdr:colOff>
      <xdr:row>82</xdr:row>
      <xdr:rowOff>0</xdr:rowOff>
    </xdr:to>
    <xdr:sp macro="" textlink="">
      <xdr:nvSpPr>
        <xdr:cNvPr id="2" name="TextBox 1"/>
        <xdr:cNvSpPr txBox="1"/>
      </xdr:nvSpPr>
      <xdr:spPr>
        <a:xfrm>
          <a:off x="4489207" y="13573125"/>
          <a:ext cx="202589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39</xdr:row>
      <xdr:rowOff>0</xdr:rowOff>
    </xdr:from>
    <xdr:to>
      <xdr:col>6</xdr:col>
      <xdr:colOff>3</xdr:colOff>
      <xdr:row>43</xdr:row>
      <xdr:rowOff>0</xdr:rowOff>
    </xdr:to>
    <xdr:sp macro="" textlink="">
      <xdr:nvSpPr>
        <xdr:cNvPr id="2" name="TextBox 1"/>
        <xdr:cNvSpPr txBox="1"/>
      </xdr:nvSpPr>
      <xdr:spPr>
        <a:xfrm>
          <a:off x="4852147" y="11967882"/>
          <a:ext cx="186018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>
                  <a:lumMod val="75000"/>
                </a:schemeClr>
              </a:solidFill>
            </a:rPr>
            <a:t>handtekening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="140" zoomScaleNormal="140" workbookViewId="0">
      <selection activeCell="A3" sqref="A3"/>
    </sheetView>
  </sheetViews>
  <sheetFormatPr defaultRowHeight="14.25" x14ac:dyDescent="0.45"/>
  <cols>
    <col min="1" max="1" width="9.1328125" style="47"/>
    <col min="2" max="2" width="78.86328125" style="47" customWidth="1"/>
  </cols>
  <sheetData>
    <row r="2" spans="1:2" x14ac:dyDescent="0.45">
      <c r="A2" s="60" t="s">
        <v>17</v>
      </c>
      <c r="B2" s="59" t="s">
        <v>16</v>
      </c>
    </row>
    <row r="3" spans="1:2" x14ac:dyDescent="0.45">
      <c r="A3" s="57" t="s">
        <v>98</v>
      </c>
      <c r="B3" s="58" t="s">
        <v>97</v>
      </c>
    </row>
    <row r="4" spans="1:2" x14ac:dyDescent="0.45">
      <c r="A4" s="43"/>
      <c r="B4" s="45"/>
    </row>
    <row r="5" spans="1:2" x14ac:dyDescent="0.45">
      <c r="A5" s="46"/>
      <c r="B5" s="44"/>
    </row>
    <row r="6" spans="1:2" x14ac:dyDescent="0.45">
      <c r="A6" s="46"/>
      <c r="B6" s="44"/>
    </row>
    <row r="7" spans="1:2" x14ac:dyDescent="0.45">
      <c r="A7" s="46"/>
      <c r="B7" s="44"/>
    </row>
    <row r="8" spans="1:2" x14ac:dyDescent="0.45">
      <c r="A8" s="46"/>
      <c r="B8" s="44"/>
    </row>
    <row r="9" spans="1:2" x14ac:dyDescent="0.45">
      <c r="A9" s="46"/>
      <c r="B9" s="44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showGridLines="0" workbookViewId="0">
      <selection activeCell="A19" sqref="A19:B19"/>
    </sheetView>
  </sheetViews>
  <sheetFormatPr defaultRowHeight="14.25" x14ac:dyDescent="0.45"/>
  <cols>
    <col min="2" max="2" width="67" customWidth="1"/>
  </cols>
  <sheetData>
    <row r="1" spans="1:2" x14ac:dyDescent="0.45">
      <c r="A1" s="30"/>
      <c r="B1" s="63" t="s">
        <v>20</v>
      </c>
    </row>
    <row r="2" spans="1:2" ht="2.1" customHeight="1" x14ac:dyDescent="0.45">
      <c r="A2" s="35"/>
    </row>
    <row r="3" spans="1:2" x14ac:dyDescent="0.45">
      <c r="A3" s="61"/>
      <c r="B3" t="s">
        <v>21</v>
      </c>
    </row>
    <row r="4" spans="1:2" ht="2.1" customHeight="1" x14ac:dyDescent="0.45">
      <c r="A4" s="35"/>
    </row>
    <row r="5" spans="1:2" ht="2.1" customHeight="1" x14ac:dyDescent="0.45">
      <c r="A5" s="35"/>
    </row>
    <row r="6" spans="1:2" x14ac:dyDescent="0.45">
      <c r="A6" s="74"/>
      <c r="B6" t="s">
        <v>28</v>
      </c>
    </row>
    <row r="7" spans="1:2" ht="2.1" customHeight="1" x14ac:dyDescent="0.45">
      <c r="A7" s="35"/>
    </row>
    <row r="8" spans="1:2" ht="2.1" customHeight="1" x14ac:dyDescent="0.45">
      <c r="A8" s="35"/>
    </row>
    <row r="9" spans="1:2" x14ac:dyDescent="0.45">
      <c r="A9" s="1"/>
      <c r="B9" t="s">
        <v>19</v>
      </c>
    </row>
    <row r="10" spans="1:2" ht="2.1" customHeight="1" x14ac:dyDescent="0.45">
      <c r="A10" s="35"/>
    </row>
    <row r="11" spans="1:2" x14ac:dyDescent="0.45">
      <c r="A11" s="62"/>
      <c r="B11" t="s">
        <v>22</v>
      </c>
    </row>
    <row r="13" spans="1:2" x14ac:dyDescent="0.45">
      <c r="A13" s="123" t="s">
        <v>85</v>
      </c>
    </row>
    <row r="14" spans="1:2" x14ac:dyDescent="0.45">
      <c r="A14" s="125" t="s">
        <v>61</v>
      </c>
      <c r="B14" s="125"/>
    </row>
    <row r="15" spans="1:2" ht="6" customHeight="1" x14ac:dyDescent="0.45">
      <c r="A15" s="124"/>
      <c r="B15" s="124"/>
    </row>
    <row r="16" spans="1:2" ht="30" customHeight="1" x14ac:dyDescent="0.45">
      <c r="A16" s="125" t="s">
        <v>90</v>
      </c>
      <c r="B16" s="125"/>
    </row>
    <row r="17" spans="1:2" ht="6" customHeight="1" x14ac:dyDescent="0.45">
      <c r="A17" s="125"/>
      <c r="B17" s="125"/>
    </row>
    <row r="18" spans="1:2" ht="30.75" customHeight="1" x14ac:dyDescent="0.45">
      <c r="A18" s="125" t="s">
        <v>89</v>
      </c>
      <c r="B18" s="125"/>
    </row>
    <row r="19" spans="1:2" ht="30.75" customHeight="1" x14ac:dyDescent="0.45">
      <c r="A19" s="125" t="s">
        <v>96</v>
      </c>
      <c r="B19" s="125"/>
    </row>
    <row r="20" spans="1:2" x14ac:dyDescent="0.45">
      <c r="A20" s="125" t="s">
        <v>86</v>
      </c>
      <c r="B20" s="125"/>
    </row>
    <row r="21" spans="1:2" ht="46.5" customHeight="1" x14ac:dyDescent="0.45">
      <c r="A21" s="125" t="s">
        <v>87</v>
      </c>
      <c r="B21" s="125"/>
    </row>
    <row r="22" spans="1:2" ht="30.75" customHeight="1" x14ac:dyDescent="0.45">
      <c r="A22" s="125" t="s">
        <v>88</v>
      </c>
      <c r="B22" s="125"/>
    </row>
    <row r="23" spans="1:2" ht="30.75" customHeight="1" x14ac:dyDescent="0.45">
      <c r="A23" s="125" t="s">
        <v>26</v>
      </c>
      <c r="B23" s="125"/>
    </row>
  </sheetData>
  <mergeCells count="9">
    <mergeCell ref="A20:B20"/>
    <mergeCell ref="A21:B21"/>
    <mergeCell ref="A22:B22"/>
    <mergeCell ref="A14:B14"/>
    <mergeCell ref="A23:B23"/>
    <mergeCell ref="A16:B16"/>
    <mergeCell ref="A17:B17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10" sqref="C10"/>
    </sheetView>
  </sheetViews>
  <sheetFormatPr defaultColWidth="9.1328125" defaultRowHeight="11.65" x14ac:dyDescent="0.35"/>
  <cols>
    <col min="1" max="1" width="35.3984375" style="8" customWidth="1"/>
    <col min="2" max="2" width="11.59765625" style="8" customWidth="1"/>
    <col min="3" max="3" width="11.59765625" style="8" bestFit="1" customWidth="1"/>
    <col min="4" max="16384" width="9.1328125" style="8"/>
  </cols>
  <sheetData>
    <row r="1" spans="1:5" ht="36" customHeight="1" x14ac:dyDescent="0.35">
      <c r="A1" s="133" t="s">
        <v>23</v>
      </c>
      <c r="B1" s="134"/>
      <c r="C1" s="134"/>
      <c r="D1" s="134"/>
      <c r="E1" s="134"/>
    </row>
    <row r="2" spans="1:5" ht="15" customHeight="1" x14ac:dyDescent="0.35">
      <c r="A2" s="9"/>
      <c r="B2" s="9"/>
    </row>
    <row r="3" spans="1:5" ht="15" customHeight="1" x14ac:dyDescent="0.35">
      <c r="A3" s="135" t="s">
        <v>42</v>
      </c>
      <c r="B3" s="135"/>
      <c r="C3" s="135"/>
    </row>
    <row r="4" spans="1:5" ht="15" customHeight="1" x14ac:dyDescent="0.35">
      <c r="A4" s="113" t="s">
        <v>54</v>
      </c>
      <c r="B4" s="114" t="s">
        <v>55</v>
      </c>
      <c r="C4" s="114" t="s">
        <v>56</v>
      </c>
    </row>
    <row r="5" spans="1:5" ht="15" customHeight="1" x14ac:dyDescent="0.35">
      <c r="A5" s="10" t="s">
        <v>46</v>
      </c>
      <c r="B5" s="88">
        <f>'Prijstabel vast en mobiel'!H18</f>
        <v>0</v>
      </c>
      <c r="C5" s="117">
        <f>B5</f>
        <v>0</v>
      </c>
    </row>
    <row r="6" spans="1:5" ht="15" customHeight="1" x14ac:dyDescent="0.35">
      <c r="A6" s="10" t="s">
        <v>47</v>
      </c>
      <c r="B6" s="88">
        <f>'Prijstabel vast en mobiel'!F30</f>
        <v>0</v>
      </c>
      <c r="C6" s="117">
        <f>B6</f>
        <v>0</v>
      </c>
    </row>
    <row r="7" spans="1:5" ht="15" customHeight="1" x14ac:dyDescent="0.35">
      <c r="A7" s="10" t="s">
        <v>34</v>
      </c>
      <c r="B7" s="88">
        <f>'Prijstabel vast en mobiel'!D49+'Prijstabel vast en mobiel'!F49</f>
        <v>0</v>
      </c>
      <c r="C7" s="117">
        <f>'Prijstabel vast en mobiel'!F49</f>
        <v>0</v>
      </c>
    </row>
    <row r="8" spans="1:5" ht="15" customHeight="1" x14ac:dyDescent="0.35">
      <c r="A8" s="11" t="s">
        <v>48</v>
      </c>
      <c r="B8" s="89">
        <f>SUM(B5:B7)</f>
        <v>0</v>
      </c>
      <c r="C8" s="122">
        <f>SUM(C5:C7)</f>
        <v>0</v>
      </c>
    </row>
    <row r="9" spans="1:5" ht="15" customHeight="1" x14ac:dyDescent="0.35">
      <c r="A9" s="135" t="s">
        <v>49</v>
      </c>
      <c r="B9" s="135"/>
      <c r="C9" s="135"/>
    </row>
    <row r="10" spans="1:5" ht="15" customHeight="1" x14ac:dyDescent="0.35">
      <c r="A10" s="11" t="s">
        <v>50</v>
      </c>
      <c r="B10" s="89">
        <f>'Prijstabel ontsluiting'!F32</f>
        <v>0</v>
      </c>
      <c r="C10" s="122">
        <f>'Prijstabel ontsluiting'!F33</f>
        <v>0</v>
      </c>
    </row>
    <row r="11" spans="1:5" ht="15" customHeight="1" x14ac:dyDescent="0.35">
      <c r="A11" s="12"/>
      <c r="B11" s="12"/>
    </row>
    <row r="12" spans="1:5" ht="15" customHeight="1" x14ac:dyDescent="0.35">
      <c r="A12" s="99" t="s">
        <v>57</v>
      </c>
      <c r="B12" s="90">
        <f>B8+B10</f>
        <v>0</v>
      </c>
    </row>
    <row r="13" spans="1:5" ht="15" customHeight="1" x14ac:dyDescent="0.35">
      <c r="A13" s="115" t="s">
        <v>58</v>
      </c>
      <c r="B13" s="116">
        <f>C8+C10</f>
        <v>0</v>
      </c>
    </row>
    <row r="14" spans="1:5" ht="15" customHeight="1" x14ac:dyDescent="0.35">
      <c r="A14" s="12"/>
      <c r="B14" s="12"/>
    </row>
    <row r="15" spans="1:5" ht="21.75" customHeight="1" x14ac:dyDescent="0.35">
      <c r="A15" s="76" t="s">
        <v>11</v>
      </c>
      <c r="B15" s="90">
        <f>B12+B13</f>
        <v>0</v>
      </c>
      <c r="C15" s="8" t="s">
        <v>99</v>
      </c>
    </row>
    <row r="18" spans="1:5" ht="14.25" x14ac:dyDescent="0.45">
      <c r="A18" s="130" t="s">
        <v>51</v>
      </c>
      <c r="B18" s="131"/>
      <c r="C18" s="131"/>
      <c r="D18" s="131"/>
      <c r="E18" s="132"/>
    </row>
    <row r="19" spans="1:5" ht="14.25" x14ac:dyDescent="0.45">
      <c r="A19" s="33" t="s">
        <v>12</v>
      </c>
      <c r="B19" s="136"/>
      <c r="C19" s="137"/>
      <c r="D19" s="36"/>
      <c r="E19" s="37"/>
    </row>
    <row r="20" spans="1:5" ht="14.25" x14ac:dyDescent="0.45">
      <c r="A20" s="33" t="s">
        <v>13</v>
      </c>
      <c r="B20" s="126"/>
      <c r="C20" s="127"/>
      <c r="D20" s="34"/>
      <c r="E20" s="38"/>
    </row>
    <row r="21" spans="1:5" ht="14.25" x14ac:dyDescent="0.45">
      <c r="A21" s="33" t="s">
        <v>14</v>
      </c>
      <c r="B21" s="126"/>
      <c r="C21" s="127"/>
      <c r="D21" s="34"/>
      <c r="E21" s="38"/>
    </row>
    <row r="22" spans="1:5" ht="14.25" x14ac:dyDescent="0.45">
      <c r="A22" s="39" t="s">
        <v>15</v>
      </c>
      <c r="B22" s="128"/>
      <c r="C22" s="129"/>
      <c r="D22" s="40"/>
      <c r="E22" s="42"/>
    </row>
  </sheetData>
  <mergeCells count="8">
    <mergeCell ref="B21:C21"/>
    <mergeCell ref="B22:C22"/>
    <mergeCell ref="A18:E18"/>
    <mergeCell ref="A1:E1"/>
    <mergeCell ref="A3:C3"/>
    <mergeCell ref="A9:C9"/>
    <mergeCell ref="B19:C19"/>
    <mergeCell ref="B20:C20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-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zoomScale="90" zoomScaleNormal="90" workbookViewId="0">
      <selection activeCell="I25" sqref="I25"/>
    </sheetView>
  </sheetViews>
  <sheetFormatPr defaultColWidth="9.1328125" defaultRowHeight="14.25" x14ac:dyDescent="0.45"/>
  <cols>
    <col min="1" max="1" width="39.3984375" style="18" customWidth="1"/>
    <col min="2" max="5" width="12.59765625" style="14" customWidth="1"/>
    <col min="6" max="6" width="15" style="14" customWidth="1"/>
    <col min="7" max="7" width="12.73046875" style="14" customWidth="1"/>
    <col min="8" max="8" width="16" style="14" customWidth="1"/>
    <col min="9" max="9" width="35.3984375" style="18" bestFit="1" customWidth="1"/>
    <col min="10" max="16384" width="9.1328125" style="18"/>
  </cols>
  <sheetData>
    <row r="1" spans="1:9" s="16" customFormat="1" ht="36" customHeight="1" x14ac:dyDescent="0.55000000000000004">
      <c r="A1" s="138" t="s">
        <v>29</v>
      </c>
      <c r="B1" s="139"/>
      <c r="C1" s="139"/>
      <c r="D1" s="139"/>
      <c r="E1" s="139"/>
      <c r="F1" s="139"/>
      <c r="G1" s="139"/>
      <c r="H1" s="140"/>
      <c r="I1" s="15"/>
    </row>
    <row r="2" spans="1:9" s="16" customFormat="1" ht="18" x14ac:dyDescent="0.55000000000000004">
      <c r="A2" s="13"/>
      <c r="B2" s="14"/>
      <c r="C2" s="14"/>
      <c r="D2" s="14"/>
      <c r="E2" s="14"/>
      <c r="F2" s="14"/>
      <c r="G2" s="14"/>
      <c r="H2" s="14"/>
      <c r="I2" s="15"/>
    </row>
    <row r="3" spans="1:9" s="53" customFormat="1" ht="59.65" x14ac:dyDescent="0.55000000000000004">
      <c r="A3" s="79" t="s">
        <v>100</v>
      </c>
      <c r="B3" s="80" t="s">
        <v>36</v>
      </c>
      <c r="C3" s="80" t="s">
        <v>45</v>
      </c>
      <c r="D3" s="77" t="s">
        <v>0</v>
      </c>
      <c r="E3" s="80" t="s">
        <v>43</v>
      </c>
      <c r="F3" s="77" t="s">
        <v>1</v>
      </c>
      <c r="G3" s="77" t="s">
        <v>2</v>
      </c>
      <c r="H3" s="77" t="s">
        <v>3</v>
      </c>
      <c r="I3" s="52"/>
    </row>
    <row r="4" spans="1:9" s="55" customFormat="1" x14ac:dyDescent="0.45">
      <c r="A4" s="147" t="s">
        <v>94</v>
      </c>
      <c r="B4" s="148"/>
      <c r="C4" s="148"/>
      <c r="D4" s="148"/>
      <c r="E4" s="148"/>
      <c r="F4" s="148"/>
      <c r="G4" s="148"/>
      <c r="H4" s="149"/>
      <c r="I4" s="54"/>
    </row>
    <row r="5" spans="1:9" x14ac:dyDescent="0.45">
      <c r="A5" s="2" t="s">
        <v>30</v>
      </c>
      <c r="B5" s="3">
        <v>240</v>
      </c>
      <c r="C5" s="3">
        <v>1050</v>
      </c>
      <c r="D5" s="91"/>
      <c r="E5" s="91"/>
      <c r="F5" s="85">
        <f t="shared" ref="F5:F15" si="0">B5*D5+C5*E5</f>
        <v>0</v>
      </c>
      <c r="G5" s="19">
        <v>0</v>
      </c>
      <c r="H5" s="85">
        <f t="shared" ref="H5:H15" si="1">(1-G5)*F5</f>
        <v>0</v>
      </c>
      <c r="I5" s="17"/>
    </row>
    <row r="6" spans="1:9" s="55" customFormat="1" x14ac:dyDescent="0.45">
      <c r="A6" s="147" t="s">
        <v>93</v>
      </c>
      <c r="B6" s="148"/>
      <c r="C6" s="148"/>
      <c r="D6" s="148"/>
      <c r="E6" s="148"/>
      <c r="F6" s="148"/>
      <c r="G6" s="148"/>
      <c r="H6" s="149"/>
      <c r="I6" s="54"/>
    </row>
    <row r="7" spans="1:9" x14ac:dyDescent="0.45">
      <c r="A7" s="2" t="s">
        <v>37</v>
      </c>
      <c r="B7" s="3">
        <v>660</v>
      </c>
      <c r="C7" s="3">
        <v>2550</v>
      </c>
      <c r="D7" s="1"/>
      <c r="E7" s="1"/>
      <c r="F7" s="85">
        <f t="shared" si="0"/>
        <v>0</v>
      </c>
      <c r="G7" s="19">
        <v>0</v>
      </c>
      <c r="H7" s="85">
        <f t="shared" si="1"/>
        <v>0</v>
      </c>
      <c r="I7" s="17"/>
    </row>
    <row r="8" spans="1:9" s="55" customFormat="1" x14ac:dyDescent="0.45">
      <c r="A8" s="147" t="s">
        <v>92</v>
      </c>
      <c r="B8" s="148"/>
      <c r="C8" s="148"/>
      <c r="D8" s="148"/>
      <c r="E8" s="148"/>
      <c r="F8" s="148"/>
      <c r="G8" s="148"/>
      <c r="H8" s="149"/>
      <c r="I8" s="54"/>
    </row>
    <row r="9" spans="1:9" x14ac:dyDescent="0.45">
      <c r="A9" s="2" t="s">
        <v>44</v>
      </c>
      <c r="B9" s="93"/>
      <c r="C9" s="3">
        <v>150</v>
      </c>
      <c r="D9" s="92"/>
      <c r="E9" s="94"/>
      <c r="F9" s="85">
        <f>C9*E9</f>
        <v>0</v>
      </c>
      <c r="G9" s="19">
        <v>0</v>
      </c>
      <c r="H9" s="85">
        <f t="shared" si="1"/>
        <v>0</v>
      </c>
      <c r="I9" s="17"/>
    </row>
    <row r="10" spans="1:9" x14ac:dyDescent="0.45">
      <c r="A10" s="151" t="s">
        <v>95</v>
      </c>
      <c r="B10" s="152"/>
      <c r="C10" s="152"/>
      <c r="D10" s="152"/>
      <c r="E10" s="152"/>
      <c r="F10" s="152"/>
      <c r="G10" s="152"/>
      <c r="H10" s="153"/>
      <c r="I10" s="17"/>
    </row>
    <row r="11" spans="1:9" x14ac:dyDescent="0.45">
      <c r="A11" s="2" t="s">
        <v>38</v>
      </c>
      <c r="B11" s="84"/>
      <c r="C11" s="3">
        <f>700*12</f>
        <v>8400</v>
      </c>
      <c r="D11" s="75"/>
      <c r="E11" s="1"/>
      <c r="F11" s="85">
        <f>C11*E11</f>
        <v>0</v>
      </c>
      <c r="G11" s="19">
        <v>0</v>
      </c>
      <c r="H11" s="85">
        <f t="shared" si="1"/>
        <v>0</v>
      </c>
      <c r="I11" s="17"/>
    </row>
    <row r="12" spans="1:9" x14ac:dyDescent="0.45">
      <c r="A12" s="2" t="s">
        <v>39</v>
      </c>
      <c r="B12" s="84"/>
      <c r="C12" s="3">
        <f>C11/4</f>
        <v>2100</v>
      </c>
      <c r="D12" s="75"/>
      <c r="E12" s="1"/>
      <c r="F12" s="85">
        <f>C12*E12</f>
        <v>0</v>
      </c>
      <c r="G12" s="19">
        <v>0</v>
      </c>
      <c r="H12" s="85">
        <f t="shared" si="1"/>
        <v>0</v>
      </c>
      <c r="I12" s="17"/>
    </row>
    <row r="13" spans="1:9" x14ac:dyDescent="0.45">
      <c r="A13" s="141" t="s">
        <v>24</v>
      </c>
      <c r="B13" s="142"/>
      <c r="C13" s="142"/>
      <c r="D13" s="142"/>
      <c r="E13" s="142"/>
      <c r="F13" s="142"/>
      <c r="G13" s="142"/>
      <c r="H13" s="143"/>
      <c r="I13" s="17"/>
    </row>
    <row r="14" spans="1:9" x14ac:dyDescent="0.45">
      <c r="A14" s="64"/>
      <c r="B14" s="65"/>
      <c r="C14" s="66"/>
      <c r="D14" s="67"/>
      <c r="E14" s="67"/>
      <c r="F14" s="85">
        <f t="shared" si="0"/>
        <v>0</v>
      </c>
      <c r="G14" s="68">
        <v>0</v>
      </c>
      <c r="H14" s="85">
        <f t="shared" si="1"/>
        <v>0</v>
      </c>
      <c r="I14" s="17"/>
    </row>
    <row r="15" spans="1:9" x14ac:dyDescent="0.45">
      <c r="A15" s="64"/>
      <c r="B15" s="65"/>
      <c r="C15" s="64"/>
      <c r="D15" s="67"/>
      <c r="E15" s="67"/>
      <c r="F15" s="85">
        <f t="shared" si="0"/>
        <v>0</v>
      </c>
      <c r="G15" s="68">
        <v>0</v>
      </c>
      <c r="H15" s="85">
        <f t="shared" si="1"/>
        <v>0</v>
      </c>
      <c r="I15" s="17"/>
    </row>
    <row r="16" spans="1:9" x14ac:dyDescent="0.45">
      <c r="A16" s="64"/>
      <c r="B16" s="65"/>
      <c r="C16" s="66"/>
      <c r="D16" s="67"/>
      <c r="E16" s="67"/>
      <c r="F16" s="85">
        <f t="shared" ref="F16:F17" si="2">B16*D16+C16*E16</f>
        <v>0</v>
      </c>
      <c r="G16" s="68">
        <v>0</v>
      </c>
      <c r="H16" s="85">
        <f t="shared" ref="H16:H17" si="3">(1-G16)*F16</f>
        <v>0</v>
      </c>
      <c r="I16" s="17"/>
    </row>
    <row r="17" spans="1:9" x14ac:dyDescent="0.45">
      <c r="A17" s="64"/>
      <c r="B17" s="65"/>
      <c r="C17" s="64"/>
      <c r="D17" s="67"/>
      <c r="E17" s="67"/>
      <c r="F17" s="85">
        <f t="shared" si="2"/>
        <v>0</v>
      </c>
      <c r="G17" s="68">
        <v>0</v>
      </c>
      <c r="H17" s="85">
        <f t="shared" si="3"/>
        <v>0</v>
      </c>
      <c r="I17" s="17"/>
    </row>
    <row r="18" spans="1:9" x14ac:dyDescent="0.45">
      <c r="A18" s="150" t="s">
        <v>63</v>
      </c>
      <c r="B18" s="150"/>
      <c r="C18" s="150"/>
      <c r="D18" s="150"/>
      <c r="E18" s="150"/>
      <c r="F18" s="98">
        <f>SUM(F5:F12)+SUM(F14:F17)</f>
        <v>0</v>
      </c>
      <c r="G18" s="21"/>
      <c r="H18" s="98">
        <f>SUM(H5:H17)</f>
        <v>0</v>
      </c>
      <c r="I18" s="29" t="s">
        <v>84</v>
      </c>
    </row>
    <row r="19" spans="1:9" x14ac:dyDescent="0.45">
      <c r="I19" s="17"/>
    </row>
    <row r="20" spans="1:9" s="55" customFormat="1" ht="35.65" x14ac:dyDescent="0.45">
      <c r="A20" s="78" t="s">
        <v>4</v>
      </c>
      <c r="B20" s="95" t="s">
        <v>40</v>
      </c>
      <c r="C20" s="80" t="s">
        <v>5</v>
      </c>
      <c r="D20" s="77" t="s">
        <v>1</v>
      </c>
      <c r="E20" s="77" t="s">
        <v>2</v>
      </c>
      <c r="F20" s="77" t="s">
        <v>3</v>
      </c>
      <c r="G20" s="54"/>
    </row>
    <row r="21" spans="1:9" x14ac:dyDescent="0.45">
      <c r="A21" s="141" t="s">
        <v>41</v>
      </c>
      <c r="B21" s="142"/>
      <c r="C21" s="142"/>
      <c r="D21" s="142"/>
      <c r="E21" s="142"/>
      <c r="F21" s="143"/>
      <c r="G21" s="54"/>
      <c r="H21" s="55"/>
      <c r="I21" s="17"/>
    </row>
    <row r="22" spans="1:9" s="55" customFormat="1" ht="15" customHeight="1" x14ac:dyDescent="0.45">
      <c r="A22" s="4" t="s">
        <v>101</v>
      </c>
      <c r="B22" s="5">
        <v>1100</v>
      </c>
      <c r="C22" s="87"/>
      <c r="D22" s="96">
        <f>C22*B22*12</f>
        <v>0</v>
      </c>
      <c r="E22" s="19">
        <v>0</v>
      </c>
      <c r="F22" s="85">
        <f t="shared" ref="F22:F29" si="4">(1-E22)*D22</f>
        <v>0</v>
      </c>
      <c r="G22" s="54"/>
    </row>
    <row r="23" spans="1:9" s="55" customFormat="1" ht="15" customHeight="1" x14ac:dyDescent="0.45">
      <c r="A23" s="86" t="s">
        <v>91</v>
      </c>
      <c r="B23" s="5">
        <v>300</v>
      </c>
      <c r="C23" s="87"/>
      <c r="D23" s="96">
        <f>C23*B23*12</f>
        <v>0</v>
      </c>
      <c r="E23" s="19">
        <v>0</v>
      </c>
      <c r="F23" s="85">
        <f t="shared" si="4"/>
        <v>0</v>
      </c>
      <c r="G23" s="54"/>
    </row>
    <row r="24" spans="1:9" x14ac:dyDescent="0.45">
      <c r="A24" s="141" t="s">
        <v>24</v>
      </c>
      <c r="B24" s="142"/>
      <c r="C24" s="142"/>
      <c r="D24" s="142"/>
      <c r="E24" s="142"/>
      <c r="F24" s="143"/>
      <c r="G24" s="54"/>
      <c r="H24" s="55"/>
      <c r="I24" s="17"/>
    </row>
    <row r="25" spans="1:9" x14ac:dyDescent="0.45">
      <c r="A25" s="64"/>
      <c r="B25" s="65"/>
      <c r="C25" s="72"/>
      <c r="D25" s="96">
        <f>12*B25*C25</f>
        <v>0</v>
      </c>
      <c r="E25" s="71">
        <v>0</v>
      </c>
      <c r="F25" s="85">
        <f t="shared" si="4"/>
        <v>0</v>
      </c>
      <c r="G25" s="17"/>
      <c r="H25" s="18"/>
    </row>
    <row r="26" spans="1:9" x14ac:dyDescent="0.45">
      <c r="A26" s="64"/>
      <c r="B26" s="65"/>
      <c r="C26" s="72"/>
      <c r="D26" s="96">
        <f>12*B26*C26</f>
        <v>0</v>
      </c>
      <c r="E26" s="71">
        <v>0</v>
      </c>
      <c r="F26" s="85">
        <f t="shared" si="4"/>
        <v>0</v>
      </c>
      <c r="G26" s="17"/>
      <c r="H26" s="18"/>
    </row>
    <row r="27" spans="1:9" x14ac:dyDescent="0.45">
      <c r="A27" s="64"/>
      <c r="B27" s="65"/>
      <c r="C27" s="72"/>
      <c r="D27" s="96">
        <f>12*B27*C27</f>
        <v>0</v>
      </c>
      <c r="E27" s="71">
        <v>0</v>
      </c>
      <c r="F27" s="85">
        <f t="shared" si="4"/>
        <v>0</v>
      </c>
      <c r="G27" s="17"/>
      <c r="H27" s="18"/>
    </row>
    <row r="28" spans="1:9" x14ac:dyDescent="0.45">
      <c r="A28" s="64"/>
      <c r="B28" s="65"/>
      <c r="C28" s="72"/>
      <c r="D28" s="96">
        <f>12*B28*C28</f>
        <v>0</v>
      </c>
      <c r="E28" s="71">
        <v>0</v>
      </c>
      <c r="F28" s="85">
        <f t="shared" si="4"/>
        <v>0</v>
      </c>
      <c r="G28" s="18"/>
      <c r="H28" s="18"/>
    </row>
    <row r="29" spans="1:9" x14ac:dyDescent="0.45">
      <c r="A29" s="64"/>
      <c r="B29" s="65"/>
      <c r="C29" s="72"/>
      <c r="D29" s="96">
        <f>12*B29*C29</f>
        <v>0</v>
      </c>
      <c r="E29" s="71">
        <v>0</v>
      </c>
      <c r="F29" s="85">
        <f t="shared" si="4"/>
        <v>0</v>
      </c>
      <c r="G29" s="18"/>
      <c r="H29" s="18"/>
    </row>
    <row r="30" spans="1:9" x14ac:dyDescent="0.45">
      <c r="A30" s="69" t="s">
        <v>62</v>
      </c>
      <c r="B30" s="69"/>
      <c r="C30" s="69"/>
      <c r="D30" s="97">
        <f>SUM(D21:D29)</f>
        <v>0</v>
      </c>
      <c r="E30" s="22"/>
      <c r="F30" s="97">
        <f>SUM(F22:F29)</f>
        <v>0</v>
      </c>
      <c r="G30" s="29" t="s">
        <v>84</v>
      </c>
      <c r="H30" s="18"/>
    </row>
    <row r="31" spans="1:9" x14ac:dyDescent="0.45">
      <c r="A31" s="118"/>
      <c r="B31" s="118"/>
      <c r="C31" s="118"/>
      <c r="D31" s="119"/>
      <c r="E31" s="120"/>
      <c r="F31" s="119"/>
      <c r="G31" s="18"/>
      <c r="H31" s="18"/>
    </row>
    <row r="32" spans="1:9" x14ac:dyDescent="0.45">
      <c r="A32" s="121" t="s">
        <v>60</v>
      </c>
    </row>
    <row r="33" spans="1:9" s="48" customFormat="1" ht="34.9" x14ac:dyDescent="0.35">
      <c r="A33" s="79" t="s">
        <v>34</v>
      </c>
      <c r="B33" s="80" t="s">
        <v>71</v>
      </c>
      <c r="C33" s="80" t="s">
        <v>72</v>
      </c>
      <c r="D33" s="80" t="s">
        <v>52</v>
      </c>
      <c r="E33" s="80" t="s">
        <v>70</v>
      </c>
      <c r="F33" s="80" t="s">
        <v>69</v>
      </c>
    </row>
    <row r="34" spans="1:9" s="48" customFormat="1" ht="14.25" customHeight="1" x14ac:dyDescent="0.35">
      <c r="A34" s="83" t="s">
        <v>35</v>
      </c>
      <c r="B34" s="111"/>
      <c r="C34" s="112"/>
      <c r="D34" s="106">
        <f>B34+C34</f>
        <v>0</v>
      </c>
      <c r="E34" s="112"/>
      <c r="F34" s="100">
        <f>E34*12</f>
        <v>0</v>
      </c>
    </row>
    <row r="35" spans="1:9" x14ac:dyDescent="0.45">
      <c r="A35" s="141" t="s">
        <v>32</v>
      </c>
      <c r="B35" s="142"/>
      <c r="C35" s="142"/>
      <c r="D35" s="142"/>
      <c r="E35" s="142"/>
      <c r="F35" s="143"/>
      <c r="G35" s="48"/>
      <c r="H35" s="48"/>
      <c r="I35" s="17"/>
    </row>
    <row r="36" spans="1:9" x14ac:dyDescent="0.45">
      <c r="A36" s="64"/>
      <c r="B36" s="67"/>
      <c r="C36" s="67"/>
      <c r="D36" s="102">
        <f t="shared" ref="D36:D48" si="5">SUM(B36:C36)</f>
        <v>0</v>
      </c>
      <c r="E36" s="104"/>
      <c r="F36" s="100">
        <f t="shared" ref="F36:F48" si="6">E36*12</f>
        <v>0</v>
      </c>
      <c r="G36" s="18"/>
      <c r="H36" s="18"/>
    </row>
    <row r="37" spans="1:9" x14ac:dyDescent="0.45">
      <c r="A37" s="64"/>
      <c r="B37" s="67"/>
      <c r="C37" s="67"/>
      <c r="D37" s="102">
        <f t="shared" si="5"/>
        <v>0</v>
      </c>
      <c r="E37" s="104"/>
      <c r="F37" s="100">
        <f t="shared" si="6"/>
        <v>0</v>
      </c>
      <c r="G37" s="18"/>
      <c r="H37" s="18"/>
    </row>
    <row r="38" spans="1:9" x14ac:dyDescent="0.45">
      <c r="A38" s="64"/>
      <c r="B38" s="67"/>
      <c r="C38" s="67"/>
      <c r="D38" s="102">
        <f t="shared" si="5"/>
        <v>0</v>
      </c>
      <c r="E38" s="104"/>
      <c r="F38" s="100">
        <f t="shared" si="6"/>
        <v>0</v>
      </c>
      <c r="G38" s="18"/>
      <c r="H38" s="18"/>
    </row>
    <row r="39" spans="1:9" x14ac:dyDescent="0.45">
      <c r="A39" s="64"/>
      <c r="B39" s="67"/>
      <c r="C39" s="67"/>
      <c r="D39" s="102">
        <f t="shared" si="5"/>
        <v>0</v>
      </c>
      <c r="E39" s="104"/>
      <c r="F39" s="100">
        <f t="shared" si="6"/>
        <v>0</v>
      </c>
      <c r="G39" s="18"/>
      <c r="H39" s="18"/>
    </row>
    <row r="40" spans="1:9" x14ac:dyDescent="0.45">
      <c r="A40" s="64"/>
      <c r="B40" s="67"/>
      <c r="C40" s="67"/>
      <c r="D40" s="102">
        <f t="shared" si="5"/>
        <v>0</v>
      </c>
      <c r="E40" s="104"/>
      <c r="F40" s="100">
        <f t="shared" si="6"/>
        <v>0</v>
      </c>
      <c r="G40" s="18"/>
      <c r="H40" s="18"/>
    </row>
    <row r="41" spans="1:9" x14ac:dyDescent="0.45">
      <c r="A41" s="64"/>
      <c r="B41" s="67"/>
      <c r="C41" s="67"/>
      <c r="D41" s="102">
        <f t="shared" si="5"/>
        <v>0</v>
      </c>
      <c r="E41" s="104"/>
      <c r="F41" s="100">
        <f t="shared" si="6"/>
        <v>0</v>
      </c>
      <c r="G41" s="18"/>
      <c r="H41" s="18"/>
    </row>
    <row r="42" spans="1:9" x14ac:dyDescent="0.45">
      <c r="A42" s="64"/>
      <c r="B42" s="67"/>
      <c r="C42" s="67"/>
      <c r="D42" s="102">
        <f t="shared" si="5"/>
        <v>0</v>
      </c>
      <c r="E42" s="104"/>
      <c r="F42" s="100">
        <f t="shared" si="6"/>
        <v>0</v>
      </c>
      <c r="G42" s="18"/>
      <c r="H42" s="18"/>
    </row>
    <row r="43" spans="1:9" x14ac:dyDescent="0.45">
      <c r="A43" s="64"/>
      <c r="B43" s="67"/>
      <c r="C43" s="67"/>
      <c r="D43" s="102">
        <f t="shared" si="5"/>
        <v>0</v>
      </c>
      <c r="E43" s="104"/>
      <c r="F43" s="100">
        <f t="shared" si="6"/>
        <v>0</v>
      </c>
      <c r="G43" s="18"/>
      <c r="H43" s="18"/>
    </row>
    <row r="44" spans="1:9" x14ac:dyDescent="0.45">
      <c r="A44" s="64"/>
      <c r="B44" s="67"/>
      <c r="C44" s="67"/>
      <c r="D44" s="102">
        <f t="shared" si="5"/>
        <v>0</v>
      </c>
      <c r="E44" s="104"/>
      <c r="F44" s="100">
        <f t="shared" si="6"/>
        <v>0</v>
      </c>
      <c r="G44" s="18"/>
      <c r="H44" s="18"/>
    </row>
    <row r="45" spans="1:9" x14ac:dyDescent="0.45">
      <c r="A45" s="64"/>
      <c r="B45" s="67"/>
      <c r="C45" s="67"/>
      <c r="D45" s="102">
        <f t="shared" si="5"/>
        <v>0</v>
      </c>
      <c r="E45" s="104"/>
      <c r="F45" s="100">
        <f t="shared" si="6"/>
        <v>0</v>
      </c>
      <c r="G45" s="18"/>
      <c r="H45" s="18"/>
    </row>
    <row r="46" spans="1:9" x14ac:dyDescent="0.45">
      <c r="A46" s="64"/>
      <c r="B46" s="67"/>
      <c r="C46" s="67"/>
      <c r="D46" s="102">
        <f t="shared" si="5"/>
        <v>0</v>
      </c>
      <c r="E46" s="104"/>
      <c r="F46" s="100">
        <f t="shared" si="6"/>
        <v>0</v>
      </c>
      <c r="G46" s="18"/>
      <c r="H46" s="18"/>
    </row>
    <row r="47" spans="1:9" x14ac:dyDescent="0.45">
      <c r="A47" s="64"/>
      <c r="B47" s="67"/>
      <c r="C47" s="67"/>
      <c r="D47" s="102">
        <f t="shared" si="5"/>
        <v>0</v>
      </c>
      <c r="E47" s="104"/>
      <c r="F47" s="100">
        <f t="shared" si="6"/>
        <v>0</v>
      </c>
      <c r="G47" s="18"/>
      <c r="H47" s="18"/>
    </row>
    <row r="48" spans="1:9" x14ac:dyDescent="0.45">
      <c r="A48" s="64"/>
      <c r="B48" s="67"/>
      <c r="C48" s="67"/>
      <c r="D48" s="102">
        <f t="shared" si="5"/>
        <v>0</v>
      </c>
      <c r="E48" s="104"/>
      <c r="F48" s="100">
        <f t="shared" si="6"/>
        <v>0</v>
      </c>
      <c r="G48" s="18"/>
      <c r="H48" s="18"/>
    </row>
    <row r="49" spans="1:9" ht="15" customHeight="1" x14ac:dyDescent="0.45">
      <c r="A49" s="70" t="s">
        <v>64</v>
      </c>
      <c r="B49" s="20"/>
      <c r="C49" s="20"/>
      <c r="D49" s="103">
        <f>SUM(D35:D48)</f>
        <v>0</v>
      </c>
      <c r="E49" s="105">
        <f>SUM(F35:F48)</f>
        <v>0</v>
      </c>
      <c r="F49" s="101">
        <f>SUM(F34:F48)</f>
        <v>0</v>
      </c>
      <c r="G49" s="18"/>
      <c r="H49" s="18"/>
    </row>
    <row r="50" spans="1:9" ht="15" customHeight="1" x14ac:dyDescent="0.45">
      <c r="A50" s="73"/>
      <c r="B50" s="81"/>
      <c r="C50" s="81"/>
      <c r="D50" s="81"/>
      <c r="E50" s="82"/>
      <c r="F50" s="18"/>
      <c r="G50" s="18"/>
      <c r="H50" s="18"/>
    </row>
    <row r="51" spans="1:9" x14ac:dyDescent="0.45">
      <c r="A51" s="144" t="s">
        <v>65</v>
      </c>
      <c r="B51" s="145"/>
      <c r="C51" s="145"/>
      <c r="D51" s="145"/>
      <c r="E51" s="146"/>
      <c r="F51" s="23">
        <f>F30+H18+D49+F49</f>
        <v>0</v>
      </c>
      <c r="G51" s="29" t="s">
        <v>84</v>
      </c>
      <c r="H51" s="18"/>
    </row>
    <row r="52" spans="1:9" x14ac:dyDescent="0.45">
      <c r="A52" s="144" t="s">
        <v>66</v>
      </c>
      <c r="B52" s="145"/>
      <c r="C52" s="145"/>
      <c r="D52" s="145"/>
      <c r="E52" s="146"/>
      <c r="F52" s="23">
        <f>H18+F30+F49</f>
        <v>0</v>
      </c>
      <c r="G52" s="29" t="s">
        <v>84</v>
      </c>
      <c r="H52" s="18"/>
    </row>
    <row r="53" spans="1:9" x14ac:dyDescent="0.45">
      <c r="A53" s="24"/>
      <c r="B53" s="24"/>
      <c r="C53" s="24"/>
      <c r="D53" s="24"/>
      <c r="E53" s="24"/>
      <c r="F53" s="25"/>
      <c r="G53" s="25"/>
      <c r="H53" s="25"/>
    </row>
    <row r="54" spans="1:9" x14ac:dyDescent="0.45">
      <c r="A54" s="154" t="s">
        <v>80</v>
      </c>
      <c r="B54" s="155"/>
      <c r="C54" s="155"/>
      <c r="D54" s="155"/>
      <c r="E54" s="156"/>
      <c r="F54" s="163">
        <f>F51+F52</f>
        <v>0</v>
      </c>
      <c r="G54" s="18"/>
      <c r="H54" s="18"/>
    </row>
    <row r="55" spans="1:9" x14ac:dyDescent="0.45">
      <c r="A55" s="157"/>
      <c r="B55" s="158"/>
      <c r="C55" s="158"/>
      <c r="D55" s="158"/>
      <c r="E55" s="159"/>
      <c r="F55" s="164"/>
      <c r="G55" s="18"/>
      <c r="H55" s="18"/>
    </row>
    <row r="57" spans="1:9" x14ac:dyDescent="0.45">
      <c r="A57" s="121" t="s">
        <v>60</v>
      </c>
    </row>
    <row r="58" spans="1:9" x14ac:dyDescent="0.45">
      <c r="A58" s="121"/>
      <c r="B58" s="160" t="s">
        <v>75</v>
      </c>
      <c r="C58" s="161"/>
      <c r="D58" s="161"/>
      <c r="E58" s="162"/>
      <c r="F58" s="160" t="s">
        <v>76</v>
      </c>
      <c r="G58" s="161"/>
      <c r="H58" s="161"/>
    </row>
    <row r="59" spans="1:9" s="55" customFormat="1" ht="35.65" x14ac:dyDescent="0.45">
      <c r="A59" s="78" t="s">
        <v>6</v>
      </c>
      <c r="B59" s="80" t="s">
        <v>7</v>
      </c>
      <c r="C59" s="80" t="s">
        <v>77</v>
      </c>
      <c r="D59" s="80" t="s">
        <v>78</v>
      </c>
      <c r="E59" s="80" t="s">
        <v>18</v>
      </c>
      <c r="F59" s="80" t="s">
        <v>73</v>
      </c>
      <c r="G59" s="80" t="s">
        <v>74</v>
      </c>
      <c r="H59" s="80" t="s">
        <v>79</v>
      </c>
    </row>
    <row r="60" spans="1:9" x14ac:dyDescent="0.45">
      <c r="A60" s="141" t="s">
        <v>25</v>
      </c>
      <c r="B60" s="142"/>
      <c r="C60" s="142"/>
      <c r="D60" s="142"/>
      <c r="E60" s="142"/>
      <c r="F60" s="142"/>
      <c r="G60" s="142"/>
      <c r="H60" s="143"/>
      <c r="I60" s="17"/>
    </row>
    <row r="61" spans="1:9" x14ac:dyDescent="0.45">
      <c r="A61" s="64"/>
      <c r="B61" s="65"/>
      <c r="C61" s="66"/>
      <c r="D61" s="67"/>
      <c r="E61" s="67"/>
      <c r="F61" s="6">
        <f t="shared" ref="F61:F70" si="7">B61*D61+C61*E61</f>
        <v>0</v>
      </c>
      <c r="G61" s="68">
        <v>0</v>
      </c>
      <c r="H61" s="6">
        <f t="shared" ref="H61" si="8">(1-G61)*F61</f>
        <v>0</v>
      </c>
      <c r="I61" s="17"/>
    </row>
    <row r="62" spans="1:9" x14ac:dyDescent="0.45">
      <c r="A62" s="64"/>
      <c r="B62" s="65"/>
      <c r="C62" s="64"/>
      <c r="D62" s="67"/>
      <c r="E62" s="67"/>
      <c r="F62" s="6">
        <f t="shared" si="7"/>
        <v>0</v>
      </c>
      <c r="G62" s="68">
        <v>0</v>
      </c>
      <c r="H62" s="6">
        <f t="shared" ref="H62:H70" si="9">(1-G62)*F62</f>
        <v>0</v>
      </c>
      <c r="I62" s="17"/>
    </row>
    <row r="63" spans="1:9" x14ac:dyDescent="0.45">
      <c r="A63" s="64"/>
      <c r="B63" s="65"/>
      <c r="C63" s="66"/>
      <c r="D63" s="67"/>
      <c r="E63" s="67"/>
      <c r="F63" s="6">
        <f t="shared" si="7"/>
        <v>0</v>
      </c>
      <c r="G63" s="68">
        <v>0</v>
      </c>
      <c r="H63" s="6">
        <f t="shared" si="9"/>
        <v>0</v>
      </c>
      <c r="I63" s="17"/>
    </row>
    <row r="64" spans="1:9" x14ac:dyDescent="0.45">
      <c r="A64" s="64"/>
      <c r="B64" s="65"/>
      <c r="C64" s="64"/>
      <c r="D64" s="67"/>
      <c r="E64" s="67"/>
      <c r="F64" s="6">
        <f t="shared" si="7"/>
        <v>0</v>
      </c>
      <c r="G64" s="68">
        <v>0</v>
      </c>
      <c r="H64" s="6">
        <f t="shared" si="9"/>
        <v>0</v>
      </c>
      <c r="I64" s="17"/>
    </row>
    <row r="65" spans="1:8" x14ac:dyDescent="0.45">
      <c r="A65" s="64"/>
      <c r="B65" s="65"/>
      <c r="C65" s="66"/>
      <c r="D65" s="67"/>
      <c r="E65" s="67"/>
      <c r="F65" s="6">
        <f t="shared" si="7"/>
        <v>0</v>
      </c>
      <c r="G65" s="68">
        <v>0</v>
      </c>
      <c r="H65" s="6">
        <f t="shared" si="9"/>
        <v>0</v>
      </c>
    </row>
    <row r="66" spans="1:8" x14ac:dyDescent="0.45">
      <c r="A66" s="64"/>
      <c r="B66" s="65"/>
      <c r="C66" s="64"/>
      <c r="D66" s="67"/>
      <c r="E66" s="67"/>
      <c r="F66" s="6">
        <f t="shared" si="7"/>
        <v>0</v>
      </c>
      <c r="G66" s="68">
        <v>0</v>
      </c>
      <c r="H66" s="6">
        <f t="shared" si="9"/>
        <v>0</v>
      </c>
    </row>
    <row r="67" spans="1:8" x14ac:dyDescent="0.45">
      <c r="A67" s="64"/>
      <c r="B67" s="65"/>
      <c r="C67" s="66"/>
      <c r="D67" s="67"/>
      <c r="E67" s="67"/>
      <c r="F67" s="6">
        <f t="shared" si="7"/>
        <v>0</v>
      </c>
      <c r="G67" s="68">
        <v>0</v>
      </c>
      <c r="H67" s="6">
        <f t="shared" si="9"/>
        <v>0</v>
      </c>
    </row>
    <row r="68" spans="1:8" x14ac:dyDescent="0.45">
      <c r="A68" s="64"/>
      <c r="B68" s="65"/>
      <c r="C68" s="64"/>
      <c r="D68" s="67"/>
      <c r="E68" s="67"/>
      <c r="F68" s="6">
        <f t="shared" si="7"/>
        <v>0</v>
      </c>
      <c r="G68" s="68">
        <v>0</v>
      </c>
      <c r="H68" s="6">
        <f t="shared" si="9"/>
        <v>0</v>
      </c>
    </row>
    <row r="69" spans="1:8" x14ac:dyDescent="0.45">
      <c r="A69" s="64"/>
      <c r="B69" s="65"/>
      <c r="C69" s="66"/>
      <c r="D69" s="67"/>
      <c r="E69" s="67"/>
      <c r="F69" s="6">
        <f t="shared" si="7"/>
        <v>0</v>
      </c>
      <c r="G69" s="68">
        <v>0</v>
      </c>
      <c r="H69" s="6">
        <f t="shared" si="9"/>
        <v>0</v>
      </c>
    </row>
    <row r="70" spans="1:8" x14ac:dyDescent="0.45">
      <c r="A70" s="64"/>
      <c r="B70" s="65"/>
      <c r="C70" s="64"/>
      <c r="D70" s="67"/>
      <c r="E70" s="67"/>
      <c r="F70" s="6">
        <f t="shared" si="7"/>
        <v>0</v>
      </c>
      <c r="G70" s="68">
        <v>0</v>
      </c>
      <c r="H70" s="6">
        <f t="shared" si="9"/>
        <v>0</v>
      </c>
    </row>
    <row r="71" spans="1:8" x14ac:dyDescent="0.45">
      <c r="A71" s="168" t="s">
        <v>68</v>
      </c>
      <c r="B71" s="169"/>
      <c r="C71" s="169"/>
      <c r="D71" s="169"/>
      <c r="E71" s="170"/>
      <c r="F71" s="26">
        <f>SUM(F69:F70)</f>
        <v>0</v>
      </c>
      <c r="G71" s="26"/>
      <c r="H71" s="26">
        <f>SUM(H69:H70)</f>
        <v>0</v>
      </c>
    </row>
    <row r="73" spans="1:8" x14ac:dyDescent="0.45">
      <c r="A73" s="27" t="s">
        <v>81</v>
      </c>
      <c r="B73" s="27"/>
      <c r="C73" s="27"/>
      <c r="D73" s="27"/>
      <c r="E73" s="27"/>
      <c r="F73" s="23"/>
      <c r="G73" s="23"/>
      <c r="H73" s="23"/>
    </row>
    <row r="74" spans="1:8" x14ac:dyDescent="0.45">
      <c r="A74" s="27" t="s">
        <v>67</v>
      </c>
      <c r="B74" s="27"/>
      <c r="C74" s="27"/>
      <c r="D74" s="27"/>
      <c r="E74" s="27"/>
      <c r="F74" s="23"/>
      <c r="G74" s="23"/>
      <c r="H74" s="23"/>
    </row>
    <row r="78" spans="1:8" s="55" customFormat="1" x14ac:dyDescent="0.45">
      <c r="A78" s="130" t="s">
        <v>53</v>
      </c>
      <c r="B78" s="131"/>
      <c r="C78" s="131"/>
      <c r="D78" s="131"/>
      <c r="E78" s="131"/>
      <c r="F78" s="132"/>
      <c r="G78" s="56"/>
      <c r="H78" s="56"/>
    </row>
    <row r="79" spans="1:8" x14ac:dyDescent="0.45">
      <c r="A79" s="33" t="s">
        <v>12</v>
      </c>
      <c r="B79" s="136"/>
      <c r="C79" s="165"/>
      <c r="D79" s="137"/>
      <c r="E79" s="36"/>
      <c r="F79" s="37"/>
    </row>
    <row r="80" spans="1:8" x14ac:dyDescent="0.45">
      <c r="A80" s="33" t="s">
        <v>13</v>
      </c>
      <c r="B80" s="126"/>
      <c r="C80" s="166"/>
      <c r="D80" s="127"/>
      <c r="E80" s="34"/>
      <c r="F80" s="38"/>
    </row>
    <row r="81" spans="1:6" x14ac:dyDescent="0.45">
      <c r="A81" s="33" t="s">
        <v>14</v>
      </c>
      <c r="B81" s="126"/>
      <c r="C81" s="166"/>
      <c r="D81" s="127"/>
      <c r="E81" s="34"/>
      <c r="F81" s="38"/>
    </row>
    <row r="82" spans="1:6" x14ac:dyDescent="0.45">
      <c r="A82" s="39" t="s">
        <v>15</v>
      </c>
      <c r="B82" s="128"/>
      <c r="C82" s="167"/>
      <c r="D82" s="129"/>
      <c r="E82" s="40"/>
      <c r="F82" s="42"/>
    </row>
  </sheetData>
  <mergeCells count="23">
    <mergeCell ref="B79:D79"/>
    <mergeCell ref="B80:D80"/>
    <mergeCell ref="B81:D81"/>
    <mergeCell ref="B82:D82"/>
    <mergeCell ref="A71:E71"/>
    <mergeCell ref="A54:E55"/>
    <mergeCell ref="A60:H60"/>
    <mergeCell ref="A51:E51"/>
    <mergeCell ref="A78:F78"/>
    <mergeCell ref="B58:E58"/>
    <mergeCell ref="F58:H58"/>
    <mergeCell ref="F54:F55"/>
    <mergeCell ref="A1:H1"/>
    <mergeCell ref="A35:F35"/>
    <mergeCell ref="A52:E52"/>
    <mergeCell ref="A21:F21"/>
    <mergeCell ref="A8:H8"/>
    <mergeCell ref="A24:F24"/>
    <mergeCell ref="A18:E18"/>
    <mergeCell ref="A13:H13"/>
    <mergeCell ref="A10:H10"/>
    <mergeCell ref="A4:H4"/>
    <mergeCell ref="A6:H6"/>
  </mergeCells>
  <phoneticPr fontId="10" type="noConversion"/>
  <pageMargins left="0.70866141732283461" right="0.70866141732283461" top="0.74803149606299213" bottom="0.74803149606299213" header="0.31496062992125984" footer="0.31496062992125984"/>
  <pageSetup paperSize="9" scale="48" orientation="portrait" r:id="rId1"/>
  <headerFooter>
    <oddFooter>&amp;C&amp;F -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90" zoomScaleNormal="90" workbookViewId="0">
      <selection activeCell="F32" sqref="F32"/>
    </sheetView>
  </sheetViews>
  <sheetFormatPr defaultColWidth="9.1328125" defaultRowHeight="13.5" x14ac:dyDescent="0.35"/>
  <cols>
    <col min="1" max="1" width="59.73046875" style="29" bestFit="1" customWidth="1"/>
    <col min="2" max="4" width="12.73046875" style="29" customWidth="1"/>
    <col min="5" max="5" width="2.3984375" style="29" customWidth="1"/>
    <col min="6" max="6" width="15" style="29" customWidth="1"/>
    <col min="7" max="7" width="35.3984375" style="29" bestFit="1" customWidth="1"/>
    <col min="8" max="16384" width="9.1328125" style="29"/>
  </cols>
  <sheetData>
    <row r="1" spans="1:9" ht="36" customHeight="1" x14ac:dyDescent="0.35">
      <c r="A1" s="176" t="s">
        <v>27</v>
      </c>
      <c r="B1" s="176"/>
      <c r="C1" s="176"/>
      <c r="D1" s="176"/>
      <c r="E1" s="176"/>
      <c r="F1" s="176"/>
    </row>
    <row r="2" spans="1:9" ht="18" x14ac:dyDescent="0.55000000000000004">
      <c r="A2" s="28"/>
    </row>
    <row r="3" spans="1:9" ht="27.75" customHeight="1" x14ac:dyDescent="0.45">
      <c r="A3" s="177" t="s">
        <v>33</v>
      </c>
      <c r="B3" s="177"/>
      <c r="C3" s="177"/>
      <c r="D3" s="177"/>
      <c r="E3" s="177"/>
      <c r="F3" s="177"/>
    </row>
    <row r="4" spans="1:9" ht="14.25" x14ac:dyDescent="0.45">
      <c r="A4" s="178" t="s">
        <v>59</v>
      </c>
      <c r="B4" s="178"/>
      <c r="C4" s="178"/>
      <c r="D4" s="178"/>
      <c r="E4" s="178"/>
      <c r="F4" s="178"/>
    </row>
    <row r="5" spans="1:9" ht="15" customHeight="1" x14ac:dyDescent="0.55000000000000004">
      <c r="A5" s="28"/>
    </row>
    <row r="6" spans="1:9" s="48" customFormat="1" x14ac:dyDescent="0.35">
      <c r="A6" s="180" t="s">
        <v>10</v>
      </c>
      <c r="B6" s="179" t="s">
        <v>7</v>
      </c>
      <c r="C6" s="179" t="s">
        <v>8</v>
      </c>
      <c r="D6" s="179" t="s">
        <v>18</v>
      </c>
      <c r="E6" s="49"/>
      <c r="F6" s="171" t="s">
        <v>31</v>
      </c>
    </row>
    <row r="7" spans="1:9" s="48" customFormat="1" x14ac:dyDescent="0.35">
      <c r="A7" s="181"/>
      <c r="B7" s="172"/>
      <c r="C7" s="172"/>
      <c r="D7" s="172"/>
      <c r="E7" s="50"/>
      <c r="F7" s="172"/>
    </row>
    <row r="8" spans="1:9" s="48" customFormat="1" ht="14.25" customHeight="1" x14ac:dyDescent="0.35">
      <c r="A8" s="182"/>
      <c r="B8" s="183"/>
      <c r="C8" s="173"/>
      <c r="D8" s="173"/>
      <c r="E8" s="51"/>
      <c r="F8" s="173"/>
    </row>
    <row r="9" spans="1:9" s="18" customFormat="1" ht="14.25" x14ac:dyDescent="0.45">
      <c r="A9" s="141" t="s">
        <v>32</v>
      </c>
      <c r="B9" s="142"/>
      <c r="C9" s="142"/>
      <c r="D9" s="142"/>
      <c r="E9" s="142"/>
      <c r="F9" s="143"/>
      <c r="G9" s="48"/>
      <c r="H9" s="48"/>
      <c r="I9" s="17"/>
    </row>
    <row r="10" spans="1:9" s="18" customFormat="1" ht="14.25" x14ac:dyDescent="0.45">
      <c r="A10" s="64"/>
      <c r="B10" s="104"/>
      <c r="C10" s="104"/>
      <c r="D10" s="102">
        <f t="shared" ref="D10:D13" si="0">SUM(B10:C10)</f>
        <v>0</v>
      </c>
      <c r="E10" s="31"/>
      <c r="F10" s="104"/>
      <c r="G10" s="17"/>
    </row>
    <row r="11" spans="1:9" s="18" customFormat="1" ht="14.25" x14ac:dyDescent="0.45">
      <c r="A11" s="64"/>
      <c r="B11" s="104"/>
      <c r="C11" s="104"/>
      <c r="D11" s="102">
        <f t="shared" si="0"/>
        <v>0</v>
      </c>
      <c r="E11" s="31"/>
      <c r="F11" s="104"/>
      <c r="G11" s="17"/>
    </row>
    <row r="12" spans="1:9" s="18" customFormat="1" ht="14.25" x14ac:dyDescent="0.45">
      <c r="A12" s="64"/>
      <c r="B12" s="104"/>
      <c r="C12" s="104"/>
      <c r="D12" s="102">
        <f t="shared" si="0"/>
        <v>0</v>
      </c>
      <c r="E12" s="31"/>
      <c r="F12" s="104"/>
      <c r="G12" s="17"/>
    </row>
    <row r="13" spans="1:9" s="18" customFormat="1" ht="14.25" x14ac:dyDescent="0.45">
      <c r="A13" s="64"/>
      <c r="B13" s="104"/>
      <c r="C13" s="104"/>
      <c r="D13" s="102">
        <f t="shared" si="0"/>
        <v>0</v>
      </c>
      <c r="E13" s="31"/>
      <c r="F13" s="104"/>
      <c r="G13" s="17"/>
    </row>
    <row r="14" spans="1:9" s="18" customFormat="1" ht="14.25" x14ac:dyDescent="0.45">
      <c r="A14" s="64"/>
      <c r="B14" s="104"/>
      <c r="C14" s="104"/>
      <c r="D14" s="102">
        <f t="shared" ref="D14:D17" si="1">SUM(B14:C14)</f>
        <v>0</v>
      </c>
      <c r="E14" s="31"/>
      <c r="F14" s="104"/>
      <c r="G14" s="17"/>
    </row>
    <row r="15" spans="1:9" s="18" customFormat="1" ht="14.25" x14ac:dyDescent="0.45">
      <c r="A15" s="64"/>
      <c r="B15" s="104"/>
      <c r="C15" s="104"/>
      <c r="D15" s="102">
        <f t="shared" si="1"/>
        <v>0</v>
      </c>
      <c r="E15" s="31"/>
      <c r="F15" s="104"/>
      <c r="G15" s="17"/>
    </row>
    <row r="16" spans="1:9" s="18" customFormat="1" ht="14.25" x14ac:dyDescent="0.45">
      <c r="A16" s="64"/>
      <c r="B16" s="104"/>
      <c r="C16" s="104"/>
      <c r="D16" s="102">
        <f t="shared" si="1"/>
        <v>0</v>
      </c>
      <c r="E16" s="31"/>
      <c r="F16" s="104"/>
      <c r="G16" s="17"/>
    </row>
    <row r="17" spans="1:7" s="18" customFormat="1" ht="14.25" x14ac:dyDescent="0.45">
      <c r="A17" s="64"/>
      <c r="B17" s="104"/>
      <c r="C17" s="104"/>
      <c r="D17" s="102">
        <f t="shared" si="1"/>
        <v>0</v>
      </c>
      <c r="E17" s="31"/>
      <c r="F17" s="104"/>
      <c r="G17" s="17"/>
    </row>
    <row r="18" spans="1:7" s="18" customFormat="1" ht="14.25" x14ac:dyDescent="0.45">
      <c r="A18" s="64"/>
      <c r="B18" s="104"/>
      <c r="C18" s="104"/>
      <c r="D18" s="102">
        <f t="shared" ref="D18:D21" si="2">SUM(B18:C18)</f>
        <v>0</v>
      </c>
      <c r="E18" s="31"/>
      <c r="F18" s="104"/>
      <c r="G18" s="17"/>
    </row>
    <row r="19" spans="1:7" s="18" customFormat="1" ht="14.25" x14ac:dyDescent="0.45">
      <c r="A19" s="64"/>
      <c r="B19" s="104"/>
      <c r="C19" s="104"/>
      <c r="D19" s="102">
        <f t="shared" si="2"/>
        <v>0</v>
      </c>
      <c r="E19" s="31"/>
      <c r="F19" s="104"/>
      <c r="G19" s="17"/>
    </row>
    <row r="20" spans="1:7" s="18" customFormat="1" ht="14.25" x14ac:dyDescent="0.45">
      <c r="A20" s="64"/>
      <c r="B20" s="104"/>
      <c r="C20" s="104"/>
      <c r="D20" s="102">
        <f t="shared" si="2"/>
        <v>0</v>
      </c>
      <c r="E20" s="31"/>
      <c r="F20" s="104"/>
      <c r="G20" s="17"/>
    </row>
    <row r="21" spans="1:7" s="18" customFormat="1" ht="14.25" x14ac:dyDescent="0.45">
      <c r="A21" s="64"/>
      <c r="B21" s="104"/>
      <c r="C21" s="104"/>
      <c r="D21" s="102">
        <f t="shared" si="2"/>
        <v>0</v>
      </c>
      <c r="E21" s="31"/>
      <c r="F21" s="104"/>
      <c r="G21" s="17"/>
    </row>
    <row r="22" spans="1:7" s="18" customFormat="1" ht="14.25" x14ac:dyDescent="0.45">
      <c r="A22" s="64"/>
      <c r="B22" s="104"/>
      <c r="C22" s="104"/>
      <c r="D22" s="102">
        <f t="shared" ref="D22:D25" si="3">SUM(B22:C22)</f>
        <v>0</v>
      </c>
      <c r="E22" s="31"/>
      <c r="F22" s="104"/>
      <c r="G22" s="17"/>
    </row>
    <row r="23" spans="1:7" s="18" customFormat="1" ht="14.25" x14ac:dyDescent="0.45">
      <c r="A23" s="64"/>
      <c r="B23" s="104"/>
      <c r="C23" s="104"/>
      <c r="D23" s="102">
        <f t="shared" si="3"/>
        <v>0</v>
      </c>
      <c r="E23" s="31"/>
      <c r="F23" s="104"/>
      <c r="G23" s="17"/>
    </row>
    <row r="24" spans="1:7" s="18" customFormat="1" ht="14.25" x14ac:dyDescent="0.45">
      <c r="A24" s="64"/>
      <c r="B24" s="104"/>
      <c r="C24" s="104"/>
      <c r="D24" s="102">
        <f t="shared" si="3"/>
        <v>0</v>
      </c>
      <c r="E24" s="31"/>
      <c r="F24" s="104"/>
      <c r="G24" s="17"/>
    </row>
    <row r="25" spans="1:7" s="18" customFormat="1" ht="14.25" x14ac:dyDescent="0.45">
      <c r="A25" s="64"/>
      <c r="B25" s="104"/>
      <c r="C25" s="104"/>
      <c r="D25" s="102">
        <f t="shared" si="3"/>
        <v>0</v>
      </c>
      <c r="E25" s="31"/>
      <c r="F25" s="104"/>
      <c r="G25" s="17"/>
    </row>
    <row r="26" spans="1:7" s="18" customFormat="1" ht="14.25" x14ac:dyDescent="0.45">
      <c r="A26" s="64"/>
      <c r="B26" s="104"/>
      <c r="C26" s="104"/>
      <c r="D26" s="102">
        <f t="shared" ref="D26:D29" si="4">SUM(B26:C26)</f>
        <v>0</v>
      </c>
      <c r="E26" s="31"/>
      <c r="F26" s="104"/>
      <c r="G26" s="17"/>
    </row>
    <row r="27" spans="1:7" s="18" customFormat="1" ht="14.25" x14ac:dyDescent="0.45">
      <c r="A27" s="64"/>
      <c r="B27" s="104"/>
      <c r="C27" s="104"/>
      <c r="D27" s="102">
        <f t="shared" si="4"/>
        <v>0</v>
      </c>
      <c r="E27" s="31"/>
      <c r="F27" s="104"/>
      <c r="G27" s="17"/>
    </row>
    <row r="28" spans="1:7" s="18" customFormat="1" ht="14.25" x14ac:dyDescent="0.45">
      <c r="A28" s="64"/>
      <c r="B28" s="104"/>
      <c r="C28" s="104"/>
      <c r="D28" s="102">
        <f t="shared" si="4"/>
        <v>0</v>
      </c>
      <c r="E28" s="31"/>
      <c r="F28" s="104"/>
      <c r="G28" s="17"/>
    </row>
    <row r="29" spans="1:7" s="18" customFormat="1" ht="14.25" x14ac:dyDescent="0.45">
      <c r="A29" s="64"/>
      <c r="B29" s="104"/>
      <c r="C29" s="104"/>
      <c r="D29" s="102">
        <f t="shared" si="4"/>
        <v>0</v>
      </c>
      <c r="E29" s="31"/>
      <c r="F29" s="104"/>
      <c r="G29" s="17"/>
    </row>
    <row r="30" spans="1:7" s="18" customFormat="1" ht="15" customHeight="1" x14ac:dyDescent="0.45">
      <c r="A30" s="7" t="s">
        <v>9</v>
      </c>
      <c r="B30" s="98">
        <f>SUM(B9:B29)</f>
        <v>0</v>
      </c>
      <c r="C30" s="98">
        <f>SUM(C9:C29)</f>
        <v>0</v>
      </c>
      <c r="D30" s="103">
        <f>SUM(D9:D29)</f>
        <v>0</v>
      </c>
      <c r="E30" s="32"/>
      <c r="F30" s="105">
        <f>SUM(F10:F29)</f>
        <v>0</v>
      </c>
    </row>
    <row r="31" spans="1:7" x14ac:dyDescent="0.35">
      <c r="F31" s="107"/>
    </row>
    <row r="32" spans="1:7" ht="15" customHeight="1" x14ac:dyDescent="0.35">
      <c r="A32" s="144" t="s">
        <v>82</v>
      </c>
      <c r="B32" s="145"/>
      <c r="C32" s="145"/>
      <c r="D32" s="145"/>
      <c r="E32" s="146"/>
      <c r="F32" s="108">
        <f>(F30*12)+D30</f>
        <v>0</v>
      </c>
      <c r="G32" s="29" t="s">
        <v>84</v>
      </c>
    </row>
    <row r="33" spans="1:7" ht="15" customHeight="1" x14ac:dyDescent="0.35">
      <c r="A33" s="144" t="s">
        <v>83</v>
      </c>
      <c r="B33" s="145"/>
      <c r="C33" s="145"/>
      <c r="D33" s="145"/>
      <c r="E33" s="146"/>
      <c r="F33" s="109">
        <f>F30*12</f>
        <v>0</v>
      </c>
      <c r="G33" s="29" t="s">
        <v>84</v>
      </c>
    </row>
    <row r="34" spans="1:7" x14ac:dyDescent="0.35">
      <c r="A34" s="24"/>
      <c r="B34" s="24"/>
      <c r="C34" s="24"/>
      <c r="D34" s="24"/>
      <c r="E34" s="24"/>
      <c r="F34" s="110"/>
      <c r="G34" s="25"/>
    </row>
    <row r="35" spans="1:7" x14ac:dyDescent="0.35">
      <c r="A35" s="154" t="s">
        <v>80</v>
      </c>
      <c r="B35" s="155"/>
      <c r="C35" s="155"/>
      <c r="D35" s="155"/>
      <c r="E35" s="156"/>
      <c r="F35" s="174">
        <f>F32+F33</f>
        <v>0</v>
      </c>
    </row>
    <row r="36" spans="1:7" x14ac:dyDescent="0.35">
      <c r="A36" s="157"/>
      <c r="B36" s="158"/>
      <c r="C36" s="158"/>
      <c r="D36" s="158"/>
      <c r="E36" s="159"/>
      <c r="F36" s="175"/>
    </row>
    <row r="39" spans="1:7" s="48" customFormat="1" ht="14.25" x14ac:dyDescent="0.45">
      <c r="A39" s="130" t="s">
        <v>53</v>
      </c>
      <c r="B39" s="131"/>
      <c r="C39" s="131"/>
      <c r="D39" s="131"/>
      <c r="E39" s="131"/>
      <c r="F39" s="132"/>
    </row>
    <row r="40" spans="1:7" ht="14.25" x14ac:dyDescent="0.45">
      <c r="A40" s="33" t="s">
        <v>12</v>
      </c>
      <c r="B40" s="136"/>
      <c r="C40" s="165"/>
      <c r="D40" s="35"/>
      <c r="E40" s="36"/>
      <c r="F40" s="37"/>
    </row>
    <row r="41" spans="1:7" ht="14.25" x14ac:dyDescent="0.45">
      <c r="A41" s="33" t="s">
        <v>13</v>
      </c>
      <c r="B41" s="126"/>
      <c r="C41" s="166"/>
      <c r="D41" s="35"/>
      <c r="E41" s="34"/>
      <c r="F41" s="38"/>
    </row>
    <row r="42" spans="1:7" ht="14.25" x14ac:dyDescent="0.45">
      <c r="A42" s="33" t="s">
        <v>14</v>
      </c>
      <c r="B42" s="126"/>
      <c r="C42" s="166"/>
      <c r="D42" s="35"/>
      <c r="E42" s="34"/>
      <c r="F42" s="38"/>
    </row>
    <row r="43" spans="1:7" ht="14.25" x14ac:dyDescent="0.45">
      <c r="A43" s="39" t="s">
        <v>15</v>
      </c>
      <c r="B43" s="128"/>
      <c r="C43" s="167"/>
      <c r="D43" s="41"/>
      <c r="E43" s="40"/>
      <c r="F43" s="42"/>
    </row>
  </sheetData>
  <mergeCells count="18">
    <mergeCell ref="B43:C43"/>
    <mergeCell ref="A39:F39"/>
    <mergeCell ref="B40:C40"/>
    <mergeCell ref="B41:C41"/>
    <mergeCell ref="B42:C42"/>
    <mergeCell ref="F6:F8"/>
    <mergeCell ref="F35:F36"/>
    <mergeCell ref="A32:E32"/>
    <mergeCell ref="A35:E36"/>
    <mergeCell ref="A1:F1"/>
    <mergeCell ref="A33:E33"/>
    <mergeCell ref="A3:F3"/>
    <mergeCell ref="A4:F4"/>
    <mergeCell ref="D6:D8"/>
    <mergeCell ref="A6:A8"/>
    <mergeCell ref="B6:B8"/>
    <mergeCell ref="C6:C8"/>
    <mergeCell ref="A9:F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&amp;C&amp;F - 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FE9F3CFAD924F9C7EC7136165152F" ma:contentTypeVersion="1" ma:contentTypeDescription="Create a new document." ma:contentTypeScope="" ma:versionID="9d6b0a685becadeabfe8caa4a234470d">
  <xsd:schema xmlns:xsd="http://www.w3.org/2001/XMLSchema" xmlns:xs="http://www.w3.org/2001/XMLSchema" xmlns:p="http://schemas.microsoft.com/office/2006/metadata/properties" xmlns:ns2="678b2622-783a-44ee-9443-2d8901e3dc6d" targetNamespace="http://schemas.microsoft.com/office/2006/metadata/properties" ma:root="true" ma:fieldsID="e25fcdb3acfacf113151cd96fce9a915" ns2:_="">
    <xsd:import namespace="678b2622-783a-44ee-9443-2d8901e3dc6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2622-783a-44ee-9443-2d8901e3dc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5957A-61F3-468E-9A66-55A95FAA1BC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78b2622-783a-44ee-9443-2d8901e3dc6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0CD6AC-7984-41B1-8259-01A16E28C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A72C7-D751-43FF-9FEA-722233FFB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2622-783a-44ee-9443-2d8901e3dc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versiebeheer</vt:lpstr>
      <vt:lpstr> legenda en toelichting</vt:lpstr>
      <vt:lpstr>TCO overzicht</vt:lpstr>
      <vt:lpstr>Prijstabel vast en mobiel</vt:lpstr>
      <vt:lpstr>Prijstabel ontsluiting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2012-09-07T10:55:51Z</cp:lastPrinted>
  <dcterms:created xsi:type="dcterms:W3CDTF">2006-09-16T00:00:00Z</dcterms:created>
  <dcterms:modified xsi:type="dcterms:W3CDTF">2021-02-16T14:10:43Z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0x0101006E9FE9F3CFAD924F9C7EC7136165152F</vt:lpwstr>
  </property>
</Properties>
</file>