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pisters/Dropbox/Light2020/iRvN Nijmegen/Deel - Microsoft Licenties/Bijlage(n)/"/>
    </mc:Choice>
  </mc:AlternateContent>
  <xr:revisionPtr revIDLastSave="0" documentId="8_{A91CA585-9A68-4C40-AD48-6AB3FA6EDD57}" xr6:coauthVersionLast="45" xr6:coauthVersionMax="45" xr10:uidLastSave="{00000000-0000-0000-0000-000000000000}"/>
  <bookViews>
    <workbookView xWindow="6620" yWindow="2360" windowWidth="31820" windowHeight="17740" xr2:uid="{A4CEFB17-80C2-4905-9ACB-044C8A5C3C42}"/>
  </bookViews>
  <sheets>
    <sheet name="Sheet2" sheetId="2" r:id="rId1"/>
  </sheets>
  <definedNames>
    <definedName name="_xlnm.Print_Area" localSheetId="0">Sheet2!$A$1:$N$79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F13" i="2"/>
  <c r="F14" i="2"/>
  <c r="F15" i="2"/>
  <c r="F16" i="2"/>
  <c r="F17" i="2"/>
  <c r="F18" i="2"/>
  <c r="F19" i="2"/>
  <c r="F20" i="2"/>
  <c r="H29" i="2"/>
  <c r="I29" i="2" s="1"/>
  <c r="F29" i="2"/>
  <c r="D29" i="2"/>
  <c r="H28" i="2"/>
  <c r="I28" i="2" s="1"/>
  <c r="F28" i="2"/>
  <c r="D28" i="2"/>
  <c r="H27" i="2"/>
  <c r="I27" i="2" s="1"/>
  <c r="F27" i="2"/>
  <c r="D27" i="2"/>
  <c r="H26" i="2"/>
  <c r="I26" i="2" s="1"/>
  <c r="F26" i="2"/>
  <c r="D26" i="2"/>
  <c r="D13" i="2"/>
  <c r="D14" i="2"/>
  <c r="D15" i="2"/>
  <c r="D16" i="2"/>
  <c r="D17" i="2"/>
  <c r="D18" i="2"/>
  <c r="D19" i="2"/>
  <c r="D20" i="2"/>
  <c r="F8" i="2"/>
  <c r="H9" i="2"/>
  <c r="H10" i="2"/>
  <c r="I10" i="2" s="1"/>
  <c r="H11" i="2"/>
  <c r="I11" i="2" s="1"/>
  <c r="H12" i="2"/>
  <c r="I12" i="2" s="1"/>
  <c r="H8" i="2"/>
  <c r="I8" i="2" s="1"/>
  <c r="D9" i="2"/>
  <c r="D10" i="2"/>
  <c r="D11" i="2"/>
  <c r="D12" i="2"/>
  <c r="D8" i="2"/>
  <c r="I9" i="2"/>
  <c r="F9" i="2"/>
  <c r="F10" i="2"/>
  <c r="F11" i="2"/>
  <c r="F12" i="2"/>
  <c r="I31" i="2" l="1"/>
  <c r="I22" i="2"/>
  <c r="I33" i="2" l="1"/>
</calcChain>
</file>

<file path=xl/sharedStrings.xml><?xml version="1.0" encoding="utf-8"?>
<sst xmlns="http://schemas.openxmlformats.org/spreadsheetml/2006/main" count="66" uniqueCount="54">
  <si>
    <t>M365 E3 FromSA ShrdSvr ALNG SubsVL MVL PerUsr (Original)</t>
  </si>
  <si>
    <t>AAA-10726</t>
  </si>
  <si>
    <t>M365 E3 ShrdSvr ALNG SubsVL MVL PerUsr (Original)</t>
  </si>
  <si>
    <t>AAA-10756</t>
  </si>
  <si>
    <t>EntMobandSecE5Full ShrdSvr ALNG SubsVL MVL PerUsr</t>
  </si>
  <si>
    <t>CE6-00003</t>
  </si>
  <si>
    <t>EntMobandSecE3Full ShrdSvr ALNG SubsVL MVL PerUsr</t>
  </si>
  <si>
    <t>AAA-10732</t>
  </si>
  <si>
    <t>M365 E5 ShrdSvr ALNG SubsVL MVL PerUsr (Original)</t>
  </si>
  <si>
    <t>AAA-28605</t>
  </si>
  <si>
    <t>VSTstProSubMSDN ALNG SA MVL</t>
  </si>
  <si>
    <t>L5D-00162</t>
  </si>
  <si>
    <t>WinRmtDsktpSrvcsCAL ALNG SA MVL UsrCAL</t>
  </si>
  <si>
    <t>6VC-01254</t>
  </si>
  <si>
    <t>WinRmtDsktpSrvcsCAL ALNG SubsVL MVL PerUsr</t>
  </si>
  <si>
    <t>6VC-02567</t>
  </si>
  <si>
    <t>PwrBIPro ShrdSvr ALNG SubsVL MVL PerUsr</t>
  </si>
  <si>
    <t>NK4-00002</t>
  </si>
  <si>
    <t>ExchgOnlnPlan2 ShrdSvr ALNG SubsVL MVL PerUsr</t>
  </si>
  <si>
    <t>TQA-00001</t>
  </si>
  <si>
    <t>Project Plan3 Shared All Lng Subs VL MVL Per User</t>
  </si>
  <si>
    <t>7LS-00002</t>
  </si>
  <si>
    <t>VisioPlan2FrmSA ShrdSvr ALNG SubsVL MVL PerUsr</t>
  </si>
  <si>
    <t>9K3-00002</t>
  </si>
  <si>
    <t>VisioOnlnP2 ShrdSvr ALNG SubsVL MVL PerUsr</t>
  </si>
  <si>
    <t>N9U-00002</t>
  </si>
  <si>
    <t>CISSteDCCore ALNG SA MVL 2Lic CoreLic</t>
  </si>
  <si>
    <t>9GS-00135</t>
  </si>
  <si>
    <t>CISSteStdCore ALNG SA MVL 2Lic CoreLic</t>
  </si>
  <si>
    <t>9GA-00313</t>
  </si>
  <si>
    <t>SQLSvrStdCore ALNG SA MVL 2Lic CoreLic</t>
  </si>
  <si>
    <t>7NQ-00292</t>
  </si>
  <si>
    <t>Azure prepayment</t>
  </si>
  <si>
    <t>6QK-00001</t>
  </si>
  <si>
    <t>Aantal</t>
  </si>
  <si>
    <t>SKU</t>
  </si>
  <si>
    <t>Omschrijving</t>
  </si>
  <si>
    <t>Stuksprijzen per jaar</t>
  </si>
  <si>
    <t>Inkoop</t>
  </si>
  <si>
    <t>Verkoop</t>
  </si>
  <si>
    <t xml:space="preserve">Totaal prijs per jaar </t>
  </si>
  <si>
    <t>Opslag percentage</t>
  </si>
  <si>
    <t>Licentie ten behoeve van een Enterprise enrollment</t>
  </si>
  <si>
    <t>Subtotaal Enterprise enrollment:</t>
  </si>
  <si>
    <t>Subtotaal Server and Cloud enrollment:</t>
  </si>
  <si>
    <t>Totale kosten per jaar:</t>
  </si>
  <si>
    <t>Geldend opslagpercentage gedurende de looptijd van de overeenkomst</t>
  </si>
  <si>
    <t>Invul instructie:</t>
  </si>
  <si>
    <t xml:space="preserve">U dient de Bruto prijzen in kolom E 8 t/m 20 en E 26 t/m 29 in te vullen </t>
  </si>
  <si>
    <t>Tevens het geldende opslagpercentage voor de gehele looptijs van dit contract.</t>
  </si>
  <si>
    <t>en opvolgende Microsoft contracten</t>
  </si>
  <si>
    <t>en dergelijke. Het opslagpercentage geldt ook voor additionele aankopen</t>
  </si>
  <si>
    <t>Fictieve aantal gebaseerd op telling 10/2020. Aan deze aantallen kunnen geen rechten ontleent worden.</t>
  </si>
  <si>
    <r>
      <rPr>
        <b/>
        <sz val="11"/>
        <color rgb="FFFF0000"/>
        <rFont val="Arial"/>
        <family val="2"/>
      </rPr>
      <t>Let op !</t>
    </r>
    <r>
      <rPr>
        <b/>
        <sz val="11"/>
        <color theme="1"/>
        <rFont val="Arial"/>
        <family val="2"/>
      </rPr>
      <t xml:space="preserve"> Het opslagpercentage is vast (gehele looptijd) inclusief verschotten, reis- en verblijfkosten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</si>
</sst>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 [$€-413]\ * #,##0.00_ ;_ [$€-413]\ * \-#,##0.00_ ;_ [$€-413]\ * &quot;-&quot;??_ ;_ @_ "/>
    <numFmt numFmtId="166" formatCode="_ [$€-2]\ * #,##0.00_ ;_ [$€-2]\ * \-#,##0.00_ ;_ [$€-2]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5" borderId="2" xfId="0" applyFont="1" applyFill="1" applyBorder="1"/>
    <xf numFmtId="0" fontId="5" fillId="5" borderId="10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6" xfId="0" applyFont="1" applyFill="1" applyBorder="1"/>
    <xf numFmtId="0" fontId="5" fillId="5" borderId="1" xfId="0" applyFont="1" applyFill="1" applyBorder="1"/>
    <xf numFmtId="0" fontId="5" fillId="5" borderId="3" xfId="0" applyFont="1" applyFill="1" applyBorder="1"/>
    <xf numFmtId="0" fontId="2" fillId="0" borderId="2" xfId="3" applyFont="1" applyBorder="1" applyAlignment="1">
      <alignment horizontal="left" indent="1"/>
    </xf>
    <xf numFmtId="0" fontId="2" fillId="0" borderId="2" xfId="3" applyFont="1" applyBorder="1" applyAlignment="1">
      <alignment horizontal="center" vertical="top"/>
    </xf>
    <xf numFmtId="9" fontId="2" fillId="0" borderId="10" xfId="2" applyFont="1" applyBorder="1" applyAlignment="1">
      <alignment horizontal="center" vertical="top"/>
    </xf>
    <xf numFmtId="164" fontId="2" fillId="0" borderId="3" xfId="1" applyFont="1" applyBorder="1" applyAlignment="1">
      <alignment wrapText="1"/>
    </xf>
    <xf numFmtId="3" fontId="2" fillId="3" borderId="6" xfId="3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top"/>
    </xf>
    <xf numFmtId="165" fontId="2" fillId="0" borderId="3" xfId="4" applyNumberFormat="1" applyFont="1" applyBorder="1" applyAlignment="1">
      <alignment wrapText="1"/>
    </xf>
    <xf numFmtId="0" fontId="2" fillId="0" borderId="2" xfId="3" applyFont="1" applyBorder="1" applyAlignment="1">
      <alignment horizontal="center" vertical="center"/>
    </xf>
    <xf numFmtId="0" fontId="3" fillId="0" borderId="6" xfId="0" applyFont="1" applyBorder="1"/>
    <xf numFmtId="164" fontId="2" fillId="0" borderId="8" xfId="1" applyFont="1" applyBorder="1" applyAlignment="1">
      <alignment wrapText="1"/>
    </xf>
    <xf numFmtId="166" fontId="6" fillId="0" borderId="7" xfId="1" applyNumberFormat="1" applyFont="1" applyFill="1" applyBorder="1" applyAlignment="1">
      <alignment horizontal="right" vertical="top"/>
    </xf>
    <xf numFmtId="165" fontId="2" fillId="0" borderId="8" xfId="4" applyNumberFormat="1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5" fillId="5" borderId="12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0" xfId="0" applyFont="1" applyFill="1"/>
    <xf numFmtId="0" fontId="2" fillId="6" borderId="2" xfId="3" applyFont="1" applyFill="1" applyBorder="1" applyAlignment="1">
      <alignment horizontal="left" indent="1"/>
    </xf>
    <xf numFmtId="0" fontId="2" fillId="0" borderId="0" xfId="3" applyFont="1" applyBorder="1" applyAlignment="1">
      <alignment horizontal="left"/>
    </xf>
    <xf numFmtId="0" fontId="2" fillId="0" borderId="0" xfId="3" applyFont="1" applyBorder="1" applyAlignment="1">
      <alignment horizontal="center" vertical="top"/>
    </xf>
    <xf numFmtId="9" fontId="2" fillId="0" borderId="0" xfId="2" applyFont="1" applyBorder="1" applyAlignment="1">
      <alignment horizontal="center" vertical="top"/>
    </xf>
    <xf numFmtId="164" fontId="2" fillId="0" borderId="0" xfId="1" applyFont="1" applyBorder="1" applyAlignment="1"/>
    <xf numFmtId="165" fontId="2" fillId="0" borderId="0" xfId="4" applyNumberFormat="1" applyFont="1" applyBorder="1" applyAlignment="1"/>
    <xf numFmtId="3" fontId="2" fillId="3" borderId="0" xfId="3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top"/>
    </xf>
    <xf numFmtId="0" fontId="3" fillId="0" borderId="0" xfId="0" applyFont="1" applyAlignment="1"/>
    <xf numFmtId="3" fontId="9" fillId="3" borderId="0" xfId="3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top"/>
    </xf>
    <xf numFmtId="164" fontId="9" fillId="0" borderId="0" xfId="1" applyFont="1" applyBorder="1" applyAlignment="1">
      <alignment horizontal="left"/>
    </xf>
    <xf numFmtId="165" fontId="9" fillId="0" borderId="0" xfId="4" applyNumberFormat="1" applyFont="1" applyBorder="1" applyAlignment="1">
      <alignment horizontal="left"/>
    </xf>
    <xf numFmtId="3" fontId="9" fillId="3" borderId="0" xfId="3" applyNumberFormat="1" applyFont="1" applyFill="1" applyBorder="1" applyAlignment="1">
      <alignment horizontal="left" vertical="center"/>
    </xf>
    <xf numFmtId="166" fontId="7" fillId="0" borderId="0" xfId="1" applyNumberFormat="1" applyFont="1" applyFill="1" applyBorder="1" applyAlignment="1">
      <alignment horizontal="left" vertical="top"/>
    </xf>
    <xf numFmtId="0" fontId="10" fillId="0" borderId="0" xfId="0" applyFont="1" applyAlignment="1"/>
    <xf numFmtId="0" fontId="3" fillId="0" borderId="0" xfId="0" applyFont="1" applyFill="1" applyAlignment="1"/>
    <xf numFmtId="9" fontId="10" fillId="4" borderId="9" xfId="2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165" fontId="12" fillId="0" borderId="9" xfId="4" applyNumberFormat="1" applyFont="1" applyBorder="1" applyAlignment="1"/>
    <xf numFmtId="0" fontId="4" fillId="7" borderId="13" xfId="0" applyFont="1" applyFill="1" applyBorder="1" applyAlignment="1">
      <alignment vertical="top"/>
    </xf>
    <xf numFmtId="0" fontId="4" fillId="7" borderId="5" xfId="0" applyFont="1" applyFill="1" applyBorder="1" applyAlignment="1">
      <alignment vertical="top"/>
    </xf>
    <xf numFmtId="0" fontId="4" fillId="7" borderId="14" xfId="0" applyFont="1" applyFill="1" applyBorder="1" applyAlignment="1">
      <alignment vertical="top"/>
    </xf>
    <xf numFmtId="0" fontId="4" fillId="7" borderId="0" xfId="0" applyFont="1" applyFill="1" applyBorder="1" applyAlignment="1">
      <alignment vertical="top"/>
    </xf>
    <xf numFmtId="0" fontId="4" fillId="7" borderId="15" xfId="0" applyFont="1" applyFill="1" applyBorder="1" applyAlignment="1">
      <alignment vertical="top"/>
    </xf>
    <xf numFmtId="0" fontId="4" fillId="7" borderId="16" xfId="0" applyFont="1" applyFill="1" applyBorder="1" applyAlignment="1">
      <alignment vertical="top"/>
    </xf>
    <xf numFmtId="0" fontId="4" fillId="7" borderId="17" xfId="0" applyFont="1" applyFill="1" applyBorder="1" applyAlignment="1">
      <alignment vertical="top"/>
    </xf>
    <xf numFmtId="0" fontId="4" fillId="7" borderId="18" xfId="0" applyFont="1" applyFill="1" applyBorder="1" applyAlignment="1">
      <alignment vertical="top"/>
    </xf>
    <xf numFmtId="164" fontId="2" fillId="4" borderId="1" xfId="1" applyFont="1" applyFill="1" applyBorder="1" applyAlignment="1" applyProtection="1">
      <alignment wrapText="1"/>
      <protection locked="0"/>
    </xf>
    <xf numFmtId="164" fontId="3" fillId="4" borderId="1" xfId="1" applyFont="1" applyFill="1" applyBorder="1" applyProtection="1">
      <protection locked="0"/>
    </xf>
    <xf numFmtId="164" fontId="3" fillId="4" borderId="7" xfId="1" applyFont="1" applyFill="1" applyBorder="1" applyProtection="1">
      <protection locked="0"/>
    </xf>
    <xf numFmtId="164" fontId="2" fillId="4" borderId="7" xfId="1" applyFont="1" applyFill="1" applyBorder="1" applyAlignment="1" applyProtection="1">
      <alignment wrapText="1"/>
      <protection locked="0"/>
    </xf>
    <xf numFmtId="0" fontId="13" fillId="7" borderId="4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5">
    <cellStyle name="Normal 2 2" xfId="3" xr:uid="{92B40D5F-ADC0-404D-A7AE-49B8D9A4EF61}"/>
    <cellStyle name="Normal 2 2 2" xfId="4" xr:uid="{6439EFE2-063B-4E3D-921A-CC91A44A930A}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21167</xdr:colOff>
      <xdr:row>0</xdr:row>
      <xdr:rowOff>25400</xdr:rowOff>
    </xdr:from>
    <xdr:to>
      <xdr:col>16384</xdr:col>
      <xdr:colOff>29633</xdr:colOff>
      <xdr:row>22</xdr:row>
      <xdr:rowOff>61398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710FE49-CA87-7246-BC59-361F1D711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73867" y="25400"/>
          <a:ext cx="4220633" cy="4049198"/>
        </a:xfrm>
        <a:prstGeom prst="rect">
          <a:avLst/>
        </a:prstGeom>
      </xdr:spPr>
    </xdr:pic>
    <xdr:clientData/>
  </xdr:twoCellAnchor>
  <xdr:twoCellAnchor editAs="oneCell">
    <xdr:from>
      <xdr:col>9</xdr:col>
      <xdr:colOff>1003301</xdr:colOff>
      <xdr:row>23</xdr:row>
      <xdr:rowOff>105834</xdr:rowOff>
    </xdr:from>
    <xdr:to>
      <xdr:col>13</xdr:col>
      <xdr:colOff>20362</xdr:colOff>
      <xdr:row>40</xdr:row>
      <xdr:rowOff>42333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6BD829D-D954-AD44-861B-5AA9485CD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5634" y="4148667"/>
          <a:ext cx="2297895" cy="3196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0B67-3928-4D14-9F77-5B22ECA16A89}">
  <sheetPr>
    <pageSetUpPr fitToPage="1"/>
  </sheetPr>
  <dimension ref="A1:P80"/>
  <sheetViews>
    <sheetView showGridLines="0" tabSelected="1" zoomScale="103" zoomScaleNormal="100" workbookViewId="0">
      <selection activeCell="F34" sqref="F34"/>
    </sheetView>
  </sheetViews>
  <sheetFormatPr baseColWidth="10" defaultColWidth="0" defaultRowHeight="14" zeroHeight="1" x14ac:dyDescent="0.15"/>
  <cols>
    <col min="1" max="1" width="8.83203125" style="1" customWidth="1"/>
    <col min="2" max="2" width="87.33203125" style="1" customWidth="1"/>
    <col min="3" max="3" width="13.83203125" style="1" customWidth="1"/>
    <col min="4" max="4" width="16.83203125" style="1" bestFit="1" customWidth="1"/>
    <col min="5" max="5" width="15.33203125" style="1" customWidth="1"/>
    <col min="6" max="6" width="15.83203125" style="1" customWidth="1"/>
    <col min="7" max="7" width="13" style="1" customWidth="1"/>
    <col min="8" max="8" width="15.5" style="1" customWidth="1"/>
    <col min="9" max="9" width="16" style="1" customWidth="1"/>
    <col min="10" max="10" width="16.33203125" style="1" customWidth="1"/>
    <col min="11" max="13" width="8.83203125" style="1" customWidth="1"/>
    <col min="14" max="14" width="12.5" style="1" customWidth="1"/>
    <col min="15" max="15" width="8.83203125" style="1" hidden="1" customWidth="1"/>
    <col min="16" max="16" width="0.1640625" style="1" hidden="1" customWidth="1"/>
    <col min="17" max="16384" width="8.83203125" style="1" hidden="1"/>
  </cols>
  <sheetData>
    <row r="1" spans="2:9" x14ac:dyDescent="0.15"/>
    <row r="2" spans="2:9" x14ac:dyDescent="0.15"/>
    <row r="3" spans="2:9" x14ac:dyDescent="0.15">
      <c r="B3" s="1" t="s">
        <v>52</v>
      </c>
    </row>
    <row r="4" spans="2:9" x14ac:dyDescent="0.15"/>
    <row r="5" spans="2:9" ht="15" thickBot="1" x14ac:dyDescent="0.2">
      <c r="B5" s="2" t="s">
        <v>42</v>
      </c>
    </row>
    <row r="6" spans="2:9" x14ac:dyDescent="0.15">
      <c r="E6" s="60" t="s">
        <v>37</v>
      </c>
      <c r="F6" s="61"/>
      <c r="H6" s="60" t="s">
        <v>40</v>
      </c>
      <c r="I6" s="61"/>
    </row>
    <row r="7" spans="2:9" x14ac:dyDescent="0.15">
      <c r="B7" s="3" t="s">
        <v>36</v>
      </c>
      <c r="C7" s="3" t="s">
        <v>35</v>
      </c>
      <c r="D7" s="4" t="s">
        <v>41</v>
      </c>
      <c r="E7" s="5" t="s">
        <v>38</v>
      </c>
      <c r="F7" s="6" t="s">
        <v>39</v>
      </c>
      <c r="G7" s="7" t="s">
        <v>34</v>
      </c>
      <c r="H7" s="8" t="s">
        <v>38</v>
      </c>
      <c r="I7" s="9" t="s">
        <v>39</v>
      </c>
    </row>
    <row r="8" spans="2:9" x14ac:dyDescent="0.15">
      <c r="B8" s="10" t="s">
        <v>0</v>
      </c>
      <c r="C8" s="11" t="s">
        <v>1</v>
      </c>
      <c r="D8" s="12">
        <f t="shared" ref="D8:D20" si="0">$C$36</f>
        <v>0.02</v>
      </c>
      <c r="E8" s="55">
        <v>200</v>
      </c>
      <c r="F8" s="13">
        <f>E8*($C$36+1)</f>
        <v>204</v>
      </c>
      <c r="G8" s="14">
        <v>4076</v>
      </c>
      <c r="H8" s="15">
        <f>E8*G8</f>
        <v>815200</v>
      </c>
      <c r="I8" s="16">
        <f>H8*($C$36+1)</f>
        <v>831504</v>
      </c>
    </row>
    <row r="9" spans="2:9" x14ac:dyDescent="0.15">
      <c r="B9" s="10" t="s">
        <v>2</v>
      </c>
      <c r="C9" s="11" t="s">
        <v>3</v>
      </c>
      <c r="D9" s="12">
        <f t="shared" si="0"/>
        <v>0.02</v>
      </c>
      <c r="E9" s="55"/>
      <c r="F9" s="13">
        <f t="shared" ref="F9:F20" si="1">E9*$C$36</f>
        <v>0</v>
      </c>
      <c r="G9" s="14">
        <v>442</v>
      </c>
      <c r="H9" s="15">
        <f t="shared" ref="H9:H20" si="2">E9*G9</f>
        <v>0</v>
      </c>
      <c r="I9" s="16">
        <f t="shared" ref="I9:I20" si="3">H9*$C$36</f>
        <v>0</v>
      </c>
    </row>
    <row r="10" spans="2:9" x14ac:dyDescent="0.15">
      <c r="B10" s="10" t="s">
        <v>4</v>
      </c>
      <c r="C10" s="11" t="s">
        <v>5</v>
      </c>
      <c r="D10" s="12">
        <f t="shared" si="0"/>
        <v>0.02</v>
      </c>
      <c r="E10" s="55"/>
      <c r="F10" s="13">
        <f t="shared" si="1"/>
        <v>0</v>
      </c>
      <c r="G10" s="14">
        <v>2</v>
      </c>
      <c r="H10" s="15">
        <f t="shared" si="2"/>
        <v>0</v>
      </c>
      <c r="I10" s="16">
        <f t="shared" si="3"/>
        <v>0</v>
      </c>
    </row>
    <row r="11" spans="2:9" x14ac:dyDescent="0.15">
      <c r="B11" s="10" t="s">
        <v>6</v>
      </c>
      <c r="C11" s="11" t="s">
        <v>7</v>
      </c>
      <c r="D11" s="12">
        <f t="shared" si="0"/>
        <v>0.02</v>
      </c>
      <c r="E11" s="55"/>
      <c r="F11" s="13">
        <f t="shared" si="1"/>
        <v>0</v>
      </c>
      <c r="G11" s="14">
        <v>15</v>
      </c>
      <c r="H11" s="15">
        <f t="shared" si="2"/>
        <v>0</v>
      </c>
      <c r="I11" s="16">
        <f t="shared" si="3"/>
        <v>0</v>
      </c>
    </row>
    <row r="12" spans="2:9" x14ac:dyDescent="0.15">
      <c r="B12" s="10" t="s">
        <v>8</v>
      </c>
      <c r="C12" s="11" t="s">
        <v>9</v>
      </c>
      <c r="D12" s="12">
        <f t="shared" si="0"/>
        <v>0.02</v>
      </c>
      <c r="E12" s="55"/>
      <c r="F12" s="13">
        <f t="shared" si="1"/>
        <v>0</v>
      </c>
      <c r="G12" s="14">
        <v>2</v>
      </c>
      <c r="H12" s="15">
        <f t="shared" si="2"/>
        <v>0</v>
      </c>
      <c r="I12" s="16">
        <f t="shared" si="3"/>
        <v>0</v>
      </c>
    </row>
    <row r="13" spans="2:9" x14ac:dyDescent="0.15">
      <c r="B13" s="10" t="s">
        <v>10</v>
      </c>
      <c r="C13" s="17" t="s">
        <v>11</v>
      </c>
      <c r="D13" s="12">
        <f t="shared" si="0"/>
        <v>0.02</v>
      </c>
      <c r="E13" s="56"/>
      <c r="F13" s="13">
        <f t="shared" si="1"/>
        <v>0</v>
      </c>
      <c r="G13" s="18">
        <v>3</v>
      </c>
      <c r="H13" s="15">
        <f t="shared" si="2"/>
        <v>0</v>
      </c>
      <c r="I13" s="16">
        <f t="shared" si="3"/>
        <v>0</v>
      </c>
    </row>
    <row r="14" spans="2:9" x14ac:dyDescent="0.15">
      <c r="B14" s="10" t="s">
        <v>12</v>
      </c>
      <c r="C14" s="17" t="s">
        <v>13</v>
      </c>
      <c r="D14" s="12">
        <f t="shared" si="0"/>
        <v>0.02</v>
      </c>
      <c r="E14" s="56"/>
      <c r="F14" s="13">
        <f t="shared" si="1"/>
        <v>0</v>
      </c>
      <c r="G14" s="18">
        <v>3566</v>
      </c>
      <c r="H14" s="15">
        <f t="shared" si="2"/>
        <v>0</v>
      </c>
      <c r="I14" s="16">
        <f t="shared" si="3"/>
        <v>0</v>
      </c>
    </row>
    <row r="15" spans="2:9" x14ac:dyDescent="0.15">
      <c r="B15" s="10" t="s">
        <v>14</v>
      </c>
      <c r="C15" s="17" t="s">
        <v>15</v>
      </c>
      <c r="D15" s="12">
        <f t="shared" si="0"/>
        <v>0.02</v>
      </c>
      <c r="E15" s="56"/>
      <c r="F15" s="13">
        <f t="shared" si="1"/>
        <v>0</v>
      </c>
      <c r="G15" s="18">
        <v>586</v>
      </c>
      <c r="H15" s="15">
        <f t="shared" si="2"/>
        <v>0</v>
      </c>
      <c r="I15" s="16">
        <f t="shared" si="3"/>
        <v>0</v>
      </c>
    </row>
    <row r="16" spans="2:9" x14ac:dyDescent="0.15">
      <c r="B16" s="10" t="s">
        <v>16</v>
      </c>
      <c r="C16" s="11" t="s">
        <v>17</v>
      </c>
      <c r="D16" s="12">
        <f t="shared" si="0"/>
        <v>0.02</v>
      </c>
      <c r="E16" s="56"/>
      <c r="F16" s="13">
        <f t="shared" si="1"/>
        <v>0</v>
      </c>
      <c r="G16" s="18">
        <v>8</v>
      </c>
      <c r="H16" s="15">
        <f t="shared" si="2"/>
        <v>0</v>
      </c>
      <c r="I16" s="16">
        <f t="shared" si="3"/>
        <v>0</v>
      </c>
    </row>
    <row r="17" spans="2:14" x14ac:dyDescent="0.15">
      <c r="B17" s="10" t="s">
        <v>18</v>
      </c>
      <c r="C17" s="17" t="s">
        <v>19</v>
      </c>
      <c r="D17" s="12">
        <f t="shared" si="0"/>
        <v>0.02</v>
      </c>
      <c r="E17" s="56"/>
      <c r="F17" s="13">
        <f t="shared" si="1"/>
        <v>0</v>
      </c>
      <c r="G17" s="18">
        <v>0</v>
      </c>
      <c r="H17" s="15">
        <f t="shared" si="2"/>
        <v>0</v>
      </c>
      <c r="I17" s="16">
        <f t="shared" si="3"/>
        <v>0</v>
      </c>
    </row>
    <row r="18" spans="2:14" x14ac:dyDescent="0.15">
      <c r="B18" s="10" t="s">
        <v>20</v>
      </c>
      <c r="C18" s="17" t="s">
        <v>21</v>
      </c>
      <c r="D18" s="12">
        <f t="shared" si="0"/>
        <v>0.02</v>
      </c>
      <c r="E18" s="56"/>
      <c r="F18" s="13">
        <f t="shared" si="1"/>
        <v>0</v>
      </c>
      <c r="G18" s="18">
        <v>45</v>
      </c>
      <c r="H18" s="15">
        <f t="shared" si="2"/>
        <v>0</v>
      </c>
      <c r="I18" s="16">
        <f t="shared" si="3"/>
        <v>0</v>
      </c>
    </row>
    <row r="19" spans="2:14" x14ac:dyDescent="0.15">
      <c r="B19" s="10" t="s">
        <v>22</v>
      </c>
      <c r="C19" s="17" t="s">
        <v>23</v>
      </c>
      <c r="D19" s="12">
        <f t="shared" si="0"/>
        <v>0.02</v>
      </c>
      <c r="E19" s="56"/>
      <c r="F19" s="13">
        <f t="shared" si="1"/>
        <v>0</v>
      </c>
      <c r="G19" s="18">
        <v>82</v>
      </c>
      <c r="H19" s="15">
        <f t="shared" si="2"/>
        <v>0</v>
      </c>
      <c r="I19" s="16">
        <f t="shared" si="3"/>
        <v>0</v>
      </c>
    </row>
    <row r="20" spans="2:14" ht="15" thickBot="1" x14ac:dyDescent="0.2">
      <c r="B20" s="10" t="s">
        <v>24</v>
      </c>
      <c r="C20" s="17" t="s">
        <v>25</v>
      </c>
      <c r="D20" s="12">
        <f t="shared" si="0"/>
        <v>0.02</v>
      </c>
      <c r="E20" s="57"/>
      <c r="F20" s="19">
        <f t="shared" si="1"/>
        <v>0</v>
      </c>
      <c r="G20" s="18">
        <v>34</v>
      </c>
      <c r="H20" s="20">
        <f t="shared" si="2"/>
        <v>0</v>
      </c>
      <c r="I20" s="21">
        <f t="shared" si="3"/>
        <v>0</v>
      </c>
    </row>
    <row r="21" spans="2:14" ht="15" thickBot="1" x14ac:dyDescent="0.2"/>
    <row r="22" spans="2:14" ht="19" thickBot="1" x14ac:dyDescent="0.25">
      <c r="F22" s="45" t="s">
        <v>43</v>
      </c>
      <c r="G22" s="22"/>
      <c r="H22" s="22"/>
      <c r="I22" s="46">
        <f>SUM(I8:I20)</f>
        <v>831504</v>
      </c>
      <c r="N22" s="23"/>
    </row>
    <row r="23" spans="2:14" ht="15" thickBot="1" x14ac:dyDescent="0.2"/>
    <row r="24" spans="2:14" x14ac:dyDescent="0.15">
      <c r="E24" s="60" t="s">
        <v>37</v>
      </c>
      <c r="F24" s="61"/>
      <c r="H24" s="60" t="s">
        <v>40</v>
      </c>
      <c r="I24" s="61"/>
    </row>
    <row r="25" spans="2:14" x14ac:dyDescent="0.15">
      <c r="B25" s="3" t="s">
        <v>36</v>
      </c>
      <c r="C25" s="3" t="s">
        <v>35</v>
      </c>
      <c r="D25" s="4" t="s">
        <v>41</v>
      </c>
      <c r="E25" s="24" t="s">
        <v>38</v>
      </c>
      <c r="F25" s="25" t="s">
        <v>39</v>
      </c>
      <c r="G25" s="26" t="s">
        <v>34</v>
      </c>
      <c r="H25" s="8" t="s">
        <v>38</v>
      </c>
      <c r="I25" s="9" t="s">
        <v>39</v>
      </c>
    </row>
    <row r="26" spans="2:14" x14ac:dyDescent="0.15">
      <c r="B26" s="27" t="s">
        <v>26</v>
      </c>
      <c r="C26" s="11" t="s">
        <v>27</v>
      </c>
      <c r="D26" s="12">
        <f>$C$36</f>
        <v>0.02</v>
      </c>
      <c r="E26" s="55">
        <v>200</v>
      </c>
      <c r="F26" s="16">
        <f>E26*($C$36+1)</f>
        <v>204</v>
      </c>
      <c r="G26" s="14">
        <v>536</v>
      </c>
      <c r="H26" s="15">
        <f>E26*G26</f>
        <v>107200</v>
      </c>
      <c r="I26" s="16">
        <f>H26*($C$36+1)</f>
        <v>109344</v>
      </c>
    </row>
    <row r="27" spans="2:14" x14ac:dyDescent="0.15">
      <c r="B27" s="27" t="s">
        <v>28</v>
      </c>
      <c r="C27" s="11" t="s">
        <v>29</v>
      </c>
      <c r="D27" s="12">
        <f>$C$36</f>
        <v>0.02</v>
      </c>
      <c r="E27" s="55"/>
      <c r="F27" s="16">
        <f>E27*$C$36</f>
        <v>0</v>
      </c>
      <c r="G27" s="14">
        <v>1188</v>
      </c>
      <c r="H27" s="15">
        <f t="shared" ref="H27:H29" si="4">E27*G27</f>
        <v>0</v>
      </c>
      <c r="I27" s="16">
        <f>H27*$C$36</f>
        <v>0</v>
      </c>
    </row>
    <row r="28" spans="2:14" x14ac:dyDescent="0.15">
      <c r="B28" s="27" t="s">
        <v>30</v>
      </c>
      <c r="C28" s="11" t="s">
        <v>31</v>
      </c>
      <c r="D28" s="12">
        <f>$C$36</f>
        <v>0.02</v>
      </c>
      <c r="E28" s="55"/>
      <c r="F28" s="16">
        <f>E28*$C$36</f>
        <v>0</v>
      </c>
      <c r="G28" s="14">
        <v>38</v>
      </c>
      <c r="H28" s="15">
        <f t="shared" si="4"/>
        <v>0</v>
      </c>
      <c r="I28" s="16">
        <f>H28*$C$36</f>
        <v>0</v>
      </c>
    </row>
    <row r="29" spans="2:14" ht="15" thickBot="1" x14ac:dyDescent="0.2">
      <c r="B29" s="27" t="s">
        <v>32</v>
      </c>
      <c r="C29" s="11" t="s">
        <v>33</v>
      </c>
      <c r="D29" s="12">
        <f>$C$36</f>
        <v>0.02</v>
      </c>
      <c r="E29" s="58"/>
      <c r="F29" s="21">
        <f>E29*$C$36</f>
        <v>0</v>
      </c>
      <c r="G29" s="14">
        <v>5</v>
      </c>
      <c r="H29" s="20">
        <f t="shared" si="4"/>
        <v>0</v>
      </c>
      <c r="I29" s="21">
        <f>H29*$C$36</f>
        <v>0</v>
      </c>
    </row>
    <row r="30" spans="2:14" ht="15" thickBot="1" x14ac:dyDescent="0.2">
      <c r="B30" s="28"/>
      <c r="C30" s="29"/>
      <c r="D30" s="30"/>
      <c r="E30" s="31"/>
      <c r="F30" s="32"/>
      <c r="G30" s="33"/>
      <c r="H30" s="34"/>
      <c r="I30" s="32"/>
    </row>
    <row r="31" spans="2:14" ht="19" thickBot="1" x14ac:dyDescent="0.25">
      <c r="B31" s="28"/>
      <c r="C31" s="29"/>
      <c r="D31" s="30"/>
      <c r="E31" s="45"/>
      <c r="F31" s="45" t="s">
        <v>44</v>
      </c>
      <c r="G31" s="36"/>
      <c r="H31" s="37"/>
      <c r="I31" s="46">
        <f>SUM(I26:I29)</f>
        <v>109344</v>
      </c>
    </row>
    <row r="32" spans="2:14" ht="15" thickBot="1" x14ac:dyDescent="0.2">
      <c r="B32" s="28"/>
      <c r="C32" s="29"/>
      <c r="D32" s="30"/>
      <c r="E32" s="31"/>
      <c r="F32" s="32"/>
      <c r="G32" s="33"/>
      <c r="H32" s="34"/>
      <c r="I32" s="32"/>
    </row>
    <row r="33" spans="2:10" ht="19" thickBot="1" x14ac:dyDescent="0.25">
      <c r="B33" s="28"/>
      <c r="C33" s="29"/>
      <c r="D33" s="30"/>
      <c r="F33" s="45" t="s">
        <v>45</v>
      </c>
      <c r="G33" s="36"/>
      <c r="H33" s="37"/>
      <c r="I33" s="46">
        <f>I31+I22</f>
        <v>940848</v>
      </c>
    </row>
    <row r="34" spans="2:10" ht="16" x14ac:dyDescent="0.2">
      <c r="B34" s="28"/>
      <c r="C34" s="29"/>
      <c r="D34" s="30"/>
      <c r="E34" s="31"/>
      <c r="F34" s="32"/>
      <c r="G34" s="33"/>
      <c r="H34" s="34"/>
      <c r="I34" s="23"/>
    </row>
    <row r="35" spans="2:10" ht="19" thickBot="1" x14ac:dyDescent="0.25">
      <c r="B35" s="28"/>
      <c r="C35" s="29"/>
      <c r="D35" s="30"/>
      <c r="E35" s="38"/>
      <c r="F35" s="39"/>
      <c r="G35" s="40"/>
      <c r="H35" s="41"/>
      <c r="I35" s="39"/>
      <c r="J35" s="35"/>
    </row>
    <row r="36" spans="2:10" ht="19" thickBot="1" x14ac:dyDescent="0.25">
      <c r="B36" s="42" t="s">
        <v>46</v>
      </c>
      <c r="C36" s="44">
        <v>0.02</v>
      </c>
      <c r="D36" s="43"/>
      <c r="E36" s="35"/>
      <c r="F36" s="35"/>
      <c r="G36" s="35"/>
      <c r="H36" s="35"/>
      <c r="I36" s="35"/>
      <c r="J36" s="35"/>
    </row>
    <row r="37" spans="2:10" ht="15" thickBot="1" x14ac:dyDescent="0.2">
      <c r="J37" s="35"/>
    </row>
    <row r="38" spans="2:10" x14ac:dyDescent="0.15">
      <c r="C38" s="59" t="s">
        <v>47</v>
      </c>
      <c r="D38" s="47"/>
      <c r="E38" s="47"/>
      <c r="F38" s="47"/>
      <c r="G38" s="47"/>
      <c r="H38" s="47"/>
      <c r="I38" s="48"/>
      <c r="J38" s="35"/>
    </row>
    <row r="39" spans="2:10" x14ac:dyDescent="0.15">
      <c r="C39" s="49" t="s">
        <v>48</v>
      </c>
      <c r="D39" s="50"/>
      <c r="E39" s="50"/>
      <c r="F39" s="50"/>
      <c r="G39" s="50"/>
      <c r="H39" s="50"/>
      <c r="I39" s="51"/>
    </row>
    <row r="40" spans="2:10" x14ac:dyDescent="0.15">
      <c r="C40" s="49" t="s">
        <v>49</v>
      </c>
      <c r="D40" s="50"/>
      <c r="E40" s="50"/>
      <c r="F40" s="50"/>
      <c r="G40" s="50"/>
      <c r="H40" s="50"/>
      <c r="I40" s="51"/>
    </row>
    <row r="41" spans="2:10" x14ac:dyDescent="0.15">
      <c r="C41" s="49" t="s">
        <v>53</v>
      </c>
      <c r="D41" s="50"/>
      <c r="E41" s="50"/>
      <c r="F41" s="50"/>
      <c r="G41" s="50"/>
      <c r="H41" s="50"/>
      <c r="I41" s="51"/>
    </row>
    <row r="42" spans="2:10" ht="15" thickBot="1" x14ac:dyDescent="0.2">
      <c r="C42" s="52" t="s">
        <v>51</v>
      </c>
      <c r="D42" s="53"/>
      <c r="E42" s="53"/>
      <c r="F42" s="53"/>
      <c r="G42" s="53"/>
      <c r="H42" s="53"/>
      <c r="I42" s="54"/>
    </row>
    <row r="43" spans="2:10" ht="14" hidden="1" customHeight="1" x14ac:dyDescent="0.15">
      <c r="C43" s="1" t="s">
        <v>50</v>
      </c>
    </row>
    <row r="44" spans="2:10" hidden="1" x14ac:dyDescent="0.15"/>
    <row r="45" spans="2:10" hidden="1" x14ac:dyDescent="0.15"/>
    <row r="46" spans="2:10" hidden="1" x14ac:dyDescent="0.15"/>
    <row r="47" spans="2:10" hidden="1" x14ac:dyDescent="0.15"/>
    <row r="48" spans="2:10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</sheetData>
  <sheetProtection algorithmName="SHA-512" hashValue="3AHfwNawm/wcJGijJgcrS8GCeR9mlnoIwecWS6+kUvOd0IXew3Q/se1Ux/V5oVcycpZ9HzFgsye6/OT63//7Uw==" saltValue="tN23kWurAfnWHvHKtOaDYQ==" spinCount="100000" sheet="1" objects="1" scenarios="1"/>
  <mergeCells count="4">
    <mergeCell ref="E6:F6"/>
    <mergeCell ref="H6:I6"/>
    <mergeCell ref="E24:F24"/>
    <mergeCell ref="H24:I24"/>
  </mergeCells>
  <pageMargins left="0.7" right="0.7" top="0.75" bottom="0.75" header="0.3" footer="0.3"/>
  <pageSetup paperSize="9" scale="47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4649D7FCC7147A3823E27596DD6A6" ma:contentTypeVersion="11" ma:contentTypeDescription="Een nieuw document maken." ma:contentTypeScope="" ma:versionID="c60ee86df2c37e037355a6119af42ace">
  <xsd:schema xmlns:xsd="http://www.w3.org/2001/XMLSchema" xmlns:xs="http://www.w3.org/2001/XMLSchema" xmlns:p="http://schemas.microsoft.com/office/2006/metadata/properties" xmlns:ns3="a76d8959-4d2e-459f-880f-80843a42815e" xmlns:ns4="fd6e1f23-5f86-4dd4-869c-6fd6c196ba6b" targetNamespace="http://schemas.microsoft.com/office/2006/metadata/properties" ma:root="true" ma:fieldsID="75be3df927b4cea4bfb637cd9077b312" ns3:_="" ns4:_="">
    <xsd:import namespace="a76d8959-4d2e-459f-880f-80843a42815e"/>
    <xsd:import namespace="fd6e1f23-5f86-4dd4-869c-6fd6c196ba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d8959-4d2e-459f-880f-80843a4281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e1f23-5f86-4dd4-869c-6fd6c196ba6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05159A-08EE-48D3-9EB4-C42C4D464D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993C53-1982-4B0B-9B1C-39C64061C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d8959-4d2e-459f-880f-80843a42815e"/>
    <ds:schemaRef ds:uri="fd6e1f23-5f86-4dd4-869c-6fd6c196b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1F84AA-F18B-4665-8A4E-D1E44797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Sheet2</vt:lpstr>
      <vt:lpstr>Sheet2!Afdrukbereik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Merijn van Vugt</dc:creator>
  <cp:lastModifiedBy>Jean-Marc Pisters @ BURO-33</cp:lastModifiedBy>
  <cp:lastPrinted>2020-12-15T13:07:48Z</cp:lastPrinted>
  <dcterms:created xsi:type="dcterms:W3CDTF">2020-11-30T13:42:10Z</dcterms:created>
  <dcterms:modified xsi:type="dcterms:W3CDTF">2020-12-15T15:05:44Z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0x010100D0E4649D7FCC7147A3823E27596DD6A6</vt:lpwstr>
  </property>
</Properties>
</file>