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K:\BGHU\STAF\Management\Managementondersteuning\Aanbesteding\Aanbesteding Bankzaken\Procedure lopend\"/>
    </mc:Choice>
  </mc:AlternateContent>
  <xr:revisionPtr revIDLastSave="0" documentId="13_ncr:1_{0DAA6186-299E-4DCE-A9C0-A0E9619ED51D}" xr6:coauthVersionLast="45" xr6:coauthVersionMax="45" xr10:uidLastSave="{00000000-0000-0000-0000-000000000000}"/>
  <bookViews>
    <workbookView xWindow="-120" yWindow="-120" windowWidth="29040" windowHeight="15840" activeTab="1" xr2:uid="{482C23D6-C780-461D-871A-EC0B5F6CD4C7}"/>
  </bookViews>
  <sheets>
    <sheet name="Tarifering" sheetId="1" r:id="rId1"/>
    <sheet name="Rentekosten RC en SKB" sheetId="4" r:id="rId2"/>
  </sheets>
  <definedNames>
    <definedName name="_xlnm.Print_Area" localSheetId="0">Tarifering!$A$1:$F$58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4" l="1"/>
  <c r="H5" i="4"/>
  <c r="H6" i="4"/>
  <c r="H3" i="4"/>
  <c r="J3" i="4" s="1"/>
  <c r="F38" i="1"/>
  <c r="F37" i="1"/>
  <c r="F36" i="1"/>
  <c r="F32" i="1"/>
  <c r="F31" i="1"/>
  <c r="F30" i="1"/>
  <c r="F27" i="1"/>
  <c r="F26" i="1"/>
  <c r="F25" i="1"/>
  <c r="F24" i="1"/>
  <c r="F23" i="1"/>
  <c r="F22" i="1"/>
  <c r="F21" i="1"/>
  <c r="F20" i="1"/>
  <c r="F19" i="1"/>
  <c r="F18" i="1"/>
  <c r="F17" i="1"/>
  <c r="F7" i="1"/>
  <c r="F8" i="1"/>
  <c r="F9" i="1"/>
  <c r="F10" i="1"/>
  <c r="F11" i="1"/>
  <c r="F12" i="1"/>
  <c r="F13" i="1"/>
  <c r="F14" i="1"/>
  <c r="F15" i="1"/>
  <c r="F6" i="1"/>
  <c r="J4" i="4"/>
  <c r="J10" i="4"/>
  <c r="J9" i="4"/>
  <c r="J8" i="4"/>
  <c r="J5" i="4"/>
  <c r="J6" i="4"/>
  <c r="F40" i="1" l="1"/>
  <c r="J12" i="4"/>
</calcChain>
</file>

<file path=xl/sharedStrings.xml><?xml version="1.0" encoding="utf-8"?>
<sst xmlns="http://schemas.openxmlformats.org/spreadsheetml/2006/main" count="89" uniqueCount="75">
  <si>
    <t>1: TARIFERING</t>
  </si>
  <si>
    <t>Per dienst één veld invullen (variabel of vast)</t>
  </si>
  <si>
    <t>Rekeningnummer</t>
  </si>
  <si>
    <t>Omschrijving</t>
  </si>
  <si>
    <t>Aantallen op jaarbasis</t>
  </si>
  <si>
    <t>Variabele prijs per stuk in €
(excl. btw)</t>
  </si>
  <si>
    <t>Vaste prijs per maand in €
(excl. btw)</t>
  </si>
  <si>
    <t>Bedrag per jaar</t>
  </si>
  <si>
    <t>028.51.60.214</t>
  </si>
  <si>
    <t>Rekeningmutaties</t>
  </si>
  <si>
    <t>SEPA betaling enkelvoudig</t>
  </si>
  <si>
    <t>Spoedopdracht</t>
  </si>
  <si>
    <t xml:space="preserve">SEPA Incasso </t>
  </si>
  <si>
    <t>SEPA terugboeking</t>
  </si>
  <si>
    <t>Batches via CPS</t>
  </si>
  <si>
    <t>SEPA ontvangst</t>
  </si>
  <si>
    <t>Buitenland opdracht shar-ben</t>
  </si>
  <si>
    <t>028.51.64.414</t>
  </si>
  <si>
    <t>IDEAL ontvangst</t>
  </si>
  <si>
    <t xml:space="preserve">Buitenland opdracht </t>
  </si>
  <si>
    <t>TNS spoedbetaling</t>
  </si>
  <si>
    <t>SEPA incassoterugboeking</t>
  </si>
  <si>
    <t>SEPA acceptgiro</t>
  </si>
  <si>
    <t>SEPA incasso geweigerd</t>
  </si>
  <si>
    <t>028.67.07.500</t>
  </si>
  <si>
    <t>Totaal tariferingskosten per jaar (excl. btw)</t>
  </si>
  <si>
    <t>Toelichting tarifering:</t>
  </si>
  <si>
    <t>- De aantallen zijn indicatief en per jaar. Inschrijvers kunnen hieraan geen rechten ontlenen en er geldt géén afnameverplichting.</t>
  </si>
  <si>
    <t>- Inschrijver kan per regel een prijs per stuk (variabel) óf een vaste prijs in desbetreffende kolom invullen.</t>
  </si>
  <si>
    <t>- Alle prijzen zijn exclusief BTW.</t>
  </si>
  <si>
    <t>Aldus ondertekend en bijbehorende gegevens naar waarheid verstrekt,</t>
  </si>
  <si>
    <t>Naam rechtsgeldig vertegenwoordiger:</t>
  </si>
  <si>
    <t>Handtekening rechtsgeldig vertegenwoordiger:</t>
  </si>
  <si>
    <t>Datum:</t>
  </si>
  <si>
    <t>- Inschrijver vult alleen alle geel gearceerde cellen in, in Euro's afgerond op vier cijfers achter de komma.</t>
  </si>
  <si>
    <t>Bereidstellingsprovisie niet opgenomen deel kredietlimiet</t>
  </si>
  <si>
    <t xml:space="preserve">DOCUMENT 4: Prijsinvulformulier </t>
  </si>
  <si>
    <t>Kosten internetbankieren per gebruiker</t>
  </si>
  <si>
    <t>Kosten betaalautomaat</t>
  </si>
  <si>
    <t>Kosten abonnement Ideal indien van toepassing (kosten transacties onder Ideal ontvangst)</t>
  </si>
  <si>
    <t>Creditrente niet naar schatkist gestort bedrag</t>
  </si>
  <si>
    <t>Gebruik referentierente</t>
  </si>
  <si>
    <t>Debetrente kredietlimiet</t>
  </si>
  <si>
    <t>SEPA betaalbatch op basis van individuele transacties (1 batch per week)</t>
  </si>
  <si>
    <t>SEPA salarisbetaling (individuele betalingen in de verdichte betalingen, 12 betalingen)</t>
  </si>
  <si>
    <t>Vul ja/nee in</t>
  </si>
  <si>
    <t xml:space="preserve">Referentierente </t>
  </si>
  <si>
    <t>Toelichting rentekosten door leverancier</t>
  </si>
  <si>
    <t>Eventuele bijkomende kosten bij gebruik intradaglimiet schatkistbankieren</t>
  </si>
  <si>
    <t>Instandhoudingskosten werkrekening en RC krediet Schatkistbankieren bij beschikbare intradaglimiet van 50 miljoen</t>
  </si>
  <si>
    <t>Dagen</t>
  </si>
  <si>
    <t>Bedrag</t>
  </si>
  <si>
    <t>Kosten/vergoeding op jaarbasis</t>
  </si>
  <si>
    <t>Kosten en tariefopbouw rekening courant krediet en schatkistbankieren bij fictief rentescenario o.b.v. marktcondities 2021</t>
  </si>
  <si>
    <t>Bereidstellingsprovisie totale kredietlimiet</t>
  </si>
  <si>
    <t>Toelichting</t>
  </si>
  <si>
    <t>Effectieve rentevoet</t>
  </si>
  <si>
    <t xml:space="preserve">* Percentages kunnen tot 4 decimalen ingevuld worden in de cellen </t>
  </si>
  <si>
    <t>* Aantal dagen en bedragen zijn gefixeerd om objectieve vergelijking mogelijk te maken tussen inschrijvers</t>
  </si>
  <si>
    <t>* Voor de instandhoudingskosten van de werkrekening en het RC-Krediet kunnen in kolom C8 de kosten op jaarbasis worden ingevuld</t>
  </si>
  <si>
    <t>Totale rentekosten en kosten SKB op basis van fictief rentescenario 2021</t>
  </si>
  <si>
    <t>Overige kosten indien van toepassing</t>
  </si>
  <si>
    <t>* Optelsom van alle kosten voor het bereidstellen van het krediet en debetrente minus eventuele creditrente opbrengsten + instandshoudingkosten + eventuele bijkomende kosten intradaglimiet + overige kosten vormen de totale kosten van de rentecomponent van de aanbesteding</t>
  </si>
  <si>
    <t xml:space="preserve">* Overige kosten indien van toepassing en die niet kwijt kunnen in de andere categorien graag vermelden onder C 10 en expliciet toelichten in H10. </t>
  </si>
  <si>
    <t>Totaal rentekosten RC en instandhouding SKB</t>
  </si>
  <si>
    <t>SEPA incasso credit op basis van aantal individuele transacties (1 batch per week)</t>
  </si>
  <si>
    <t>Opslag/afslag specifiek BghU %</t>
  </si>
  <si>
    <t>Fundingskosten/liquiditeitstoeslag</t>
  </si>
  <si>
    <t xml:space="preserve">* De kolom effectieve rentevoet is verplicht, wanneer er geen referentierente of opslag/afslag wordt gehanteerd kan de formule in kolom effectieve rentevoet overschreven worden met het geldende rentepercentage. Dit is dan gelijk voor 5 jaar gefixeerd. </t>
  </si>
  <si>
    <t xml:space="preserve">* Voor de referentierentie geldt: indien gebruik gemaakt wordt een referentierente, geldt het gemiddeld 1 maands euribor-tarief d.d. 1 januari 2021 zoals vermeld op de website van de DNB. In het uiteindelijke contract is dit een variabele component afhankelijk van marktcondities. </t>
  </si>
  <si>
    <t xml:space="preserve">*Het betreft een fictief rentescenario waaraan geen rechten kunnen worden ontleend, op basis van de geschatte rekeningsaldi van BghU en de potentiele benutting van de kredietlimiet. </t>
  </si>
  <si>
    <t xml:space="preserve">* Opslag is een positief percentage, bij een afslag een - teken voor het percentage plaatsen. Opslag en afslag zijn gefixeerd voor de duur van 5 jaar gezien het relatief lage risicokarakter van  BghU. </t>
  </si>
  <si>
    <t>*Eventuele fundingskosten/liquiditeitsopslag zijn onderdeel van de rente RC en kunnen vastgepind op 1 januari 2021 worden weergegeven voor de vergelijking. In het contract vormt dit een variabele component op maand- kwartaal of jaarbasis zodat de marktomstandigheden gevolgd kunnen worden. .</t>
  </si>
  <si>
    <t xml:space="preserve">* Indien er sprake is van eventuele kosten rondom de intradaglimiet van het schatkistbankieren, kan in C9 aangegeven worden hoeveel.De intradaglimiet wordt gemiddeld 60 dagen voor gemiddeld 10 miljoen per dag op jaarbasis gebruikt. Kolom kan leeg gelaten worden indien dit niet van toepassing is. Indien wel van toepassing graag cel H9 gebruiken voor de toelichting. </t>
  </si>
  <si>
    <t xml:space="preserve">* Bij een toepassing van negatieve creditrente op basis van de huidige marktcondities ontstaat een kostenpost. Wanneer er geen negatieve creditrente wordt gehanteerd, kan cel I4  handmatig op 0 gezet worden. Graag toelichten. Gehanteerde percentages zijn wel bindend voor de contractduur.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</si>
</sst>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quot;€&quot;\ #,##0.0000"/>
    <numFmt numFmtId="165" formatCode="&quot;€&quot;\ #,##0.00"/>
    <numFmt numFmtId="166" formatCode="_ * #,##0_ ;_ * \-#,##0_ ;_ * &quot;-&quot;??_ ;_ @_ "/>
    <numFmt numFmtId="168" formatCode="0.0000%"/>
    <numFmt numFmtId="170" formatCode="_ [$€-2]\ * #,##0.00_ ;_ [$€-2]\ * \-#,##0.00_ ;_ [$€-2]\ * &quot;-&quot;??_ ;_ @_ "/>
  </numFmts>
  <fonts count="7" x14ac:knownFonts="1">
    <font>
      <sz val="11"/>
      <color theme="1"/>
      <name val="Calibri"/>
      <family val="2"/>
      <scheme val="minor"/>
    </font>
    <font>
      <sz val="11"/>
      <color theme="1"/>
      <name val="Calibri"/>
      <family val="2"/>
      <scheme val="minor"/>
    </font>
    <font>
      <b/>
      <sz val="10"/>
      <color theme="1"/>
      <name val="Lucida Sans Unicode"/>
      <family val="2"/>
    </font>
    <font>
      <sz val="8"/>
      <color theme="1"/>
      <name val="Lucida Sans Unicode"/>
      <family val="2"/>
    </font>
    <font>
      <b/>
      <sz val="9"/>
      <color theme="1"/>
      <name val="Lucida Sans Unicode"/>
      <family val="2"/>
    </font>
    <font>
      <sz val="8"/>
      <name val="Lucida Sans Unicode"/>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diagonal/>
    </border>
    <border>
      <left/>
      <right style="medium">
        <color indexed="64"/>
      </right>
      <top style="medium">
        <color indexed="64"/>
      </top>
      <bottom/>
      <diagonal/>
    </border>
    <border>
      <left/>
      <right/>
      <top style="medium">
        <color auto="1"/>
      </top>
      <bottom/>
      <diagonal/>
    </border>
    <border>
      <left/>
      <right style="medium">
        <color auto="1"/>
      </right>
      <top/>
      <bottom/>
      <diagonal/>
    </border>
    <border>
      <left/>
      <right style="medium">
        <color indexed="64"/>
      </right>
      <top/>
      <bottom style="medium">
        <color indexed="64"/>
      </bottom>
      <diagonal/>
    </border>
    <border>
      <left/>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14" fontId="0" fillId="0" borderId="0" xfId="0" applyNumberFormat="1" applyAlignment="1">
      <alignment horizontal="center"/>
    </xf>
    <xf numFmtId="0" fontId="0" fillId="2" borderId="0" xfId="0" applyFill="1"/>
    <xf numFmtId="0" fontId="2" fillId="2" borderId="0" xfId="0" applyFont="1" applyFill="1"/>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xf numFmtId="3" fontId="0" fillId="2" borderId="7" xfId="0" applyNumberFormat="1" applyFill="1" applyBorder="1"/>
    <xf numFmtId="165" fontId="0" fillId="2" borderId="10" xfId="0" applyNumberFormat="1" applyFill="1" applyBorder="1"/>
    <xf numFmtId="3" fontId="0" fillId="2" borderId="12" xfId="0" applyNumberFormat="1" applyFill="1" applyBorder="1" applyAlignment="1">
      <alignment horizontal="right"/>
    </xf>
    <xf numFmtId="3" fontId="0" fillId="2" borderId="12" xfId="0" applyNumberFormat="1" applyFill="1" applyBorder="1"/>
    <xf numFmtId="3" fontId="0" fillId="0" borderId="12" xfId="0" applyNumberFormat="1" applyBorder="1" applyAlignment="1">
      <alignment horizontal="right"/>
    </xf>
    <xf numFmtId="0" fontId="0" fillId="2" borderId="15" xfId="0" applyFill="1" applyBorder="1"/>
    <xf numFmtId="3" fontId="0" fillId="2" borderId="16" xfId="0" applyNumberFormat="1" applyFill="1" applyBorder="1" applyAlignment="1">
      <alignment horizontal="right"/>
    </xf>
    <xf numFmtId="165" fontId="0" fillId="2" borderId="19" xfId="0" applyNumberFormat="1" applyFill="1" applyBorder="1"/>
    <xf numFmtId="166" fontId="0" fillId="2" borderId="21" xfId="1" applyNumberFormat="1" applyFont="1" applyFill="1" applyBorder="1"/>
    <xf numFmtId="165" fontId="0" fillId="2" borderId="23" xfId="0" applyNumberFormat="1" applyFill="1" applyBorder="1"/>
    <xf numFmtId="166" fontId="0" fillId="2" borderId="7" xfId="1" applyNumberFormat="1" applyFont="1" applyFill="1" applyBorder="1"/>
    <xf numFmtId="166" fontId="0" fillId="2" borderId="12" xfId="1" applyNumberFormat="1" applyFont="1" applyFill="1" applyBorder="1"/>
    <xf numFmtId="166" fontId="0" fillId="2" borderId="25" xfId="1" applyNumberFormat="1" applyFont="1" applyFill="1" applyBorder="1"/>
    <xf numFmtId="165" fontId="0" fillId="2" borderId="27" xfId="0" applyNumberFormat="1" applyFill="1" applyBorder="1"/>
    <xf numFmtId="0" fontId="0" fillId="0" borderId="21" xfId="0" applyBorder="1"/>
    <xf numFmtId="0" fontId="0" fillId="0" borderId="12" xfId="0" applyBorder="1"/>
    <xf numFmtId="0" fontId="0" fillId="2" borderId="1" xfId="0" applyFill="1" applyBorder="1" applyAlignment="1">
      <alignment horizontal="center"/>
    </xf>
    <xf numFmtId="0" fontId="0" fillId="2" borderId="28" xfId="0" applyFill="1" applyBorder="1"/>
    <xf numFmtId="166" fontId="0" fillId="2" borderId="3" xfId="1" applyNumberFormat="1" applyFont="1" applyFill="1" applyBorder="1"/>
    <xf numFmtId="164" fontId="0" fillId="3" borderId="4" xfId="0" applyNumberFormat="1" applyFill="1" applyBorder="1" applyAlignment="1">
      <alignment horizontal="right"/>
    </xf>
    <xf numFmtId="165" fontId="0" fillId="2" borderId="29" xfId="0" applyNumberFormat="1" applyFill="1" applyBorder="1"/>
    <xf numFmtId="0" fontId="4" fillId="2" borderId="1" xfId="0" applyFont="1" applyFill="1" applyBorder="1" applyAlignment="1">
      <alignment horizontal="left" vertical="center"/>
    </xf>
    <xf numFmtId="0" fontId="4" fillId="2" borderId="0" xfId="0" applyFont="1" applyFill="1"/>
    <xf numFmtId="0" fontId="0" fillId="2" borderId="0" xfId="0" quotePrefix="1" applyFill="1"/>
    <xf numFmtId="0" fontId="5" fillId="2" borderId="0" xfId="0" applyFont="1" applyFill="1" applyAlignment="1">
      <alignment horizontal="left" vertical="top" wrapText="1"/>
    </xf>
    <xf numFmtId="0" fontId="0" fillId="2" borderId="30" xfId="0" applyFill="1" applyBorder="1"/>
    <xf numFmtId="0" fontId="0" fillId="2" borderId="31" xfId="0" applyFill="1" applyBorder="1"/>
    <xf numFmtId="0" fontId="0" fillId="2" borderId="32" xfId="0" applyFill="1" applyBorder="1"/>
    <xf numFmtId="0" fontId="0" fillId="2" borderId="11" xfId="0" applyFill="1" applyBorder="1"/>
    <xf numFmtId="0" fontId="0" fillId="2" borderId="33" xfId="0" applyFill="1" applyBorder="1"/>
    <xf numFmtId="0" fontId="0" fillId="2" borderId="14" xfId="0" applyFill="1" applyBorder="1"/>
    <xf numFmtId="0" fontId="0" fillId="2" borderId="34" xfId="0" applyFill="1" applyBorder="1"/>
    <xf numFmtId="0" fontId="0" fillId="3" borderId="32" xfId="0" applyFill="1" applyBorder="1" applyProtection="1">
      <protection locked="0"/>
    </xf>
    <xf numFmtId="0" fontId="0" fillId="3" borderId="31" xfId="0" applyFill="1" applyBorder="1" applyProtection="1">
      <protection locked="0"/>
    </xf>
    <xf numFmtId="0" fontId="0" fillId="3" borderId="0" xfId="0" applyFill="1" applyProtection="1">
      <protection locked="0"/>
    </xf>
    <xf numFmtId="0" fontId="0" fillId="3" borderId="33" xfId="0" applyFill="1" applyBorder="1" applyProtection="1">
      <protection locked="0"/>
    </xf>
    <xf numFmtId="0" fontId="0" fillId="3" borderId="35" xfId="0" applyFill="1" applyBorder="1" applyProtection="1">
      <protection locked="0"/>
    </xf>
    <xf numFmtId="0" fontId="0" fillId="3" borderId="34" xfId="0" applyFill="1" applyBorder="1" applyProtection="1">
      <protection locked="0"/>
    </xf>
    <xf numFmtId="164" fontId="3" fillId="3" borderId="8" xfId="0" applyNumberFormat="1" applyFont="1" applyFill="1" applyBorder="1" applyAlignment="1" applyProtection="1">
      <alignment horizontal="right" vertical="top" wrapText="1"/>
      <protection locked="0"/>
    </xf>
    <xf numFmtId="164" fontId="3" fillId="3" borderId="9" xfId="0" applyNumberFormat="1" applyFont="1" applyFill="1" applyBorder="1" applyAlignment="1" applyProtection="1">
      <alignment horizontal="right" vertical="top" wrapText="1"/>
      <protection locked="0"/>
    </xf>
    <xf numFmtId="164" fontId="3" fillId="3" borderId="6" xfId="0" applyNumberFormat="1" applyFont="1" applyFill="1" applyBorder="1" applyAlignment="1" applyProtection="1">
      <alignment horizontal="right" vertical="top" wrapText="1"/>
      <protection locked="0"/>
    </xf>
    <xf numFmtId="164" fontId="3" fillId="3" borderId="13" xfId="0" applyNumberFormat="1" applyFont="1" applyFill="1" applyBorder="1" applyAlignment="1" applyProtection="1">
      <alignment horizontal="right" vertical="top" wrapText="1"/>
      <protection locked="0"/>
    </xf>
    <xf numFmtId="164" fontId="3" fillId="3" borderId="17" xfId="0" applyNumberFormat="1" applyFont="1" applyFill="1" applyBorder="1" applyAlignment="1" applyProtection="1">
      <alignment horizontal="right" vertical="top" wrapText="1"/>
      <protection locked="0"/>
    </xf>
    <xf numFmtId="164" fontId="3" fillId="3" borderId="18" xfId="0" applyNumberFormat="1" applyFont="1" applyFill="1" applyBorder="1" applyAlignment="1" applyProtection="1">
      <alignment horizontal="right" vertical="top" wrapText="1"/>
      <protection locked="0"/>
    </xf>
    <xf numFmtId="164" fontId="0" fillId="3" borderId="22" xfId="0" applyNumberFormat="1" applyFill="1" applyBorder="1" applyAlignment="1" applyProtection="1">
      <alignment horizontal="right"/>
      <protection locked="0"/>
    </xf>
    <xf numFmtId="164" fontId="0" fillId="3" borderId="8" xfId="0" applyNumberFormat="1" applyFill="1" applyBorder="1" applyAlignment="1" applyProtection="1">
      <alignment horizontal="right"/>
      <protection locked="0"/>
    </xf>
    <xf numFmtId="164" fontId="0" fillId="3" borderId="6" xfId="0" applyNumberFormat="1" applyFill="1" applyBorder="1" applyAlignment="1" applyProtection="1">
      <alignment horizontal="right"/>
      <protection locked="0"/>
    </xf>
    <xf numFmtId="164" fontId="0" fillId="3" borderId="26" xfId="0" applyNumberFormat="1" applyFill="1" applyBorder="1" applyAlignment="1" applyProtection="1">
      <alignment horizontal="right"/>
      <protection locked="0"/>
    </xf>
    <xf numFmtId="0" fontId="0" fillId="2" borderId="11" xfId="0" applyFill="1" applyBorder="1" applyAlignment="1">
      <alignment horizontal="center" vertical="center" wrapText="1"/>
    </xf>
    <xf numFmtId="0" fontId="0" fillId="2" borderId="0" xfId="0" quotePrefix="1" applyFill="1" applyAlignment="1">
      <alignment horizontal="left" vertical="top" wrapText="1"/>
    </xf>
    <xf numFmtId="166" fontId="0" fillId="2" borderId="36" xfId="1" applyNumberFormat="1" applyFont="1" applyFill="1" applyBorder="1"/>
    <xf numFmtId="164" fontId="0" fillId="3" borderId="37" xfId="0" applyNumberFormat="1" applyFill="1" applyBorder="1" applyAlignment="1">
      <alignment horizontal="right"/>
    </xf>
    <xf numFmtId="165" fontId="0" fillId="2" borderId="38" xfId="0" applyNumberFormat="1" applyFill="1" applyBorder="1"/>
    <xf numFmtId="0" fontId="0" fillId="2" borderId="39" xfId="0" applyFill="1" applyBorder="1"/>
    <xf numFmtId="0" fontId="0" fillId="2" borderId="40" xfId="0" applyFill="1" applyBorder="1"/>
    <xf numFmtId="0" fontId="0" fillId="2" borderId="24" xfId="0" applyFill="1" applyBorder="1"/>
    <xf numFmtId="0" fontId="0" fillId="2" borderId="0" xfId="0" quotePrefix="1" applyFill="1" applyAlignment="1">
      <alignment horizontal="left" vertical="top" wrapText="1"/>
    </xf>
    <xf numFmtId="3" fontId="0" fillId="0" borderId="0" xfId="0" applyNumberFormat="1"/>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2" borderId="5" xfId="0" applyFill="1" applyBorder="1" applyAlignment="1">
      <alignment horizontal="center" vertical="center"/>
    </xf>
    <xf numFmtId="0" fontId="0" fillId="2" borderId="24" xfId="0" applyFill="1" applyBorder="1" applyAlignment="1">
      <alignment horizontal="center" vertical="center"/>
    </xf>
    <xf numFmtId="0" fontId="0" fillId="2" borderId="11" xfId="0" applyFill="1" applyBorder="1" applyAlignment="1">
      <alignment horizontal="center" vertical="center" wrapText="1"/>
    </xf>
    <xf numFmtId="0" fontId="0" fillId="0" borderId="0" xfId="0" applyAlignment="1">
      <alignment horizontal="right"/>
    </xf>
    <xf numFmtId="0" fontId="6" fillId="0" borderId="0" xfId="0" applyFont="1"/>
    <xf numFmtId="44" fontId="0" fillId="3" borderId="0" xfId="2" applyFont="1" applyFill="1"/>
    <xf numFmtId="0" fontId="0" fillId="0" borderId="0" xfId="0" applyAlignment="1">
      <alignment horizontal="center"/>
    </xf>
    <xf numFmtId="0" fontId="0" fillId="0" borderId="0" xfId="0" applyFont="1" applyAlignment="1">
      <alignment horizontal="center"/>
    </xf>
    <xf numFmtId="3" fontId="0" fillId="0" borderId="0" xfId="0" applyNumberFormat="1" applyAlignment="1">
      <alignment horizontal="center"/>
    </xf>
    <xf numFmtId="49" fontId="0" fillId="3" borderId="0" xfId="0" applyNumberFormat="1" applyFill="1" applyAlignment="1">
      <alignment horizontal="center"/>
    </xf>
    <xf numFmtId="168" fontId="0" fillId="3" borderId="0" xfId="0" applyNumberFormat="1" applyFill="1" applyAlignment="1">
      <alignment horizontal="center"/>
    </xf>
    <xf numFmtId="44" fontId="0" fillId="3" borderId="0" xfId="2" applyFont="1" applyFill="1" applyAlignment="1">
      <alignment horizontal="center"/>
    </xf>
    <xf numFmtId="170" fontId="0" fillId="3" borderId="0" xfId="2" applyNumberFormat="1" applyFont="1" applyFill="1" applyAlignment="1">
      <alignment horizontal="center"/>
    </xf>
    <xf numFmtId="0" fontId="0" fillId="0" borderId="0" xfId="0" applyFill="1"/>
    <xf numFmtId="170" fontId="0" fillId="0" borderId="0" xfId="2" applyNumberFormat="1" applyFont="1" applyFill="1" applyAlignment="1">
      <alignment horizontal="center"/>
    </xf>
    <xf numFmtId="44" fontId="0" fillId="0" borderId="0" xfId="2" applyFont="1" applyFill="1" applyAlignment="1">
      <alignment horizontal="center"/>
    </xf>
    <xf numFmtId="0" fontId="0" fillId="2" borderId="0" xfId="0" applyFill="1" applyAlignment="1">
      <alignment vertical="top"/>
    </xf>
    <xf numFmtId="0" fontId="0" fillId="2" borderId="0" xfId="0" applyFill="1" applyAlignment="1">
      <alignment vertical="top" wrapText="1"/>
    </xf>
    <xf numFmtId="0" fontId="0" fillId="0" borderId="0" xfId="0" applyAlignment="1">
      <alignment vertical="top"/>
    </xf>
    <xf numFmtId="0" fontId="0" fillId="2" borderId="1" xfId="0" applyFill="1" applyBorder="1" applyAlignment="1">
      <alignment horizontal="left"/>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CF0DE-1BE2-4FB2-92C0-28C469784F83}">
  <sheetPr>
    <pageSetUpPr fitToPage="1"/>
  </sheetPr>
  <dimension ref="A1:F60"/>
  <sheetViews>
    <sheetView workbookViewId="0">
      <selection activeCell="D28" sqref="D28"/>
    </sheetView>
  </sheetViews>
  <sheetFormatPr defaultRowHeight="15" x14ac:dyDescent="0.25"/>
  <cols>
    <col min="1" max="1" width="97.5703125" bestFit="1" customWidth="1"/>
    <col min="2" max="2" width="82.42578125" bestFit="1" customWidth="1"/>
    <col min="3" max="3" width="11" customWidth="1"/>
    <col min="4" max="4" width="17.7109375" customWidth="1"/>
    <col min="5" max="5" width="15.5703125" customWidth="1"/>
    <col min="6" max="6" width="15.140625" bestFit="1" customWidth="1"/>
  </cols>
  <sheetData>
    <row r="1" spans="1:6" x14ac:dyDescent="0.25">
      <c r="A1" s="1"/>
      <c r="B1" s="2"/>
      <c r="C1" s="2"/>
      <c r="D1" s="2"/>
      <c r="E1" s="2"/>
      <c r="F1" s="2"/>
    </row>
    <row r="2" spans="1:6" x14ac:dyDescent="0.25">
      <c r="A2" s="3" t="s">
        <v>36</v>
      </c>
      <c r="B2" s="2"/>
      <c r="C2" s="2"/>
      <c r="D2" s="2"/>
      <c r="E2" s="2"/>
      <c r="F2" s="2"/>
    </row>
    <row r="3" spans="1:6" ht="15.75" thickBot="1" x14ac:dyDescent="0.3">
      <c r="A3" s="2"/>
      <c r="B3" s="2"/>
      <c r="C3" s="2"/>
      <c r="D3" s="2"/>
      <c r="E3" s="2"/>
      <c r="F3" s="2"/>
    </row>
    <row r="4" spans="1:6" ht="39" customHeight="1" thickBot="1" x14ac:dyDescent="0.3">
      <c r="A4" s="4" t="s">
        <v>0</v>
      </c>
      <c r="B4" s="5"/>
      <c r="C4" s="5"/>
      <c r="D4" s="69" t="s">
        <v>1</v>
      </c>
      <c r="E4" s="70"/>
      <c r="F4" s="2"/>
    </row>
    <row r="5" spans="1:6" ht="45.75" thickBot="1" x14ac:dyDescent="0.3">
      <c r="A5" s="6" t="s">
        <v>2</v>
      </c>
      <c r="B5" s="7" t="s">
        <v>3</v>
      </c>
      <c r="C5" s="8" t="s">
        <v>4</v>
      </c>
      <c r="D5" s="8" t="s">
        <v>5</v>
      </c>
      <c r="E5" s="8" t="s">
        <v>6</v>
      </c>
      <c r="F5" s="9" t="s">
        <v>7</v>
      </c>
    </row>
    <row r="6" spans="1:6" x14ac:dyDescent="0.25">
      <c r="A6" s="71" t="s">
        <v>8</v>
      </c>
      <c r="B6" s="10" t="s">
        <v>9</v>
      </c>
      <c r="C6" s="11">
        <v>396</v>
      </c>
      <c r="D6" s="49">
        <v>0</v>
      </c>
      <c r="E6" s="50">
        <v>0</v>
      </c>
      <c r="F6" s="12">
        <f>IF(D6&gt;0,D6*C6,E6*12)</f>
        <v>0</v>
      </c>
    </row>
    <row r="7" spans="1:6" x14ac:dyDescent="0.25">
      <c r="A7" s="72"/>
      <c r="B7" s="10" t="s">
        <v>10</v>
      </c>
      <c r="C7" s="11">
        <v>24</v>
      </c>
      <c r="D7" s="49">
        <v>0</v>
      </c>
      <c r="E7" s="50">
        <v>0</v>
      </c>
      <c r="F7" s="12">
        <f t="shared" ref="F7:F15" si="0">IF(D7&gt;0,D7*C7,E7*12)</f>
        <v>0</v>
      </c>
    </row>
    <row r="8" spans="1:6" x14ac:dyDescent="0.25">
      <c r="A8" s="72"/>
      <c r="B8" s="10" t="s">
        <v>11</v>
      </c>
      <c r="C8" s="11">
        <v>24</v>
      </c>
      <c r="D8" s="49">
        <v>0</v>
      </c>
      <c r="E8" s="50">
        <v>0</v>
      </c>
      <c r="F8" s="12">
        <f t="shared" si="0"/>
        <v>0</v>
      </c>
    </row>
    <row r="9" spans="1:6" x14ac:dyDescent="0.25">
      <c r="A9" s="72"/>
      <c r="B9" s="10" t="s">
        <v>12</v>
      </c>
      <c r="C9" s="11">
        <v>12</v>
      </c>
      <c r="D9" s="49">
        <v>0</v>
      </c>
      <c r="E9" s="50">
        <v>0</v>
      </c>
      <c r="F9" s="12">
        <f t="shared" si="0"/>
        <v>0</v>
      </c>
    </row>
    <row r="10" spans="1:6" x14ac:dyDescent="0.25">
      <c r="A10" s="72"/>
      <c r="B10" s="10" t="s">
        <v>43</v>
      </c>
      <c r="C10" s="11">
        <v>1776</v>
      </c>
      <c r="D10" s="49">
        <v>0</v>
      </c>
      <c r="E10" s="50">
        <v>0</v>
      </c>
      <c r="F10" s="12">
        <f t="shared" si="0"/>
        <v>0</v>
      </c>
    </row>
    <row r="11" spans="1:6" x14ac:dyDescent="0.25">
      <c r="A11" s="72"/>
      <c r="B11" s="10" t="s">
        <v>13</v>
      </c>
      <c r="C11" s="11">
        <v>12</v>
      </c>
      <c r="D11" s="49">
        <v>0</v>
      </c>
      <c r="E11" s="50">
        <v>0</v>
      </c>
      <c r="F11" s="12">
        <f t="shared" si="0"/>
        <v>0</v>
      </c>
    </row>
    <row r="12" spans="1:6" x14ac:dyDescent="0.25">
      <c r="A12" s="72"/>
      <c r="B12" s="10" t="s">
        <v>44</v>
      </c>
      <c r="C12" s="11">
        <v>1644</v>
      </c>
      <c r="D12" s="49">
        <v>0</v>
      </c>
      <c r="E12" s="50">
        <v>0</v>
      </c>
      <c r="F12" s="12">
        <f t="shared" si="0"/>
        <v>0</v>
      </c>
    </row>
    <row r="13" spans="1:6" x14ac:dyDescent="0.25">
      <c r="A13" s="72"/>
      <c r="B13" s="10" t="s">
        <v>14</v>
      </c>
      <c r="C13" s="13">
        <v>12</v>
      </c>
      <c r="D13" s="51">
        <v>0</v>
      </c>
      <c r="E13" s="52">
        <v>0</v>
      </c>
      <c r="F13" s="12">
        <f t="shared" si="0"/>
        <v>0</v>
      </c>
    </row>
    <row r="14" spans="1:6" x14ac:dyDescent="0.25">
      <c r="A14" s="72"/>
      <c r="B14" s="10" t="s">
        <v>15</v>
      </c>
      <c r="C14" s="14">
        <v>48</v>
      </c>
      <c r="D14" s="51">
        <v>0</v>
      </c>
      <c r="E14" s="52">
        <v>0</v>
      </c>
      <c r="F14" s="12">
        <f t="shared" si="0"/>
        <v>0</v>
      </c>
    </row>
    <row r="15" spans="1:6" x14ac:dyDescent="0.25">
      <c r="A15" s="72"/>
      <c r="B15" s="10" t="s">
        <v>16</v>
      </c>
      <c r="C15" s="15">
        <v>12</v>
      </c>
      <c r="D15" s="51">
        <v>0</v>
      </c>
      <c r="E15" s="52">
        <v>0</v>
      </c>
      <c r="F15" s="12">
        <f t="shared" si="0"/>
        <v>0</v>
      </c>
    </row>
    <row r="16" spans="1:6" ht="15.75" thickBot="1" x14ac:dyDescent="0.3">
      <c r="A16" s="73"/>
      <c r="B16" s="16"/>
      <c r="C16" s="17"/>
      <c r="D16" s="53"/>
      <c r="E16" s="54"/>
      <c r="F16" s="18"/>
    </row>
    <row r="17" spans="1:6" x14ac:dyDescent="0.25">
      <c r="A17" s="74" t="s">
        <v>17</v>
      </c>
      <c r="B17" s="10" t="s">
        <v>18</v>
      </c>
      <c r="C17" s="19">
        <v>47000</v>
      </c>
      <c r="D17" s="55">
        <v>0</v>
      </c>
      <c r="E17" s="55">
        <v>0</v>
      </c>
      <c r="F17" s="12">
        <f>IF(D17&gt;0,D17*C17,E17*12)</f>
        <v>0</v>
      </c>
    </row>
    <row r="18" spans="1:6" x14ac:dyDescent="0.25">
      <c r="A18" s="75"/>
      <c r="B18" s="10" t="s">
        <v>19</v>
      </c>
      <c r="C18" s="21">
        <v>12</v>
      </c>
      <c r="D18" s="56">
        <v>0</v>
      </c>
      <c r="E18" s="56">
        <v>0</v>
      </c>
      <c r="F18" s="12">
        <f t="shared" ref="F18:F26" si="1">IF(D18&gt;0,D18*C18,E18*12)</f>
        <v>0</v>
      </c>
    </row>
    <row r="19" spans="1:6" x14ac:dyDescent="0.25">
      <c r="A19" s="75"/>
      <c r="B19" s="10" t="s">
        <v>20</v>
      </c>
      <c r="C19" s="21">
        <v>36</v>
      </c>
      <c r="D19" s="56">
        <v>0</v>
      </c>
      <c r="E19" s="56">
        <v>0</v>
      </c>
      <c r="F19" s="12">
        <f t="shared" si="1"/>
        <v>0</v>
      </c>
    </row>
    <row r="20" spans="1:6" x14ac:dyDescent="0.25">
      <c r="A20" s="75"/>
      <c r="B20" s="10" t="s">
        <v>9</v>
      </c>
      <c r="C20" s="21">
        <v>345000</v>
      </c>
      <c r="D20" s="56">
        <v>0</v>
      </c>
      <c r="E20" s="56">
        <v>0</v>
      </c>
      <c r="F20" s="12">
        <f t="shared" si="1"/>
        <v>0</v>
      </c>
    </row>
    <row r="21" spans="1:6" x14ac:dyDescent="0.25">
      <c r="A21" s="75"/>
      <c r="B21" s="10" t="s">
        <v>43</v>
      </c>
      <c r="C21" s="21">
        <v>15708</v>
      </c>
      <c r="D21" s="56">
        <v>0</v>
      </c>
      <c r="E21" s="56">
        <v>0</v>
      </c>
      <c r="F21" s="12">
        <f t="shared" si="1"/>
        <v>0</v>
      </c>
    </row>
    <row r="22" spans="1:6" x14ac:dyDescent="0.25">
      <c r="A22" s="75"/>
      <c r="B22" s="10" t="s">
        <v>13</v>
      </c>
      <c r="C22" s="21">
        <v>120</v>
      </c>
      <c r="D22" s="56">
        <v>0</v>
      </c>
      <c r="E22" s="56">
        <v>0</v>
      </c>
      <c r="F22" s="12">
        <f t="shared" si="1"/>
        <v>0</v>
      </c>
    </row>
    <row r="23" spans="1:6" x14ac:dyDescent="0.25">
      <c r="A23" s="75"/>
      <c r="B23" s="10" t="s">
        <v>21</v>
      </c>
      <c r="C23" s="21">
        <v>36420</v>
      </c>
      <c r="D23" s="56">
        <v>0</v>
      </c>
      <c r="E23" s="56">
        <v>0</v>
      </c>
      <c r="F23" s="12">
        <f t="shared" si="1"/>
        <v>0</v>
      </c>
    </row>
    <row r="24" spans="1:6" x14ac:dyDescent="0.25">
      <c r="A24" s="75"/>
      <c r="B24" s="10" t="s">
        <v>15</v>
      </c>
      <c r="C24" s="21">
        <v>280000</v>
      </c>
      <c r="D24" s="56">
        <v>0</v>
      </c>
      <c r="E24" s="56">
        <v>0</v>
      </c>
      <c r="F24" s="12">
        <f t="shared" si="1"/>
        <v>0</v>
      </c>
    </row>
    <row r="25" spans="1:6" x14ac:dyDescent="0.25">
      <c r="A25" s="75"/>
      <c r="B25" s="10" t="s">
        <v>22</v>
      </c>
      <c r="C25" s="22">
        <v>2244</v>
      </c>
      <c r="D25" s="57">
        <v>0</v>
      </c>
      <c r="E25" s="57">
        <v>0</v>
      </c>
      <c r="F25" s="12">
        <f t="shared" si="1"/>
        <v>0</v>
      </c>
    </row>
    <row r="26" spans="1:6" x14ac:dyDescent="0.25">
      <c r="A26" s="75"/>
      <c r="B26" s="10" t="s">
        <v>23</v>
      </c>
      <c r="C26" s="22">
        <v>1032</v>
      </c>
      <c r="D26" s="57">
        <v>0</v>
      </c>
      <c r="E26" s="57">
        <v>0</v>
      </c>
      <c r="F26" s="12">
        <f t="shared" si="1"/>
        <v>0</v>
      </c>
    </row>
    <row r="27" spans="1:6" x14ac:dyDescent="0.25">
      <c r="A27" s="75"/>
      <c r="B27" s="10" t="s">
        <v>65</v>
      </c>
      <c r="C27" s="22">
        <v>2450000</v>
      </c>
      <c r="D27" s="57">
        <v>0</v>
      </c>
      <c r="E27" s="57">
        <v>0</v>
      </c>
      <c r="F27" s="12">
        <f>IF(D27&gt;0,D27*C27,E27*12)</f>
        <v>0</v>
      </c>
    </row>
    <row r="28" spans="1:6" ht="15.75" thickBot="1" x14ac:dyDescent="0.3">
      <c r="A28" s="75"/>
      <c r="B28" s="16"/>
      <c r="C28" s="23"/>
      <c r="D28" s="58"/>
      <c r="E28" s="58"/>
      <c r="F28" s="24"/>
    </row>
    <row r="29" spans="1:6" ht="15.75" thickBot="1" x14ac:dyDescent="0.3">
      <c r="A29" s="76"/>
      <c r="B29" s="16"/>
      <c r="C29" s="23"/>
      <c r="D29" s="58"/>
      <c r="E29" s="58"/>
      <c r="F29" s="24"/>
    </row>
    <row r="30" spans="1:6" ht="15" customHeight="1" x14ac:dyDescent="0.25">
      <c r="A30" s="77" t="s">
        <v>24</v>
      </c>
      <c r="B30" s="64" t="s">
        <v>9</v>
      </c>
      <c r="C30" s="25">
        <v>36</v>
      </c>
      <c r="D30" s="55">
        <v>0</v>
      </c>
      <c r="E30" s="55">
        <v>0</v>
      </c>
      <c r="F30" s="12">
        <f t="shared" ref="F30:F31" si="2">IF(D30&gt;0,D30*C30,E30*12)</f>
        <v>0</v>
      </c>
    </row>
    <row r="31" spans="1:6" x14ac:dyDescent="0.25">
      <c r="A31" s="77"/>
      <c r="B31" s="65" t="s">
        <v>10</v>
      </c>
      <c r="C31" s="26">
        <v>12</v>
      </c>
      <c r="D31" s="57">
        <v>0</v>
      </c>
      <c r="E31" s="57">
        <v>0</v>
      </c>
      <c r="F31" s="12">
        <f t="shared" si="2"/>
        <v>0</v>
      </c>
    </row>
    <row r="32" spans="1:6" x14ac:dyDescent="0.25">
      <c r="A32" s="77"/>
      <c r="B32" s="65" t="s">
        <v>11</v>
      </c>
      <c r="C32" s="26">
        <v>24</v>
      </c>
      <c r="D32" s="57">
        <v>0</v>
      </c>
      <c r="E32" s="57">
        <v>0</v>
      </c>
      <c r="F32" s="12">
        <f>IF(D32&gt;0,D32*C32,E32*12)</f>
        <v>0</v>
      </c>
    </row>
    <row r="33" spans="1:6" ht="15.75" thickBot="1" x14ac:dyDescent="0.3">
      <c r="A33" s="77"/>
      <c r="B33" s="66"/>
      <c r="C33" s="61"/>
      <c r="D33" s="62"/>
      <c r="E33" s="62"/>
      <c r="F33" s="63"/>
    </row>
    <row r="34" spans="1:6" ht="15.75" thickBot="1" x14ac:dyDescent="0.3">
      <c r="A34" s="59"/>
      <c r="B34" s="28"/>
      <c r="C34" s="29"/>
      <c r="D34" s="30"/>
      <c r="E34" s="30"/>
      <c r="F34" s="31"/>
    </row>
    <row r="35" spans="1:6" ht="15.75" thickBot="1" x14ac:dyDescent="0.3">
      <c r="B35" s="64"/>
      <c r="C35" s="25"/>
      <c r="D35" s="55"/>
      <c r="E35" s="55"/>
      <c r="F35" s="20"/>
    </row>
    <row r="36" spans="1:6" ht="15.75" thickBot="1" x14ac:dyDescent="0.3">
      <c r="A36" s="94" t="s">
        <v>39</v>
      </c>
      <c r="B36" s="65"/>
      <c r="C36" s="26">
        <v>1</v>
      </c>
      <c r="D36" s="55">
        <v>0</v>
      </c>
      <c r="E36" s="55">
        <v>0</v>
      </c>
      <c r="F36" s="12">
        <f t="shared" ref="F36:F37" si="3">IF(D36&gt;0,D36*C36,E36*12)</f>
        <v>0</v>
      </c>
    </row>
    <row r="37" spans="1:6" ht="15.75" thickBot="1" x14ac:dyDescent="0.3">
      <c r="A37" s="94" t="s">
        <v>37</v>
      </c>
      <c r="B37" s="65"/>
      <c r="C37" s="26">
        <v>1</v>
      </c>
      <c r="D37" s="57">
        <v>0</v>
      </c>
      <c r="E37" s="57">
        <v>0</v>
      </c>
      <c r="F37" s="12">
        <f t="shared" si="3"/>
        <v>0</v>
      </c>
    </row>
    <row r="38" spans="1:6" ht="15.75" thickBot="1" x14ac:dyDescent="0.3">
      <c r="A38" s="94" t="s">
        <v>38</v>
      </c>
      <c r="B38" s="66"/>
      <c r="C38" s="61">
        <v>1</v>
      </c>
      <c r="D38" s="57">
        <v>0</v>
      </c>
      <c r="E38" s="57">
        <v>0</v>
      </c>
      <c r="F38" s="12">
        <f>IF(D38&gt;0,D38*C38,E38*12)</f>
        <v>0</v>
      </c>
    </row>
    <row r="39" spans="1:6" ht="15.75" thickBot="1" x14ac:dyDescent="0.3">
      <c r="A39" s="27"/>
      <c r="B39" s="66"/>
      <c r="C39" s="61"/>
      <c r="D39" s="62"/>
      <c r="E39" s="62"/>
      <c r="F39" s="63"/>
    </row>
    <row r="40" spans="1:6" ht="15.75" thickBot="1" x14ac:dyDescent="0.3">
      <c r="A40" s="32" t="s">
        <v>25</v>
      </c>
      <c r="B40" s="28"/>
      <c r="C40" s="29"/>
      <c r="D40" s="30"/>
      <c r="E40" s="30"/>
      <c r="F40" s="31">
        <f>SUM(F6:F38)</f>
        <v>0</v>
      </c>
    </row>
    <row r="41" spans="1:6" x14ac:dyDescent="0.25">
      <c r="A41" s="2"/>
      <c r="B41" s="2"/>
      <c r="C41" s="2"/>
      <c r="D41" s="2"/>
      <c r="E41" s="2"/>
      <c r="F41" s="2"/>
    </row>
    <row r="42" spans="1:6" x14ac:dyDescent="0.25">
      <c r="A42" s="33" t="s">
        <v>26</v>
      </c>
      <c r="B42" s="2"/>
      <c r="C42" s="2"/>
      <c r="D42" s="2"/>
      <c r="E42" s="2"/>
      <c r="F42" s="2"/>
    </row>
    <row r="43" spans="1:6" ht="30.75" customHeight="1" x14ac:dyDescent="0.25">
      <c r="A43" s="60" t="s">
        <v>27</v>
      </c>
      <c r="B43" s="60"/>
      <c r="C43" s="60"/>
      <c r="D43" s="60"/>
      <c r="E43" s="60"/>
      <c r="F43" s="60"/>
    </row>
    <row r="44" spans="1:6" x14ac:dyDescent="0.25">
      <c r="A44" s="34" t="s">
        <v>34</v>
      </c>
      <c r="B44" s="35"/>
      <c r="C44" s="35"/>
      <c r="D44" s="35"/>
      <c r="E44" s="2"/>
      <c r="F44" s="2"/>
    </row>
    <row r="45" spans="1:6" x14ac:dyDescent="0.25">
      <c r="A45" s="34" t="s">
        <v>28</v>
      </c>
      <c r="B45" s="2"/>
      <c r="C45" s="2"/>
      <c r="D45" s="2"/>
      <c r="E45" s="2"/>
      <c r="F45" s="2"/>
    </row>
    <row r="46" spans="1:6" x14ac:dyDescent="0.25">
      <c r="A46" s="34" t="s">
        <v>29</v>
      </c>
      <c r="B46" s="2"/>
      <c r="C46" s="2"/>
      <c r="D46" s="2"/>
      <c r="E46" s="2"/>
      <c r="F46" s="2"/>
    </row>
    <row r="47" spans="1:6" ht="15.75" thickBot="1" x14ac:dyDescent="0.3">
      <c r="A47" s="2"/>
      <c r="B47" s="2"/>
      <c r="C47" s="2"/>
      <c r="D47" s="2"/>
      <c r="E47" s="2"/>
      <c r="F47" s="2"/>
    </row>
    <row r="48" spans="1:6" x14ac:dyDescent="0.25">
      <c r="A48" s="36" t="s">
        <v>30</v>
      </c>
      <c r="B48" s="37"/>
      <c r="C48" s="38"/>
      <c r="D48" s="38"/>
      <c r="E48" s="38"/>
      <c r="F48" s="37"/>
    </row>
    <row r="49" spans="1:6" x14ac:dyDescent="0.25">
      <c r="A49" s="39"/>
      <c r="B49" s="40"/>
      <c r="C49" s="2"/>
      <c r="D49" s="2"/>
      <c r="E49" s="2"/>
      <c r="F49" s="40"/>
    </row>
    <row r="50" spans="1:6" ht="15.75" thickBot="1" x14ac:dyDescent="0.3">
      <c r="A50" s="39"/>
      <c r="B50" s="40"/>
      <c r="C50" s="2"/>
      <c r="D50" s="2"/>
      <c r="E50" s="2"/>
      <c r="F50" s="40"/>
    </row>
    <row r="51" spans="1:6" x14ac:dyDescent="0.25">
      <c r="A51" s="36" t="s">
        <v>31</v>
      </c>
      <c r="B51" s="37"/>
      <c r="C51" s="43"/>
      <c r="D51" s="43"/>
      <c r="E51" s="43"/>
      <c r="F51" s="44"/>
    </row>
    <row r="52" spans="1:6" x14ac:dyDescent="0.25">
      <c r="A52" s="39"/>
      <c r="B52" s="40"/>
      <c r="C52" s="45"/>
      <c r="D52" s="45"/>
      <c r="E52" s="45"/>
      <c r="F52" s="46"/>
    </row>
    <row r="53" spans="1:6" ht="15.75" thickBot="1" x14ac:dyDescent="0.3">
      <c r="A53" s="41"/>
      <c r="B53" s="42"/>
      <c r="C53" s="47"/>
      <c r="D53" s="47"/>
      <c r="E53" s="47"/>
      <c r="F53" s="48"/>
    </row>
    <row r="54" spans="1:6" x14ac:dyDescent="0.25">
      <c r="A54" s="36" t="s">
        <v>32</v>
      </c>
      <c r="B54" s="37"/>
      <c r="C54" s="43"/>
      <c r="D54" s="43"/>
      <c r="E54" s="43"/>
      <c r="F54" s="44"/>
    </row>
    <row r="55" spans="1:6" x14ac:dyDescent="0.25">
      <c r="A55" s="39"/>
      <c r="B55" s="40"/>
      <c r="C55" s="45"/>
      <c r="D55" s="45"/>
      <c r="E55" s="45"/>
      <c r="F55" s="46"/>
    </row>
    <row r="56" spans="1:6" ht="15.75" thickBot="1" x14ac:dyDescent="0.3">
      <c r="A56" s="41"/>
      <c r="B56" s="42"/>
      <c r="C56" s="47"/>
      <c r="D56" s="47"/>
      <c r="E56" s="47"/>
      <c r="F56" s="48"/>
    </row>
    <row r="57" spans="1:6" x14ac:dyDescent="0.25">
      <c r="A57" s="36" t="s">
        <v>33</v>
      </c>
      <c r="B57" s="37"/>
      <c r="C57" s="43"/>
      <c r="D57" s="43"/>
      <c r="E57" s="43"/>
      <c r="F57" s="44"/>
    </row>
    <row r="58" spans="1:6" x14ac:dyDescent="0.25">
      <c r="A58" s="39"/>
      <c r="B58" s="40"/>
      <c r="C58" s="45"/>
      <c r="D58" s="45"/>
      <c r="E58" s="45"/>
      <c r="F58" s="46"/>
    </row>
    <row r="59" spans="1:6" ht="15.75" thickBot="1" x14ac:dyDescent="0.3">
      <c r="A59" s="41"/>
      <c r="B59" s="42"/>
      <c r="C59" s="47"/>
      <c r="D59" s="47"/>
      <c r="E59" s="47"/>
      <c r="F59" s="48"/>
    </row>
    <row r="60" spans="1:6" x14ac:dyDescent="0.25">
      <c r="A60" s="2"/>
      <c r="B60" s="2"/>
      <c r="C60" s="2"/>
      <c r="D60" s="2"/>
      <c r="E60" s="2"/>
      <c r="F60" s="2"/>
    </row>
  </sheetData>
  <sheetProtection selectLockedCells="1"/>
  <mergeCells count="4">
    <mergeCell ref="D4:E4"/>
    <mergeCell ref="A6:A16"/>
    <mergeCell ref="A17:A29"/>
    <mergeCell ref="A30:A33"/>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8464F-F256-4C42-880F-B4C92358CC29}">
  <dimension ref="A1:J39"/>
  <sheetViews>
    <sheetView tabSelected="1" workbookViewId="0">
      <selection activeCell="G3" sqref="G3"/>
    </sheetView>
  </sheetViews>
  <sheetFormatPr defaultRowHeight="15" x14ac:dyDescent="0.25"/>
  <cols>
    <col min="1" max="1" width="112.85546875" bestFit="1" customWidth="1"/>
    <col min="2" max="2" width="9.5703125" customWidth="1"/>
    <col min="3" max="3" width="17.42578125" bestFit="1" customWidth="1"/>
    <col min="4" max="4" width="22.85546875" bestFit="1" customWidth="1"/>
    <col min="5" max="5" width="17.7109375" customWidth="1"/>
    <col min="6" max="6" width="33.28515625" customWidth="1"/>
    <col min="7" max="7" width="32.42578125" customWidth="1"/>
    <col min="8" max="8" width="52.5703125" bestFit="1" customWidth="1"/>
    <col min="9" max="9" width="42.28515625" bestFit="1" customWidth="1"/>
    <col min="10" max="10" width="33.42578125" bestFit="1" customWidth="1"/>
  </cols>
  <sheetData>
    <row r="1" spans="1:10" x14ac:dyDescent="0.25">
      <c r="A1" s="79" t="s">
        <v>53</v>
      </c>
    </row>
    <row r="2" spans="1:10" x14ac:dyDescent="0.25">
      <c r="A2" s="81"/>
      <c r="B2" s="81" t="s">
        <v>50</v>
      </c>
      <c r="C2" s="81" t="s">
        <v>51</v>
      </c>
      <c r="D2" s="81" t="s">
        <v>41</v>
      </c>
      <c r="E2" s="81" t="s">
        <v>46</v>
      </c>
      <c r="F2" s="81" t="s">
        <v>67</v>
      </c>
      <c r="G2" s="82" t="s">
        <v>66</v>
      </c>
      <c r="H2" s="82" t="s">
        <v>56</v>
      </c>
      <c r="I2" s="82" t="s">
        <v>55</v>
      </c>
      <c r="J2" s="82" t="s">
        <v>52</v>
      </c>
    </row>
    <row r="3" spans="1:10" x14ac:dyDescent="0.25">
      <c r="A3" t="s">
        <v>54</v>
      </c>
      <c r="B3" s="81">
        <v>270</v>
      </c>
      <c r="C3" s="83">
        <v>3000000</v>
      </c>
      <c r="D3" s="84" t="s">
        <v>45</v>
      </c>
      <c r="E3" s="85">
        <v>0</v>
      </c>
      <c r="F3" s="85">
        <v>0</v>
      </c>
      <c r="G3" s="85">
        <v>0</v>
      </c>
      <c r="H3" s="85">
        <f>E3+G3+F3</f>
        <v>0</v>
      </c>
      <c r="J3" s="86">
        <f>H3*C3*(270/360)</f>
        <v>0</v>
      </c>
    </row>
    <row r="4" spans="1:10" x14ac:dyDescent="0.25">
      <c r="A4" t="s">
        <v>40</v>
      </c>
      <c r="B4" s="81">
        <v>270</v>
      </c>
      <c r="C4" s="83">
        <v>250000</v>
      </c>
      <c r="D4" s="84" t="s">
        <v>45</v>
      </c>
      <c r="E4" s="85">
        <v>0</v>
      </c>
      <c r="F4" s="85">
        <v>0</v>
      </c>
      <c r="G4" s="85">
        <v>0</v>
      </c>
      <c r="H4" s="85">
        <f t="shared" ref="H4:H6" si="0">E4+G4+F4</f>
        <v>0</v>
      </c>
      <c r="J4" s="86">
        <f>-H4*C4*(270/360)</f>
        <v>0</v>
      </c>
    </row>
    <row r="5" spans="1:10" x14ac:dyDescent="0.25">
      <c r="A5" t="s">
        <v>42</v>
      </c>
      <c r="B5" s="81">
        <v>90</v>
      </c>
      <c r="C5" s="83">
        <v>1500000</v>
      </c>
      <c r="D5" s="84" t="s">
        <v>45</v>
      </c>
      <c r="E5" s="85">
        <v>0</v>
      </c>
      <c r="F5" s="85">
        <v>0</v>
      </c>
      <c r="G5" s="85">
        <v>0</v>
      </c>
      <c r="H5" s="85">
        <f t="shared" si="0"/>
        <v>0</v>
      </c>
      <c r="J5" s="86">
        <f>H5*C5*(90/360)</f>
        <v>0</v>
      </c>
    </row>
    <row r="6" spans="1:10" x14ac:dyDescent="0.25">
      <c r="A6" t="s">
        <v>35</v>
      </c>
      <c r="B6" s="81">
        <v>90</v>
      </c>
      <c r="C6" s="83">
        <v>1500000</v>
      </c>
      <c r="D6" s="84" t="s">
        <v>45</v>
      </c>
      <c r="E6" s="85">
        <v>0</v>
      </c>
      <c r="F6" s="85">
        <v>0</v>
      </c>
      <c r="G6" s="85">
        <v>0</v>
      </c>
      <c r="H6" s="85">
        <f t="shared" si="0"/>
        <v>0</v>
      </c>
      <c r="J6" s="86">
        <f>H6*C6*(90/360)</f>
        <v>0</v>
      </c>
    </row>
    <row r="8" spans="1:10" x14ac:dyDescent="0.25">
      <c r="A8" t="s">
        <v>49</v>
      </c>
      <c r="B8" s="78"/>
      <c r="C8" s="87">
        <v>0</v>
      </c>
      <c r="J8" s="86">
        <f>C8</f>
        <v>0</v>
      </c>
    </row>
    <row r="9" spans="1:10" x14ac:dyDescent="0.25">
      <c r="A9" t="s">
        <v>48</v>
      </c>
      <c r="C9" s="87">
        <v>0</v>
      </c>
      <c r="J9" s="86">
        <f>C9</f>
        <v>0</v>
      </c>
    </row>
    <row r="10" spans="1:10" x14ac:dyDescent="0.25">
      <c r="A10" t="s">
        <v>61</v>
      </c>
      <c r="C10" s="87">
        <v>0</v>
      </c>
      <c r="J10" s="86">
        <f>C10</f>
        <v>0</v>
      </c>
    </row>
    <row r="11" spans="1:10" s="88" customFormat="1" x14ac:dyDescent="0.25">
      <c r="C11" s="89"/>
      <c r="J11" s="90"/>
    </row>
    <row r="12" spans="1:10" x14ac:dyDescent="0.25">
      <c r="A12" t="s">
        <v>60</v>
      </c>
      <c r="D12" s="68"/>
      <c r="I12" t="s">
        <v>64</v>
      </c>
      <c r="J12" s="80">
        <f>SUM(J3:J10)</f>
        <v>0</v>
      </c>
    </row>
    <row r="14" spans="1:10" x14ac:dyDescent="0.25">
      <c r="A14" s="33" t="s">
        <v>47</v>
      </c>
      <c r="B14" s="2"/>
      <c r="C14" s="2"/>
      <c r="D14" s="2"/>
      <c r="E14" s="2"/>
      <c r="F14" s="2"/>
      <c r="G14" s="2"/>
    </row>
    <row r="15" spans="1:10" x14ac:dyDescent="0.25">
      <c r="A15" s="67" t="s">
        <v>58</v>
      </c>
      <c r="B15" s="67"/>
      <c r="C15" s="67"/>
      <c r="D15" s="67"/>
      <c r="E15" s="67"/>
      <c r="F15" s="67"/>
      <c r="G15" s="67"/>
    </row>
    <row r="16" spans="1:10" x14ac:dyDescent="0.25">
      <c r="A16" s="34" t="s">
        <v>70</v>
      </c>
      <c r="B16" s="35"/>
      <c r="C16" s="35"/>
      <c r="D16" s="35"/>
      <c r="E16" s="2"/>
      <c r="F16" s="2"/>
      <c r="G16" s="2"/>
    </row>
    <row r="17" spans="1:7" x14ac:dyDescent="0.25">
      <c r="A17" s="34" t="s">
        <v>69</v>
      </c>
      <c r="B17" s="2"/>
      <c r="C17" s="2"/>
      <c r="D17" s="2"/>
      <c r="E17" s="2"/>
      <c r="F17" s="2"/>
      <c r="G17" s="2"/>
    </row>
    <row r="18" spans="1:7" x14ac:dyDescent="0.25">
      <c r="A18" s="34" t="s">
        <v>72</v>
      </c>
      <c r="B18" s="2"/>
      <c r="C18" s="2"/>
      <c r="D18" s="2"/>
      <c r="E18" s="2"/>
      <c r="F18" s="2"/>
      <c r="G18" s="2"/>
    </row>
    <row r="19" spans="1:7" x14ac:dyDescent="0.25">
      <c r="A19" s="34" t="s">
        <v>57</v>
      </c>
      <c r="B19" s="2"/>
      <c r="C19" s="2"/>
      <c r="D19" s="2"/>
      <c r="E19" s="2"/>
      <c r="F19" s="2"/>
      <c r="G19" s="2"/>
    </row>
    <row r="20" spans="1:7" x14ac:dyDescent="0.25">
      <c r="A20" s="2" t="s">
        <v>68</v>
      </c>
      <c r="B20" s="2"/>
      <c r="C20" s="2"/>
      <c r="D20" s="2"/>
      <c r="E20" s="2"/>
      <c r="F20" s="2"/>
      <c r="G20" s="2"/>
    </row>
    <row r="21" spans="1:7" x14ac:dyDescent="0.25">
      <c r="A21" s="91" t="s">
        <v>71</v>
      </c>
      <c r="B21" s="2"/>
      <c r="C21" s="2"/>
      <c r="D21" s="2"/>
      <c r="E21" s="2"/>
      <c r="F21" s="2"/>
      <c r="G21" s="2"/>
    </row>
    <row r="22" spans="1:7" x14ac:dyDescent="0.25">
      <c r="A22" s="2" t="s">
        <v>62</v>
      </c>
      <c r="B22" s="2"/>
      <c r="C22" s="2"/>
      <c r="D22" s="2"/>
      <c r="E22" s="2"/>
      <c r="F22" s="2"/>
      <c r="G22" s="2"/>
    </row>
    <row r="23" spans="1:7" x14ac:dyDescent="0.25">
      <c r="A23" s="2" t="s">
        <v>74</v>
      </c>
      <c r="B23" s="2"/>
      <c r="C23" s="2"/>
      <c r="D23" s="2"/>
      <c r="E23" s="2"/>
      <c r="F23" s="2"/>
      <c r="G23" s="2"/>
    </row>
    <row r="24" spans="1:7" x14ac:dyDescent="0.25">
      <c r="A24" s="2" t="s">
        <v>59</v>
      </c>
      <c r="B24" s="2"/>
      <c r="C24" s="2"/>
      <c r="D24" s="2"/>
      <c r="E24" s="2"/>
      <c r="F24" s="2"/>
      <c r="G24" s="2"/>
    </row>
    <row r="25" spans="1:7" s="93" customFormat="1" ht="48" customHeight="1" x14ac:dyDescent="0.25">
      <c r="A25" s="92" t="s">
        <v>73</v>
      </c>
      <c r="B25" s="91"/>
      <c r="C25" s="91"/>
      <c r="D25" s="91"/>
      <c r="E25" s="91"/>
      <c r="F25" s="91"/>
      <c r="G25" s="91"/>
    </row>
    <row r="26" spans="1:7" x14ac:dyDescent="0.25">
      <c r="A26" s="91" t="s">
        <v>63</v>
      </c>
      <c r="B26" s="2"/>
      <c r="C26" s="2"/>
      <c r="D26" s="2"/>
      <c r="E26" s="2"/>
      <c r="F26" s="2"/>
      <c r="G26" s="2"/>
    </row>
    <row r="27" spans="1:7" ht="15.75" thickBot="1" x14ac:dyDescent="0.3">
      <c r="A27" s="2"/>
      <c r="B27" s="2"/>
      <c r="C27" s="2"/>
      <c r="D27" s="2"/>
      <c r="E27" s="2"/>
      <c r="F27" s="2"/>
      <c r="G27" s="2"/>
    </row>
    <row r="28" spans="1:7" x14ac:dyDescent="0.25">
      <c r="A28" s="36" t="s">
        <v>30</v>
      </c>
      <c r="B28" s="37"/>
      <c r="C28" s="38"/>
      <c r="D28" s="38"/>
      <c r="E28" s="38"/>
      <c r="F28" s="38"/>
      <c r="G28" s="37"/>
    </row>
    <row r="29" spans="1:7" x14ac:dyDescent="0.25">
      <c r="A29" s="39"/>
      <c r="B29" s="40"/>
      <c r="C29" s="2"/>
      <c r="D29" s="2"/>
      <c r="E29" s="2"/>
      <c r="F29" s="2"/>
      <c r="G29" s="40"/>
    </row>
    <row r="30" spans="1:7" ht="15.75" thickBot="1" x14ac:dyDescent="0.3">
      <c r="A30" s="39"/>
      <c r="B30" s="40"/>
      <c r="C30" s="2"/>
      <c r="D30" s="2"/>
      <c r="E30" s="2"/>
      <c r="F30" s="2"/>
      <c r="G30" s="40"/>
    </row>
    <row r="31" spans="1:7" x14ac:dyDescent="0.25">
      <c r="A31" s="36" t="s">
        <v>31</v>
      </c>
      <c r="B31" s="37"/>
      <c r="C31" s="43"/>
      <c r="D31" s="43"/>
      <c r="E31" s="43"/>
      <c r="F31" s="43"/>
      <c r="G31" s="44"/>
    </row>
    <row r="32" spans="1:7" x14ac:dyDescent="0.25">
      <c r="A32" s="39"/>
      <c r="B32" s="40"/>
      <c r="C32" s="45"/>
      <c r="D32" s="45"/>
      <c r="E32" s="45"/>
      <c r="F32" s="45"/>
      <c r="G32" s="46"/>
    </row>
    <row r="33" spans="1:7" ht="15.75" thickBot="1" x14ac:dyDescent="0.3">
      <c r="A33" s="41"/>
      <c r="B33" s="42"/>
      <c r="C33" s="47"/>
      <c r="D33" s="47"/>
      <c r="E33" s="47"/>
      <c r="F33" s="47"/>
      <c r="G33" s="48"/>
    </row>
    <row r="34" spans="1:7" x14ac:dyDescent="0.25">
      <c r="A34" s="36" t="s">
        <v>32</v>
      </c>
      <c r="B34" s="37"/>
      <c r="C34" s="43"/>
      <c r="D34" s="43"/>
      <c r="E34" s="43"/>
      <c r="F34" s="43"/>
      <c r="G34" s="44"/>
    </row>
    <row r="35" spans="1:7" x14ac:dyDescent="0.25">
      <c r="A35" s="39"/>
      <c r="B35" s="40"/>
      <c r="C35" s="45"/>
      <c r="D35" s="45"/>
      <c r="E35" s="45"/>
      <c r="F35" s="45"/>
      <c r="G35" s="46"/>
    </row>
    <row r="36" spans="1:7" ht="15.75" thickBot="1" x14ac:dyDescent="0.3">
      <c r="A36" s="41"/>
      <c r="B36" s="42"/>
      <c r="C36" s="47"/>
      <c r="D36" s="47"/>
      <c r="E36" s="47"/>
      <c r="F36" s="47"/>
      <c r="G36" s="48"/>
    </row>
    <row r="37" spans="1:7" x14ac:dyDescent="0.25">
      <c r="A37" s="36" t="s">
        <v>33</v>
      </c>
      <c r="B37" s="37"/>
      <c r="C37" s="43"/>
      <c r="D37" s="43"/>
      <c r="E37" s="43"/>
      <c r="F37" s="43"/>
      <c r="G37" s="44"/>
    </row>
    <row r="38" spans="1:7" x14ac:dyDescent="0.25">
      <c r="A38" s="39"/>
      <c r="B38" s="40"/>
      <c r="C38" s="45"/>
      <c r="D38" s="45"/>
      <c r="E38" s="45"/>
      <c r="F38" s="45"/>
      <c r="G38" s="46"/>
    </row>
    <row r="39" spans="1:7" ht="15.75" thickBot="1" x14ac:dyDescent="0.3">
      <c r="A39" s="41"/>
      <c r="B39" s="42"/>
      <c r="C39" s="47"/>
      <c r="D39" s="47"/>
      <c r="E39" s="47"/>
      <c r="F39" s="47"/>
      <c r="G39" s="4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Tarifering</vt:lpstr>
      <vt:lpstr>Rentekosten RC en SKB</vt:lpstr>
      <vt:lpstr>Tarifering!Afdrukbereik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dc:creator>
  <cp:lastModifiedBy>Bastiaan Vos</cp:lastModifiedBy>
  <cp:lastPrinted>2020-12-15T12:27:06Z</cp:lastPrinted>
  <dcterms:created xsi:type="dcterms:W3CDTF">2020-10-15T10:36:03Z</dcterms:created>
  <dcterms:modified xsi:type="dcterms:W3CDTF">2021-01-26T15:35:44Z</dcterms:modified>
</cp:coreProperties>
</file>